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rojectOPL\"/>
    </mc:Choice>
  </mc:AlternateContent>
  <bookViews>
    <workbookView xWindow="10110" yWindow="20" windowWidth="8490" windowHeight="7790" tabRatio="781" activeTab="4"/>
  </bookViews>
  <sheets>
    <sheet name="ทุกสถานี" sheetId="3" r:id="rId1"/>
    <sheet name="10x10" sheetId="37" r:id="rId2"/>
    <sheet name="flow" sheetId="38" r:id="rId3"/>
    <sheet name="dist" sheetId="39" r:id="rId4"/>
    <sheet name="Note" sheetId="41" r:id="rId5"/>
  </sheets>
  <definedNames>
    <definedName name="_xlnm._FilterDatabase" localSheetId="0" hidden="1">ทุกสถานี!$B$1:$E$1</definedName>
  </definedNames>
  <calcPr calcId="162913"/>
</workbook>
</file>

<file path=xl/calcChain.xml><?xml version="1.0" encoding="utf-8"?>
<calcChain xmlns="http://schemas.openxmlformats.org/spreadsheetml/2006/main">
  <c r="AH7" i="37" l="1"/>
  <c r="AH8" i="37"/>
  <c r="AH9" i="37"/>
  <c r="AH10" i="37"/>
  <c r="AH11" i="37"/>
  <c r="AH12" i="37"/>
  <c r="AH13" i="37"/>
  <c r="AH14" i="37"/>
  <c r="AH15" i="37"/>
  <c r="AH6" i="37"/>
  <c r="AG7" i="37"/>
  <c r="AG8" i="37"/>
  <c r="AG9" i="37"/>
  <c r="AG10" i="37"/>
  <c r="AG11" i="37"/>
  <c r="AG12" i="37"/>
  <c r="AG13" i="37"/>
  <c r="AG14" i="37"/>
  <c r="AG15" i="37"/>
  <c r="AG6" i="37"/>
  <c r="AC6" i="37"/>
  <c r="BD58" i="38"/>
  <c r="BC58" i="38"/>
  <c r="BB58" i="38"/>
  <c r="BA58" i="38"/>
  <c r="AZ58" i="38"/>
  <c r="AY58" i="38"/>
  <c r="AX58" i="38"/>
  <c r="AW58" i="38"/>
  <c r="AV58" i="38"/>
  <c r="AU58" i="38"/>
  <c r="AT58" i="38"/>
  <c r="AS58" i="38"/>
  <c r="AR58" i="38"/>
  <c r="AQ58" i="38"/>
  <c r="AP58" i="38"/>
  <c r="AO58" i="38"/>
  <c r="AN58" i="38"/>
  <c r="AM58" i="38"/>
  <c r="AL58" i="38"/>
  <c r="AK58" i="38"/>
  <c r="AJ58" i="38"/>
  <c r="AI58" i="38"/>
  <c r="AH58" i="38"/>
  <c r="AG58" i="38"/>
  <c r="AF58" i="38"/>
  <c r="AE58" i="38"/>
  <c r="AD58" i="38"/>
  <c r="AC58" i="38"/>
  <c r="AB58" i="38"/>
  <c r="AA58" i="38"/>
  <c r="Z58" i="38"/>
  <c r="Y58" i="38"/>
  <c r="X58" i="38"/>
  <c r="W58" i="38"/>
  <c r="V58" i="38"/>
  <c r="U58" i="38"/>
  <c r="T58" i="38"/>
  <c r="S58" i="38"/>
  <c r="R58" i="38"/>
  <c r="Q58" i="38"/>
  <c r="P58" i="38"/>
  <c r="O58" i="38"/>
  <c r="N58" i="38"/>
  <c r="M58" i="38"/>
  <c r="L58" i="38"/>
  <c r="K58" i="38"/>
  <c r="J58" i="38"/>
  <c r="I58" i="38"/>
  <c r="H58" i="38"/>
  <c r="G58" i="38"/>
  <c r="F58" i="38"/>
  <c r="E58" i="38"/>
  <c r="D58" i="38"/>
  <c r="BE57" i="38"/>
  <c r="BC57" i="38"/>
  <c r="BB57" i="38"/>
  <c r="BA57" i="38"/>
  <c r="AZ57" i="38"/>
  <c r="AY57" i="38"/>
  <c r="AX57" i="38"/>
  <c r="AW57" i="38"/>
  <c r="AV57" i="38"/>
  <c r="AU57" i="38"/>
  <c r="AT57" i="38"/>
  <c r="AS57" i="38"/>
  <c r="AR57" i="38"/>
  <c r="AQ57" i="38"/>
  <c r="AP57" i="38"/>
  <c r="AO57" i="38"/>
  <c r="AN57" i="38"/>
  <c r="AM57" i="38"/>
  <c r="AL57" i="38"/>
  <c r="AK57" i="38"/>
  <c r="AJ57" i="38"/>
  <c r="AI57" i="38"/>
  <c r="AH57" i="38"/>
  <c r="AG57" i="38"/>
  <c r="AF57" i="38"/>
  <c r="AE57" i="38"/>
  <c r="AD57" i="38"/>
  <c r="AC57" i="38"/>
  <c r="AB57" i="38"/>
  <c r="AA57" i="38"/>
  <c r="Z57" i="38"/>
  <c r="Y57" i="38"/>
  <c r="X57" i="38"/>
  <c r="W57" i="38"/>
  <c r="V57" i="38"/>
  <c r="U57" i="38"/>
  <c r="T57" i="38"/>
  <c r="S57" i="38"/>
  <c r="R57" i="38"/>
  <c r="Q57" i="38"/>
  <c r="P57" i="38"/>
  <c r="O57" i="38"/>
  <c r="N57" i="38"/>
  <c r="M57" i="38"/>
  <c r="L57" i="38"/>
  <c r="K57" i="38"/>
  <c r="J57" i="38"/>
  <c r="I57" i="38"/>
  <c r="H57" i="38"/>
  <c r="G57" i="38"/>
  <c r="F57" i="38"/>
  <c r="E57" i="38"/>
  <c r="D57" i="38"/>
  <c r="BE56" i="38"/>
  <c r="BD56" i="38"/>
  <c r="BB56" i="38"/>
  <c r="BA56" i="38"/>
  <c r="AZ56" i="38"/>
  <c r="AY56" i="38"/>
  <c r="AX56" i="38"/>
  <c r="AW56" i="38"/>
  <c r="AV56" i="38"/>
  <c r="AU56" i="38"/>
  <c r="AT56" i="38"/>
  <c r="AS56" i="38"/>
  <c r="AR56" i="38"/>
  <c r="AQ56" i="38"/>
  <c r="AP56" i="38"/>
  <c r="AO56" i="38"/>
  <c r="AN56" i="38"/>
  <c r="AM56" i="38"/>
  <c r="AL56" i="38"/>
  <c r="AK56" i="38"/>
  <c r="AJ56" i="38"/>
  <c r="AI56" i="38"/>
  <c r="AH56" i="38"/>
  <c r="AG56" i="38"/>
  <c r="AF56" i="38"/>
  <c r="AE56" i="38"/>
  <c r="AD56" i="38"/>
  <c r="AC56" i="38"/>
  <c r="AB56" i="38"/>
  <c r="AA56" i="38"/>
  <c r="Z56" i="38"/>
  <c r="Y56" i="38"/>
  <c r="X56" i="38"/>
  <c r="W56" i="38"/>
  <c r="V56" i="38"/>
  <c r="U56" i="38"/>
  <c r="T56" i="38"/>
  <c r="S56" i="38"/>
  <c r="R56" i="38"/>
  <c r="Q56" i="38"/>
  <c r="P56" i="38"/>
  <c r="O56" i="38"/>
  <c r="N56" i="38"/>
  <c r="M56" i="38"/>
  <c r="L56" i="38"/>
  <c r="K56" i="38"/>
  <c r="J56" i="38"/>
  <c r="I56" i="38"/>
  <c r="H56" i="38"/>
  <c r="G56" i="38"/>
  <c r="F56" i="38"/>
  <c r="E56" i="38"/>
  <c r="D56" i="38"/>
  <c r="BE55" i="38"/>
  <c r="BD55" i="38"/>
  <c r="BC55" i="38"/>
  <c r="BA55" i="38"/>
  <c r="AZ55" i="38"/>
  <c r="AY55" i="38"/>
  <c r="AX55" i="38"/>
  <c r="AW55" i="38"/>
  <c r="AV55" i="38"/>
  <c r="AU55" i="38"/>
  <c r="AT55" i="38"/>
  <c r="AS55" i="38"/>
  <c r="AR55" i="38"/>
  <c r="AQ55" i="38"/>
  <c r="AP55" i="38"/>
  <c r="AO55" i="38"/>
  <c r="AN55" i="38"/>
  <c r="AM55" i="38"/>
  <c r="AL55" i="38"/>
  <c r="AK55" i="38"/>
  <c r="AJ55" i="38"/>
  <c r="AI55" i="38"/>
  <c r="AH55" i="38"/>
  <c r="AG55" i="38"/>
  <c r="AF55" i="38"/>
  <c r="AE55" i="38"/>
  <c r="AD55" i="38"/>
  <c r="AC55" i="38"/>
  <c r="AB55" i="38"/>
  <c r="AA55" i="38"/>
  <c r="Z55" i="38"/>
  <c r="Y55" i="38"/>
  <c r="X55" i="38"/>
  <c r="W55" i="38"/>
  <c r="V55" i="38"/>
  <c r="U55" i="38"/>
  <c r="T55" i="38"/>
  <c r="S55" i="38"/>
  <c r="R55" i="38"/>
  <c r="Q55" i="38"/>
  <c r="P55" i="38"/>
  <c r="O55" i="38"/>
  <c r="N55" i="38"/>
  <c r="M55" i="38"/>
  <c r="L55" i="38"/>
  <c r="K55" i="38"/>
  <c r="J55" i="38"/>
  <c r="I55" i="38"/>
  <c r="H55" i="38"/>
  <c r="G55" i="38"/>
  <c r="F55" i="38"/>
  <c r="E55" i="38"/>
  <c r="D55" i="38"/>
  <c r="BE54" i="38"/>
  <c r="BD54" i="38"/>
  <c r="BC54" i="38"/>
  <c r="BB54" i="38"/>
  <c r="AZ54" i="38"/>
  <c r="AY54" i="38"/>
  <c r="AX54" i="38"/>
  <c r="AW54" i="38"/>
  <c r="AV54" i="38"/>
  <c r="AU54" i="38"/>
  <c r="AT54" i="38"/>
  <c r="AS54" i="38"/>
  <c r="AR54" i="38"/>
  <c r="AQ54" i="38"/>
  <c r="AP54" i="38"/>
  <c r="AO54" i="38"/>
  <c r="AN54" i="38"/>
  <c r="AM54" i="38"/>
  <c r="AL54" i="38"/>
  <c r="AK54" i="38"/>
  <c r="AJ54" i="38"/>
  <c r="AI54" i="38"/>
  <c r="AH54" i="38"/>
  <c r="AG54" i="38"/>
  <c r="AF54" i="38"/>
  <c r="AE54" i="38"/>
  <c r="AD54" i="38"/>
  <c r="AC54" i="38"/>
  <c r="AB54" i="38"/>
  <c r="AA54" i="38"/>
  <c r="Z54" i="38"/>
  <c r="Y54" i="38"/>
  <c r="X54" i="38"/>
  <c r="W54" i="38"/>
  <c r="V54" i="38"/>
  <c r="U54" i="38"/>
  <c r="T54" i="38"/>
  <c r="S54" i="38"/>
  <c r="R54" i="38"/>
  <c r="Q54" i="38"/>
  <c r="P54" i="38"/>
  <c r="O54" i="38"/>
  <c r="N54" i="38"/>
  <c r="M54" i="38"/>
  <c r="L54" i="38"/>
  <c r="K54" i="38"/>
  <c r="J54" i="38"/>
  <c r="I54" i="38"/>
  <c r="H54" i="38"/>
  <c r="G54" i="38"/>
  <c r="F54" i="38"/>
  <c r="E54" i="38"/>
  <c r="D54" i="38"/>
  <c r="BE53" i="38"/>
  <c r="BD53" i="38"/>
  <c r="BC53" i="38"/>
  <c r="BB53" i="38"/>
  <c r="BA53" i="38"/>
  <c r="AY53" i="38"/>
  <c r="AX53" i="38"/>
  <c r="AW53" i="38"/>
  <c r="AV53" i="38"/>
  <c r="AU53" i="38"/>
  <c r="AT53" i="38"/>
  <c r="AS53" i="38"/>
  <c r="AR53" i="38"/>
  <c r="AQ53" i="38"/>
  <c r="AP53" i="38"/>
  <c r="AO53" i="38"/>
  <c r="AN53" i="38"/>
  <c r="AM53" i="38"/>
  <c r="AL53" i="38"/>
  <c r="AK53" i="38"/>
  <c r="AJ53" i="38"/>
  <c r="AI53" i="38"/>
  <c r="AH53" i="38"/>
  <c r="AG53" i="38"/>
  <c r="AF53" i="38"/>
  <c r="AE53" i="38"/>
  <c r="AD53" i="38"/>
  <c r="AC53" i="38"/>
  <c r="AB53" i="38"/>
  <c r="AA53" i="38"/>
  <c r="Z53" i="38"/>
  <c r="Y53" i="38"/>
  <c r="X53" i="38"/>
  <c r="W53" i="38"/>
  <c r="V53" i="38"/>
  <c r="U53" i="38"/>
  <c r="T53" i="38"/>
  <c r="S53" i="38"/>
  <c r="R53" i="38"/>
  <c r="Q53" i="38"/>
  <c r="P53" i="38"/>
  <c r="O53" i="38"/>
  <c r="N53" i="38"/>
  <c r="M53" i="38"/>
  <c r="L53" i="38"/>
  <c r="K53" i="38"/>
  <c r="J53" i="38"/>
  <c r="I53" i="38"/>
  <c r="H53" i="38"/>
  <c r="G53" i="38"/>
  <c r="F53" i="38"/>
  <c r="E53" i="38"/>
  <c r="D53" i="38"/>
  <c r="BE52" i="38"/>
  <c r="BD52" i="38"/>
  <c r="BC52" i="38"/>
  <c r="BB52" i="38"/>
  <c r="BA52" i="38"/>
  <c r="AZ52" i="38"/>
  <c r="AX52" i="38"/>
  <c r="AW52" i="38"/>
  <c r="AV52" i="38"/>
  <c r="AU52" i="38"/>
  <c r="AT52" i="38"/>
  <c r="AS52" i="38"/>
  <c r="AR52" i="38"/>
  <c r="AQ52" i="38"/>
  <c r="AP52" i="38"/>
  <c r="AO52" i="38"/>
  <c r="AN52" i="38"/>
  <c r="AM52" i="38"/>
  <c r="AL52" i="38"/>
  <c r="AK52" i="38"/>
  <c r="AJ52" i="38"/>
  <c r="AI52" i="38"/>
  <c r="AH52" i="38"/>
  <c r="AG52" i="38"/>
  <c r="AF52" i="38"/>
  <c r="AE52" i="38"/>
  <c r="AD52" i="38"/>
  <c r="AC52" i="38"/>
  <c r="AB52" i="38"/>
  <c r="AA52" i="38"/>
  <c r="Z52" i="38"/>
  <c r="Y52" i="38"/>
  <c r="X52" i="38"/>
  <c r="W52" i="38"/>
  <c r="V52" i="38"/>
  <c r="U52" i="38"/>
  <c r="T52" i="38"/>
  <c r="S52" i="38"/>
  <c r="R52" i="38"/>
  <c r="Q52" i="38"/>
  <c r="P52" i="38"/>
  <c r="O52" i="38"/>
  <c r="N52" i="38"/>
  <c r="M52" i="38"/>
  <c r="L52" i="38"/>
  <c r="K52" i="38"/>
  <c r="J52" i="38"/>
  <c r="I52" i="38"/>
  <c r="H52" i="38"/>
  <c r="G52" i="38"/>
  <c r="F52" i="38"/>
  <c r="E52" i="38"/>
  <c r="D52" i="38"/>
  <c r="BE51" i="38"/>
  <c r="BD51" i="38"/>
  <c r="BC51" i="38"/>
  <c r="BB51" i="38"/>
  <c r="BA51" i="38"/>
  <c r="AZ51" i="38"/>
  <c r="AY51" i="38"/>
  <c r="AW51" i="38"/>
  <c r="AV51" i="38"/>
  <c r="AU51" i="38"/>
  <c r="AT51" i="38"/>
  <c r="AS51" i="38"/>
  <c r="AR51" i="38"/>
  <c r="AQ51" i="38"/>
  <c r="AP51" i="38"/>
  <c r="AO51" i="38"/>
  <c r="AN51" i="38"/>
  <c r="AM51" i="38"/>
  <c r="AL51" i="38"/>
  <c r="AK51" i="38"/>
  <c r="AJ51" i="38"/>
  <c r="AI51" i="38"/>
  <c r="AH51" i="38"/>
  <c r="AG51" i="38"/>
  <c r="AF51" i="38"/>
  <c r="AE51" i="38"/>
  <c r="AD51" i="38"/>
  <c r="AC51" i="38"/>
  <c r="AB51" i="38"/>
  <c r="AA51" i="38"/>
  <c r="Z51" i="38"/>
  <c r="Y51" i="38"/>
  <c r="X51" i="38"/>
  <c r="W51" i="38"/>
  <c r="V51" i="38"/>
  <c r="U51" i="38"/>
  <c r="T51" i="38"/>
  <c r="S51" i="38"/>
  <c r="R51" i="38"/>
  <c r="Q51" i="38"/>
  <c r="P51" i="38"/>
  <c r="O51" i="38"/>
  <c r="N51" i="38"/>
  <c r="M51" i="38"/>
  <c r="L51" i="38"/>
  <c r="K51" i="38"/>
  <c r="J51" i="38"/>
  <c r="I51" i="38"/>
  <c r="H51" i="38"/>
  <c r="G51" i="38"/>
  <c r="F51" i="38"/>
  <c r="E51" i="38"/>
  <c r="D51" i="38"/>
  <c r="BE50" i="38"/>
  <c r="BD50" i="38"/>
  <c r="BC50" i="38"/>
  <c r="BB50" i="38"/>
  <c r="BA50" i="38"/>
  <c r="AZ50" i="38"/>
  <c r="AY50" i="38"/>
  <c r="AX50" i="38"/>
  <c r="AV50" i="38"/>
  <c r="AU50" i="38"/>
  <c r="AT50" i="38"/>
  <c r="AS50" i="38"/>
  <c r="AR50" i="38"/>
  <c r="AQ50" i="38"/>
  <c r="AP50" i="38"/>
  <c r="AO50" i="38"/>
  <c r="AN50" i="38"/>
  <c r="AM50" i="38"/>
  <c r="AL50" i="38"/>
  <c r="AK50" i="38"/>
  <c r="AJ50" i="38"/>
  <c r="AI50" i="38"/>
  <c r="AH50" i="38"/>
  <c r="AG50" i="38"/>
  <c r="AF50" i="38"/>
  <c r="AE50" i="38"/>
  <c r="AD50" i="38"/>
  <c r="AC50" i="38"/>
  <c r="AB50" i="38"/>
  <c r="AA50" i="38"/>
  <c r="Z50" i="38"/>
  <c r="Y50" i="38"/>
  <c r="X50" i="38"/>
  <c r="W50" i="38"/>
  <c r="V50" i="38"/>
  <c r="U50" i="38"/>
  <c r="T50" i="38"/>
  <c r="S50" i="38"/>
  <c r="R50" i="38"/>
  <c r="Q50" i="38"/>
  <c r="P50" i="38"/>
  <c r="O50" i="38"/>
  <c r="N50" i="38"/>
  <c r="M50" i="38"/>
  <c r="L50" i="38"/>
  <c r="K50" i="38"/>
  <c r="J50" i="38"/>
  <c r="I50" i="38"/>
  <c r="H50" i="38"/>
  <c r="G50" i="38"/>
  <c r="F50" i="38"/>
  <c r="E50" i="38"/>
  <c r="D50" i="38"/>
  <c r="BE49" i="38"/>
  <c r="BD49" i="38"/>
  <c r="BC49" i="38"/>
  <c r="BB49" i="38"/>
  <c r="BA49" i="38"/>
  <c r="AZ49" i="38"/>
  <c r="AY49" i="38"/>
  <c r="AX49" i="38"/>
  <c r="AW49" i="38"/>
  <c r="AU49" i="38"/>
  <c r="AT49" i="38"/>
  <c r="AS49" i="38"/>
  <c r="AR49" i="38"/>
  <c r="AQ49" i="38"/>
  <c r="AP49" i="38"/>
  <c r="AO49" i="38"/>
  <c r="AN49" i="38"/>
  <c r="AM49" i="38"/>
  <c r="AL49" i="38"/>
  <c r="AK49" i="38"/>
  <c r="AJ49" i="38"/>
  <c r="AI49" i="38"/>
  <c r="AH49" i="38"/>
  <c r="AG49" i="38"/>
  <c r="AF49" i="38"/>
  <c r="AE49" i="38"/>
  <c r="AD49" i="38"/>
  <c r="AC49" i="38"/>
  <c r="AB49" i="38"/>
  <c r="AA49" i="38"/>
  <c r="Z49" i="38"/>
  <c r="Y49" i="38"/>
  <c r="X49" i="38"/>
  <c r="W49" i="38"/>
  <c r="V49" i="38"/>
  <c r="U49" i="38"/>
  <c r="T49" i="38"/>
  <c r="S49" i="38"/>
  <c r="R49" i="38"/>
  <c r="Q49" i="38"/>
  <c r="P49" i="38"/>
  <c r="O49" i="38"/>
  <c r="N49" i="38"/>
  <c r="M49" i="38"/>
  <c r="L49" i="38"/>
  <c r="K49" i="38"/>
  <c r="J49" i="38"/>
  <c r="I49" i="38"/>
  <c r="H49" i="38"/>
  <c r="G49" i="38"/>
  <c r="F49" i="38"/>
  <c r="E49" i="38"/>
  <c r="D49" i="38"/>
  <c r="BE48" i="38"/>
  <c r="BD48" i="38"/>
  <c r="BC48" i="38"/>
  <c r="BB48" i="38"/>
  <c r="BA48" i="38"/>
  <c r="AZ48" i="38"/>
  <c r="AY48" i="38"/>
  <c r="AX48" i="38"/>
  <c r="AW48" i="38"/>
  <c r="AV48" i="38"/>
  <c r="AT48" i="38"/>
  <c r="AS48" i="38"/>
  <c r="AR48" i="38"/>
  <c r="AQ48" i="38"/>
  <c r="AP48" i="38"/>
  <c r="AO48" i="38"/>
  <c r="AN48" i="38"/>
  <c r="AM48" i="38"/>
  <c r="AL48" i="38"/>
  <c r="AK48" i="38"/>
  <c r="AJ48" i="38"/>
  <c r="AI48" i="38"/>
  <c r="AH48" i="38"/>
  <c r="AG48" i="38"/>
  <c r="AF48" i="38"/>
  <c r="AE48" i="38"/>
  <c r="AD48" i="38"/>
  <c r="AC48" i="38"/>
  <c r="AB48" i="38"/>
  <c r="AA48" i="38"/>
  <c r="Z48" i="38"/>
  <c r="Y48" i="38"/>
  <c r="X48" i="38"/>
  <c r="W48" i="38"/>
  <c r="V48" i="38"/>
  <c r="U48" i="38"/>
  <c r="T48" i="38"/>
  <c r="S48" i="38"/>
  <c r="R48" i="38"/>
  <c r="Q48" i="38"/>
  <c r="P48" i="38"/>
  <c r="O48" i="38"/>
  <c r="N48" i="38"/>
  <c r="M48" i="38"/>
  <c r="L48" i="38"/>
  <c r="K48" i="38"/>
  <c r="J48" i="38"/>
  <c r="I48" i="38"/>
  <c r="H48" i="38"/>
  <c r="G48" i="38"/>
  <c r="F48" i="38"/>
  <c r="E48" i="38"/>
  <c r="D48" i="38"/>
  <c r="BE47" i="38"/>
  <c r="BD47" i="38"/>
  <c r="BC47" i="38"/>
  <c r="BB47" i="38"/>
  <c r="BA47" i="38"/>
  <c r="AZ47" i="38"/>
  <c r="AY47" i="38"/>
  <c r="AX47" i="38"/>
  <c r="AW47" i="38"/>
  <c r="AV47" i="38"/>
  <c r="AU47" i="38"/>
  <c r="AS47" i="38"/>
  <c r="AR47" i="38"/>
  <c r="AQ47" i="38"/>
  <c r="AP47" i="38"/>
  <c r="AO47" i="38"/>
  <c r="AN47" i="38"/>
  <c r="AM47" i="38"/>
  <c r="AL47" i="38"/>
  <c r="AK47" i="38"/>
  <c r="AJ47" i="38"/>
  <c r="AI47" i="38"/>
  <c r="AH47" i="38"/>
  <c r="AG47" i="38"/>
  <c r="AF47" i="38"/>
  <c r="AE47" i="38"/>
  <c r="AD47" i="38"/>
  <c r="AC47" i="38"/>
  <c r="AB47" i="38"/>
  <c r="AA47" i="38"/>
  <c r="Z47" i="38"/>
  <c r="Y47" i="38"/>
  <c r="X47" i="38"/>
  <c r="W47" i="38"/>
  <c r="V47" i="38"/>
  <c r="U47" i="38"/>
  <c r="T47" i="38"/>
  <c r="S47" i="38"/>
  <c r="R47" i="38"/>
  <c r="Q47" i="38"/>
  <c r="P47" i="38"/>
  <c r="O47" i="38"/>
  <c r="N47" i="38"/>
  <c r="M47" i="38"/>
  <c r="L47" i="38"/>
  <c r="K47" i="38"/>
  <c r="J47" i="38"/>
  <c r="I47" i="38"/>
  <c r="H47" i="38"/>
  <c r="G47" i="38"/>
  <c r="F47" i="38"/>
  <c r="E47" i="38"/>
  <c r="D47" i="38"/>
  <c r="BE46" i="38"/>
  <c r="BD46" i="38"/>
  <c r="BC46" i="38"/>
  <c r="BB46" i="38"/>
  <c r="BA46" i="38"/>
  <c r="AZ46" i="38"/>
  <c r="AY46" i="38"/>
  <c r="AX46" i="38"/>
  <c r="AW46" i="38"/>
  <c r="AV46" i="38"/>
  <c r="AU46" i="38"/>
  <c r="AT46" i="38"/>
  <c r="AR46" i="38"/>
  <c r="AQ46" i="38"/>
  <c r="AP46" i="38"/>
  <c r="AO46" i="38"/>
  <c r="AN46" i="38"/>
  <c r="AM46" i="38"/>
  <c r="AL46" i="38"/>
  <c r="AK46" i="38"/>
  <c r="AJ46" i="38"/>
  <c r="AI46" i="38"/>
  <c r="AH46" i="38"/>
  <c r="AG46" i="38"/>
  <c r="AF46" i="38"/>
  <c r="AE46" i="38"/>
  <c r="AD46" i="38"/>
  <c r="AC46" i="38"/>
  <c r="AB46" i="38"/>
  <c r="AA46" i="38"/>
  <c r="Z46" i="38"/>
  <c r="Y46" i="38"/>
  <c r="X46" i="38"/>
  <c r="W46" i="38"/>
  <c r="V46" i="38"/>
  <c r="U46" i="38"/>
  <c r="T46" i="38"/>
  <c r="S46" i="38"/>
  <c r="R46" i="38"/>
  <c r="Q46" i="38"/>
  <c r="P46" i="38"/>
  <c r="O46" i="38"/>
  <c r="N46" i="38"/>
  <c r="M46" i="38"/>
  <c r="L46" i="38"/>
  <c r="K46" i="38"/>
  <c r="J46" i="38"/>
  <c r="I46" i="38"/>
  <c r="H46" i="38"/>
  <c r="G46" i="38"/>
  <c r="F46" i="38"/>
  <c r="E46" i="38"/>
  <c r="D46" i="38"/>
  <c r="BE45" i="38"/>
  <c r="BD45" i="38"/>
  <c r="BC45" i="38"/>
  <c r="BB45" i="38"/>
  <c r="BA45" i="38"/>
  <c r="AZ45" i="38"/>
  <c r="AY45" i="38"/>
  <c r="AX45" i="38"/>
  <c r="AW45" i="38"/>
  <c r="AV45" i="38"/>
  <c r="AU45" i="38"/>
  <c r="AT45" i="38"/>
  <c r="AS45" i="38"/>
  <c r="AQ45" i="38"/>
  <c r="AP45" i="38"/>
  <c r="AO45" i="38"/>
  <c r="AN45" i="38"/>
  <c r="AM45" i="38"/>
  <c r="AL45" i="38"/>
  <c r="AK45" i="38"/>
  <c r="AJ45" i="38"/>
  <c r="AI45" i="38"/>
  <c r="AH45" i="38"/>
  <c r="AG45" i="38"/>
  <c r="AF45" i="38"/>
  <c r="AE45" i="38"/>
  <c r="AD45" i="38"/>
  <c r="AC45" i="38"/>
  <c r="AB45" i="38"/>
  <c r="AA45" i="38"/>
  <c r="Z45" i="38"/>
  <c r="Y45" i="38"/>
  <c r="X45" i="38"/>
  <c r="W45" i="38"/>
  <c r="V45" i="38"/>
  <c r="U45" i="38"/>
  <c r="T45" i="38"/>
  <c r="S45" i="38"/>
  <c r="R45" i="38"/>
  <c r="Q45" i="38"/>
  <c r="P45" i="38"/>
  <c r="O45" i="38"/>
  <c r="N45" i="38"/>
  <c r="M45" i="38"/>
  <c r="L45" i="38"/>
  <c r="K45" i="38"/>
  <c r="J45" i="38"/>
  <c r="I45" i="38"/>
  <c r="H45" i="38"/>
  <c r="G45" i="38"/>
  <c r="F45" i="38"/>
  <c r="E45" i="38"/>
  <c r="D45" i="38"/>
  <c r="BE44" i="38"/>
  <c r="BD44" i="38"/>
  <c r="BC44" i="38"/>
  <c r="BB44" i="38"/>
  <c r="BA44" i="38"/>
  <c r="AZ44" i="38"/>
  <c r="AY44" i="38"/>
  <c r="AX44" i="38"/>
  <c r="AW44" i="38"/>
  <c r="AV44" i="38"/>
  <c r="AU44" i="38"/>
  <c r="AT44" i="38"/>
  <c r="AS44" i="38"/>
  <c r="AR44" i="38"/>
  <c r="AP44" i="38"/>
  <c r="AO44" i="38"/>
  <c r="AN44" i="38"/>
  <c r="AM44" i="38"/>
  <c r="AL44" i="38"/>
  <c r="AK44" i="38"/>
  <c r="AJ44" i="38"/>
  <c r="AI44" i="38"/>
  <c r="AH44" i="38"/>
  <c r="AG44" i="38"/>
  <c r="AF44" i="38"/>
  <c r="AE44" i="38"/>
  <c r="AD44" i="38"/>
  <c r="AC44" i="38"/>
  <c r="AB44" i="38"/>
  <c r="AA44" i="38"/>
  <c r="Z44" i="38"/>
  <c r="Y44" i="38"/>
  <c r="X44" i="38"/>
  <c r="W44" i="38"/>
  <c r="V44" i="38"/>
  <c r="U44" i="38"/>
  <c r="T44" i="38"/>
  <c r="S44" i="38"/>
  <c r="R44" i="38"/>
  <c r="Q44" i="38"/>
  <c r="P44" i="38"/>
  <c r="O44" i="38"/>
  <c r="N44" i="38"/>
  <c r="M44" i="38"/>
  <c r="L44" i="38"/>
  <c r="K44" i="38"/>
  <c r="J44" i="38"/>
  <c r="I44" i="38"/>
  <c r="H44" i="38"/>
  <c r="G44" i="38"/>
  <c r="F44" i="38"/>
  <c r="E44" i="38"/>
  <c r="D44" i="38"/>
  <c r="BE43" i="38"/>
  <c r="BD43" i="38"/>
  <c r="BC43" i="38"/>
  <c r="BB43" i="38"/>
  <c r="BA43" i="38"/>
  <c r="AZ43" i="38"/>
  <c r="AY43" i="38"/>
  <c r="AX43" i="38"/>
  <c r="AW43" i="38"/>
  <c r="AV43" i="38"/>
  <c r="AU43" i="38"/>
  <c r="AT43" i="38"/>
  <c r="AS43" i="38"/>
  <c r="AR43" i="38"/>
  <c r="AQ43" i="38"/>
  <c r="AO43" i="38"/>
  <c r="AN43" i="38"/>
  <c r="AM43" i="38"/>
  <c r="AL43" i="38"/>
  <c r="AK43" i="38"/>
  <c r="AJ43" i="38"/>
  <c r="AI43" i="38"/>
  <c r="AH43" i="38"/>
  <c r="AG43" i="38"/>
  <c r="AF43" i="38"/>
  <c r="AE43" i="38"/>
  <c r="AD43" i="38"/>
  <c r="AC43" i="38"/>
  <c r="AB43" i="38"/>
  <c r="AA43" i="38"/>
  <c r="Z43" i="38"/>
  <c r="Y43" i="38"/>
  <c r="X43" i="38"/>
  <c r="W43" i="38"/>
  <c r="V43" i="38"/>
  <c r="U43" i="38"/>
  <c r="T43" i="38"/>
  <c r="S43" i="38"/>
  <c r="R43" i="38"/>
  <c r="Q43" i="38"/>
  <c r="P43" i="38"/>
  <c r="O43" i="38"/>
  <c r="N43" i="38"/>
  <c r="M43" i="38"/>
  <c r="L43" i="38"/>
  <c r="K43" i="38"/>
  <c r="J43" i="38"/>
  <c r="I43" i="38"/>
  <c r="H43" i="38"/>
  <c r="G43" i="38"/>
  <c r="F43" i="38"/>
  <c r="E43" i="38"/>
  <c r="D43" i="38"/>
  <c r="BE42" i="38"/>
  <c r="BD42" i="38"/>
  <c r="BC42" i="38"/>
  <c r="BB42" i="38"/>
  <c r="BA42" i="38"/>
  <c r="AZ42" i="38"/>
  <c r="AY42" i="38"/>
  <c r="AX42" i="38"/>
  <c r="AW42" i="38"/>
  <c r="AV42" i="38"/>
  <c r="AU42" i="38"/>
  <c r="AT42" i="38"/>
  <c r="AS42" i="38"/>
  <c r="AR42" i="38"/>
  <c r="AQ42" i="38"/>
  <c r="AP42" i="38"/>
  <c r="AN42" i="38"/>
  <c r="AM42" i="38"/>
  <c r="AL42" i="38"/>
  <c r="AK42" i="38"/>
  <c r="AJ42" i="38"/>
  <c r="AI42" i="38"/>
  <c r="AH42" i="38"/>
  <c r="AG42" i="38"/>
  <c r="AF42" i="38"/>
  <c r="AE42" i="38"/>
  <c r="AD42" i="38"/>
  <c r="AC42" i="38"/>
  <c r="AB42" i="38"/>
  <c r="AA42" i="38"/>
  <c r="Z42" i="38"/>
  <c r="Y42" i="38"/>
  <c r="X42" i="38"/>
  <c r="W42" i="38"/>
  <c r="V42" i="38"/>
  <c r="U42" i="38"/>
  <c r="T42" i="38"/>
  <c r="S42" i="38"/>
  <c r="R42" i="38"/>
  <c r="Q42" i="38"/>
  <c r="P42" i="38"/>
  <c r="O42" i="38"/>
  <c r="N42" i="38"/>
  <c r="M42" i="38"/>
  <c r="L42" i="38"/>
  <c r="K42" i="38"/>
  <c r="J42" i="38"/>
  <c r="I42" i="38"/>
  <c r="H42" i="38"/>
  <c r="G42" i="38"/>
  <c r="F42" i="38"/>
  <c r="E42" i="38"/>
  <c r="D42" i="38"/>
  <c r="BE41" i="38"/>
  <c r="BD41" i="38"/>
  <c r="BC41" i="38"/>
  <c r="BB41" i="38"/>
  <c r="BA41" i="38"/>
  <c r="AZ41" i="38"/>
  <c r="AY41" i="38"/>
  <c r="AX41" i="38"/>
  <c r="AW41" i="38"/>
  <c r="AV41" i="38"/>
  <c r="AU41" i="38"/>
  <c r="AT41" i="38"/>
  <c r="AS41" i="38"/>
  <c r="AR41" i="38"/>
  <c r="AQ41" i="38"/>
  <c r="AP41" i="38"/>
  <c r="AO41" i="38"/>
  <c r="AM41" i="38"/>
  <c r="AL41" i="38"/>
  <c r="AK41" i="38"/>
  <c r="AJ41" i="38"/>
  <c r="AI41" i="38"/>
  <c r="AH41" i="38"/>
  <c r="AG41" i="38"/>
  <c r="AF41" i="38"/>
  <c r="AE41" i="38"/>
  <c r="AD41" i="38"/>
  <c r="AC41" i="38"/>
  <c r="AB41" i="38"/>
  <c r="AA41" i="38"/>
  <c r="Z41" i="38"/>
  <c r="Y41" i="38"/>
  <c r="X41" i="38"/>
  <c r="W41" i="38"/>
  <c r="V41" i="38"/>
  <c r="U41" i="38"/>
  <c r="T41" i="38"/>
  <c r="S41" i="38"/>
  <c r="R41" i="38"/>
  <c r="Q41" i="38"/>
  <c r="P41" i="38"/>
  <c r="O41" i="38"/>
  <c r="N41" i="38"/>
  <c r="M41" i="38"/>
  <c r="L41" i="38"/>
  <c r="K41" i="38"/>
  <c r="J41" i="38"/>
  <c r="I41" i="38"/>
  <c r="H41" i="38"/>
  <c r="G41" i="38"/>
  <c r="F41" i="38"/>
  <c r="E41" i="38"/>
  <c r="D41" i="38"/>
  <c r="BE40" i="38"/>
  <c r="BD40" i="38"/>
  <c r="BC40" i="38"/>
  <c r="BB40" i="38"/>
  <c r="BA40" i="38"/>
  <c r="AZ40" i="38"/>
  <c r="AY40" i="38"/>
  <c r="AX40" i="38"/>
  <c r="AW40" i="38"/>
  <c r="AV40" i="38"/>
  <c r="AU40" i="38"/>
  <c r="AT40" i="38"/>
  <c r="AS40" i="38"/>
  <c r="AR40" i="38"/>
  <c r="AQ40" i="38"/>
  <c r="AP40" i="38"/>
  <c r="AO40" i="38"/>
  <c r="AN40" i="38"/>
  <c r="AL40" i="38"/>
  <c r="AK40" i="38"/>
  <c r="AJ40" i="38"/>
  <c r="AI40" i="38"/>
  <c r="AH40" i="38"/>
  <c r="AG40" i="38"/>
  <c r="AF40" i="38"/>
  <c r="AE40" i="38"/>
  <c r="AD40" i="38"/>
  <c r="AC40" i="38"/>
  <c r="AB40" i="38"/>
  <c r="AA40" i="38"/>
  <c r="Z40" i="38"/>
  <c r="Y40" i="38"/>
  <c r="X40" i="38"/>
  <c r="W40" i="38"/>
  <c r="V40" i="38"/>
  <c r="U40" i="38"/>
  <c r="T40" i="38"/>
  <c r="S40" i="38"/>
  <c r="R40" i="38"/>
  <c r="Q40" i="38"/>
  <c r="P40" i="38"/>
  <c r="O40" i="38"/>
  <c r="N40" i="38"/>
  <c r="M40" i="38"/>
  <c r="L40" i="38"/>
  <c r="K40" i="38"/>
  <c r="J40" i="38"/>
  <c r="I40" i="38"/>
  <c r="H40" i="38"/>
  <c r="G40" i="38"/>
  <c r="F40" i="38"/>
  <c r="E40" i="38"/>
  <c r="D40" i="38"/>
  <c r="BE39" i="38"/>
  <c r="BD39" i="38"/>
  <c r="BC39" i="38"/>
  <c r="BB39" i="38"/>
  <c r="BA39" i="38"/>
  <c r="AZ39" i="38"/>
  <c r="AY39" i="38"/>
  <c r="AX39" i="38"/>
  <c r="AW39" i="38"/>
  <c r="AV39" i="38"/>
  <c r="AU39" i="38"/>
  <c r="AT39" i="38"/>
  <c r="AS39" i="38"/>
  <c r="AR39" i="38"/>
  <c r="AQ39" i="38"/>
  <c r="AP39" i="38"/>
  <c r="AO39" i="38"/>
  <c r="AN39" i="38"/>
  <c r="AM39" i="38"/>
  <c r="AK39" i="38"/>
  <c r="AJ39" i="38"/>
  <c r="AI39" i="38"/>
  <c r="AH39" i="38"/>
  <c r="AG39" i="38"/>
  <c r="AF39" i="38"/>
  <c r="AE39" i="38"/>
  <c r="AD39" i="38"/>
  <c r="AC39" i="38"/>
  <c r="AB39" i="38"/>
  <c r="AA39" i="38"/>
  <c r="Z39" i="38"/>
  <c r="Y39" i="38"/>
  <c r="X39" i="38"/>
  <c r="W39" i="38"/>
  <c r="V39" i="38"/>
  <c r="U39" i="38"/>
  <c r="T39" i="38"/>
  <c r="S39" i="38"/>
  <c r="R39" i="38"/>
  <c r="Q39" i="38"/>
  <c r="P39" i="38"/>
  <c r="O39" i="38"/>
  <c r="N39" i="38"/>
  <c r="M39" i="38"/>
  <c r="L39" i="38"/>
  <c r="K39" i="38"/>
  <c r="J39" i="38"/>
  <c r="I39" i="38"/>
  <c r="H39" i="38"/>
  <c r="G39" i="38"/>
  <c r="F39" i="38"/>
  <c r="E39" i="38"/>
  <c r="D39" i="38"/>
  <c r="BE38" i="38"/>
  <c r="BD38" i="38"/>
  <c r="BC38" i="38"/>
  <c r="BB38" i="38"/>
  <c r="BA38" i="38"/>
  <c r="AZ38" i="38"/>
  <c r="AY38" i="38"/>
  <c r="AX38" i="38"/>
  <c r="AW38" i="38"/>
  <c r="AV38" i="38"/>
  <c r="AU38" i="38"/>
  <c r="AT38" i="38"/>
  <c r="AS38" i="38"/>
  <c r="AR38" i="38"/>
  <c r="AQ38" i="38"/>
  <c r="AP38" i="38"/>
  <c r="AO38" i="38"/>
  <c r="AN38" i="38"/>
  <c r="AM38" i="38"/>
  <c r="AL38" i="38"/>
  <c r="AJ38" i="38"/>
  <c r="AI38" i="38"/>
  <c r="AH38" i="38"/>
  <c r="AG38" i="38"/>
  <c r="AF38" i="38"/>
  <c r="AE38" i="38"/>
  <c r="AD38" i="38"/>
  <c r="AC38" i="38"/>
  <c r="AB38" i="38"/>
  <c r="AA38" i="38"/>
  <c r="Z38" i="38"/>
  <c r="Y38" i="38"/>
  <c r="X38" i="38"/>
  <c r="W38" i="38"/>
  <c r="V38" i="38"/>
  <c r="U38" i="38"/>
  <c r="T38" i="38"/>
  <c r="S38" i="38"/>
  <c r="R38" i="38"/>
  <c r="Q38" i="38"/>
  <c r="P38" i="38"/>
  <c r="O38" i="38"/>
  <c r="N38" i="38"/>
  <c r="M38" i="38"/>
  <c r="L38" i="38"/>
  <c r="K38" i="38"/>
  <c r="J38" i="38"/>
  <c r="I38" i="38"/>
  <c r="H38" i="38"/>
  <c r="G38" i="38"/>
  <c r="F38" i="38"/>
  <c r="E38" i="38"/>
  <c r="D38" i="38"/>
  <c r="BE37" i="38"/>
  <c r="BD37" i="38"/>
  <c r="BC37" i="38"/>
  <c r="BB37" i="38"/>
  <c r="BA37" i="38"/>
  <c r="AZ37" i="38"/>
  <c r="AY37" i="38"/>
  <c r="AX37" i="38"/>
  <c r="AW37" i="38"/>
  <c r="AV37" i="38"/>
  <c r="AU37" i="38"/>
  <c r="AT37" i="38"/>
  <c r="AS37" i="38"/>
  <c r="AR37" i="38"/>
  <c r="AQ37" i="38"/>
  <c r="AP37" i="38"/>
  <c r="AO37" i="38"/>
  <c r="AN37" i="38"/>
  <c r="AM37" i="38"/>
  <c r="AL37" i="38"/>
  <c r="AK37" i="38"/>
  <c r="AI37" i="38"/>
  <c r="AH37" i="38"/>
  <c r="AG37" i="38"/>
  <c r="AF37" i="38"/>
  <c r="AE37" i="38"/>
  <c r="AD37" i="38"/>
  <c r="AC37" i="38"/>
  <c r="AB37" i="38"/>
  <c r="AA37" i="38"/>
  <c r="Z37" i="38"/>
  <c r="Y37" i="38"/>
  <c r="X37" i="38"/>
  <c r="W37" i="38"/>
  <c r="V37" i="38"/>
  <c r="U37" i="38"/>
  <c r="T37" i="38"/>
  <c r="S37" i="38"/>
  <c r="R37" i="38"/>
  <c r="Q37" i="38"/>
  <c r="P37" i="38"/>
  <c r="O37" i="38"/>
  <c r="N37" i="38"/>
  <c r="M37" i="38"/>
  <c r="L37" i="38"/>
  <c r="K37" i="38"/>
  <c r="J37" i="38"/>
  <c r="I37" i="38"/>
  <c r="H37" i="38"/>
  <c r="G37" i="38"/>
  <c r="F37" i="38"/>
  <c r="E37" i="38"/>
  <c r="D37" i="38"/>
  <c r="BE36" i="38"/>
  <c r="BD36" i="38"/>
  <c r="BC36" i="38"/>
  <c r="BB36" i="38"/>
  <c r="BA36" i="38"/>
  <c r="AZ36" i="38"/>
  <c r="AY36" i="38"/>
  <c r="AX36" i="38"/>
  <c r="AW36" i="38"/>
  <c r="AV36" i="38"/>
  <c r="AU36" i="38"/>
  <c r="AT36" i="38"/>
  <c r="AS36" i="38"/>
  <c r="AR36" i="38"/>
  <c r="AQ36" i="38"/>
  <c r="AP36" i="38"/>
  <c r="AO36" i="38"/>
  <c r="AN36" i="38"/>
  <c r="AM36" i="38"/>
  <c r="AL36" i="38"/>
  <c r="AK36" i="38"/>
  <c r="AJ36" i="38"/>
  <c r="AH36" i="38"/>
  <c r="AG36" i="38"/>
  <c r="AF36" i="38"/>
  <c r="AE36" i="38"/>
  <c r="AD36" i="38"/>
  <c r="AC36" i="38"/>
  <c r="AB36" i="38"/>
  <c r="AA36" i="38"/>
  <c r="Z36" i="38"/>
  <c r="Y36" i="38"/>
  <c r="X36" i="38"/>
  <c r="W36" i="38"/>
  <c r="V36" i="38"/>
  <c r="U36" i="38"/>
  <c r="T36" i="38"/>
  <c r="S36" i="38"/>
  <c r="R36" i="38"/>
  <c r="Q36" i="38"/>
  <c r="P36" i="38"/>
  <c r="O36" i="38"/>
  <c r="N36" i="38"/>
  <c r="M36" i="38"/>
  <c r="L36" i="38"/>
  <c r="K36" i="38"/>
  <c r="J36" i="38"/>
  <c r="I36" i="38"/>
  <c r="H36" i="38"/>
  <c r="G36" i="38"/>
  <c r="F36" i="38"/>
  <c r="E36" i="38"/>
  <c r="D36" i="38"/>
  <c r="BE35" i="38"/>
  <c r="BD35" i="38"/>
  <c r="BC35" i="38"/>
  <c r="BB35" i="38"/>
  <c r="BA35" i="38"/>
  <c r="AZ35" i="38"/>
  <c r="AY35" i="38"/>
  <c r="AX35" i="38"/>
  <c r="AW35" i="38"/>
  <c r="AV35" i="38"/>
  <c r="AU35" i="38"/>
  <c r="AT35" i="38"/>
  <c r="AS35" i="38"/>
  <c r="AR35" i="38"/>
  <c r="AQ35" i="38"/>
  <c r="AP35" i="38"/>
  <c r="AO35" i="38"/>
  <c r="AN35" i="38"/>
  <c r="AM35" i="38"/>
  <c r="AL35" i="38"/>
  <c r="AK35" i="38"/>
  <c r="AJ35" i="38"/>
  <c r="AI35" i="38"/>
  <c r="AG35" i="38"/>
  <c r="AF35" i="38"/>
  <c r="AE35" i="38"/>
  <c r="AD35" i="38"/>
  <c r="AC35" i="38"/>
  <c r="AB35" i="38"/>
  <c r="AA35" i="38"/>
  <c r="Z35" i="38"/>
  <c r="Y35" i="38"/>
  <c r="X35" i="38"/>
  <c r="W35" i="38"/>
  <c r="V35" i="38"/>
  <c r="U35" i="38"/>
  <c r="T35" i="38"/>
  <c r="S35" i="38"/>
  <c r="R35" i="38"/>
  <c r="Q35" i="38"/>
  <c r="P35" i="38"/>
  <c r="O35" i="38"/>
  <c r="N35" i="38"/>
  <c r="M35" i="38"/>
  <c r="L35" i="38"/>
  <c r="K35" i="38"/>
  <c r="J35" i="38"/>
  <c r="I35" i="38"/>
  <c r="H35" i="38"/>
  <c r="G35" i="38"/>
  <c r="F35" i="38"/>
  <c r="E35" i="38"/>
  <c r="D35" i="38"/>
  <c r="BE34" i="38"/>
  <c r="BD34" i="38"/>
  <c r="BC34" i="38"/>
  <c r="BB34" i="38"/>
  <c r="BA34" i="38"/>
  <c r="AZ34" i="38"/>
  <c r="AY34" i="38"/>
  <c r="AX34" i="38"/>
  <c r="AW34" i="38"/>
  <c r="AV34" i="38"/>
  <c r="AU34" i="38"/>
  <c r="AT34" i="38"/>
  <c r="AS34" i="38"/>
  <c r="AR34" i="38"/>
  <c r="AQ34" i="38"/>
  <c r="AP34" i="38"/>
  <c r="AO34" i="38"/>
  <c r="AN34" i="38"/>
  <c r="AM34" i="38"/>
  <c r="AL34" i="38"/>
  <c r="AK34" i="38"/>
  <c r="AJ34" i="38"/>
  <c r="AI34" i="38"/>
  <c r="AH34" i="38"/>
  <c r="AF34" i="38"/>
  <c r="AE34" i="38"/>
  <c r="AD34" i="38"/>
  <c r="AC34" i="38"/>
  <c r="AB34" i="38"/>
  <c r="AA34" i="38"/>
  <c r="Z34" i="38"/>
  <c r="Y34" i="38"/>
  <c r="X34" i="38"/>
  <c r="W34" i="38"/>
  <c r="V34" i="38"/>
  <c r="U34" i="38"/>
  <c r="T34" i="38"/>
  <c r="S34" i="38"/>
  <c r="R34" i="38"/>
  <c r="Q34" i="38"/>
  <c r="P34" i="38"/>
  <c r="O34" i="38"/>
  <c r="N34" i="38"/>
  <c r="M34" i="38"/>
  <c r="L34" i="38"/>
  <c r="K34" i="38"/>
  <c r="J34" i="38"/>
  <c r="I34" i="38"/>
  <c r="H34" i="38"/>
  <c r="G34" i="38"/>
  <c r="F34" i="38"/>
  <c r="E34" i="38"/>
  <c r="D34" i="38"/>
  <c r="BE33" i="38"/>
  <c r="BD33" i="38"/>
  <c r="BC33" i="38"/>
  <c r="BB33" i="38"/>
  <c r="BA33" i="38"/>
  <c r="AZ33" i="38"/>
  <c r="AY33" i="38"/>
  <c r="AX33" i="38"/>
  <c r="AW33" i="38"/>
  <c r="AV33" i="38"/>
  <c r="AU33" i="38"/>
  <c r="AT33" i="38"/>
  <c r="AS33" i="38"/>
  <c r="AR33" i="38"/>
  <c r="AQ33" i="38"/>
  <c r="AP33" i="38"/>
  <c r="AO33" i="38"/>
  <c r="AN33" i="38"/>
  <c r="AM33" i="38"/>
  <c r="AL33" i="38"/>
  <c r="AK33" i="38"/>
  <c r="AJ33" i="38"/>
  <c r="AI33" i="38"/>
  <c r="AH33" i="38"/>
  <c r="AG33" i="38"/>
  <c r="AE33" i="38"/>
  <c r="AD33" i="38"/>
  <c r="AC33" i="38"/>
  <c r="AB33" i="38"/>
  <c r="AA33" i="38"/>
  <c r="Z33" i="38"/>
  <c r="Y33" i="38"/>
  <c r="X33" i="38"/>
  <c r="W33" i="38"/>
  <c r="V33" i="38"/>
  <c r="U33" i="38"/>
  <c r="T33" i="38"/>
  <c r="S33" i="38"/>
  <c r="R33" i="38"/>
  <c r="Q33" i="38"/>
  <c r="P33" i="38"/>
  <c r="O33" i="38"/>
  <c r="N33" i="38"/>
  <c r="M33" i="38"/>
  <c r="L33" i="38"/>
  <c r="K33" i="38"/>
  <c r="J33" i="38"/>
  <c r="I33" i="38"/>
  <c r="H33" i="38"/>
  <c r="G33" i="38"/>
  <c r="F33" i="38"/>
  <c r="E33" i="38"/>
  <c r="D33" i="38"/>
  <c r="BE32" i="38"/>
  <c r="BD32" i="38"/>
  <c r="BC32" i="38"/>
  <c r="BB32" i="38"/>
  <c r="BA32" i="38"/>
  <c r="AZ32" i="38"/>
  <c r="AY32" i="38"/>
  <c r="AX32" i="38"/>
  <c r="AW32" i="38"/>
  <c r="AV32" i="38"/>
  <c r="AU32" i="38"/>
  <c r="AT32" i="38"/>
  <c r="AS32" i="38"/>
  <c r="AR32" i="38"/>
  <c r="AQ32" i="38"/>
  <c r="AP32" i="38"/>
  <c r="AO32" i="38"/>
  <c r="AN32" i="38"/>
  <c r="AM32" i="38"/>
  <c r="AL32" i="38"/>
  <c r="AK32" i="38"/>
  <c r="AJ32" i="38"/>
  <c r="AI32" i="38"/>
  <c r="AH32" i="38"/>
  <c r="AG32" i="38"/>
  <c r="AF32" i="38"/>
  <c r="AD32" i="38"/>
  <c r="AC32" i="38"/>
  <c r="AB32" i="38"/>
  <c r="AA32" i="38"/>
  <c r="Z32" i="38"/>
  <c r="Y32" i="38"/>
  <c r="X32" i="38"/>
  <c r="W32" i="38"/>
  <c r="V32" i="38"/>
  <c r="U32" i="38"/>
  <c r="T32" i="38"/>
  <c r="S32" i="38"/>
  <c r="R32" i="38"/>
  <c r="Q32" i="38"/>
  <c r="P32" i="38"/>
  <c r="O32" i="38"/>
  <c r="N32" i="38"/>
  <c r="M32" i="38"/>
  <c r="L32" i="38"/>
  <c r="K32" i="38"/>
  <c r="J32" i="38"/>
  <c r="I32" i="38"/>
  <c r="H32" i="38"/>
  <c r="G32" i="38"/>
  <c r="F32" i="38"/>
  <c r="E32" i="38"/>
  <c r="D32" i="38"/>
  <c r="BE31" i="38"/>
  <c r="BD31" i="38"/>
  <c r="BC31" i="38"/>
  <c r="BB31" i="38"/>
  <c r="BA31" i="38"/>
  <c r="AZ31" i="38"/>
  <c r="AY31" i="38"/>
  <c r="AX31" i="38"/>
  <c r="AW31" i="38"/>
  <c r="AV31" i="38"/>
  <c r="AU31" i="38"/>
  <c r="AT31" i="38"/>
  <c r="AS31" i="38"/>
  <c r="AR31" i="38"/>
  <c r="AQ31" i="38"/>
  <c r="AP31" i="38"/>
  <c r="AO31" i="38"/>
  <c r="AN31" i="38"/>
  <c r="AM31" i="38"/>
  <c r="AL31" i="38"/>
  <c r="AK31" i="38"/>
  <c r="AJ31" i="38"/>
  <c r="AI31" i="38"/>
  <c r="AH31" i="38"/>
  <c r="AG31" i="38"/>
  <c r="AF31" i="38"/>
  <c r="AE31" i="38"/>
  <c r="AC31" i="38"/>
  <c r="AB31" i="38"/>
  <c r="AA31" i="38"/>
  <c r="Z31" i="38"/>
  <c r="Y31" i="38"/>
  <c r="X31" i="38"/>
  <c r="W31" i="38"/>
  <c r="V31" i="38"/>
  <c r="U31" i="38"/>
  <c r="T31" i="38"/>
  <c r="S31" i="38"/>
  <c r="R31" i="38"/>
  <c r="Q31" i="38"/>
  <c r="P31" i="38"/>
  <c r="O31" i="38"/>
  <c r="N31" i="38"/>
  <c r="M31" i="38"/>
  <c r="L31" i="38"/>
  <c r="K31" i="38"/>
  <c r="J31" i="38"/>
  <c r="I31" i="38"/>
  <c r="H31" i="38"/>
  <c r="G31" i="38"/>
  <c r="F31" i="38"/>
  <c r="E31" i="38"/>
  <c r="D31" i="38"/>
  <c r="BE30" i="38"/>
  <c r="BD30" i="38"/>
  <c r="BC30" i="38"/>
  <c r="BB30" i="38"/>
  <c r="BA30" i="38"/>
  <c r="AZ30" i="38"/>
  <c r="AY30" i="38"/>
  <c r="AX30" i="38"/>
  <c r="AW30" i="38"/>
  <c r="AV30" i="38"/>
  <c r="AU30" i="38"/>
  <c r="AT30" i="38"/>
  <c r="AS30" i="38"/>
  <c r="AR30" i="38"/>
  <c r="AQ30" i="38"/>
  <c r="AP30" i="38"/>
  <c r="AO30" i="38"/>
  <c r="AN30" i="38"/>
  <c r="AM30" i="38"/>
  <c r="AL30" i="38"/>
  <c r="AK30" i="38"/>
  <c r="AJ30" i="38"/>
  <c r="AI30" i="38"/>
  <c r="AH30" i="38"/>
  <c r="AG30" i="38"/>
  <c r="AF30" i="38"/>
  <c r="AE30" i="38"/>
  <c r="AD30" i="38"/>
  <c r="AB30" i="38"/>
  <c r="AA30" i="38"/>
  <c r="Z30" i="38"/>
  <c r="Y30" i="38"/>
  <c r="X30" i="38"/>
  <c r="W30" i="38"/>
  <c r="V30" i="38"/>
  <c r="U30" i="38"/>
  <c r="T30" i="38"/>
  <c r="S30" i="38"/>
  <c r="R30" i="38"/>
  <c r="Q30" i="38"/>
  <c r="P30" i="38"/>
  <c r="O30" i="38"/>
  <c r="N30" i="38"/>
  <c r="M30" i="38"/>
  <c r="L30" i="38"/>
  <c r="K30" i="38"/>
  <c r="J30" i="38"/>
  <c r="I30" i="38"/>
  <c r="H30" i="38"/>
  <c r="G30" i="38"/>
  <c r="F30" i="38"/>
  <c r="E30" i="38"/>
  <c r="D30" i="38"/>
  <c r="BE29" i="38"/>
  <c r="BD29" i="38"/>
  <c r="BC29" i="38"/>
  <c r="BB29" i="38"/>
  <c r="BA29" i="38"/>
  <c r="AZ29" i="38"/>
  <c r="AY29" i="38"/>
  <c r="AX29" i="38"/>
  <c r="AW29" i="38"/>
  <c r="AV29" i="38"/>
  <c r="AU29" i="38"/>
  <c r="AT29" i="38"/>
  <c r="AS29" i="38"/>
  <c r="AR29" i="38"/>
  <c r="AQ29" i="38"/>
  <c r="AP29" i="38"/>
  <c r="AO29" i="38"/>
  <c r="AN29" i="38"/>
  <c r="AM29" i="38"/>
  <c r="AL29" i="38"/>
  <c r="AK29" i="38"/>
  <c r="AJ29" i="38"/>
  <c r="AI29" i="38"/>
  <c r="AH29" i="38"/>
  <c r="AG29" i="38"/>
  <c r="AF29" i="38"/>
  <c r="AE29" i="38"/>
  <c r="AD29" i="38"/>
  <c r="AC29" i="38"/>
  <c r="AA29" i="38"/>
  <c r="Z29" i="38"/>
  <c r="Y29" i="38"/>
  <c r="X29" i="38"/>
  <c r="W29" i="38"/>
  <c r="V29" i="38"/>
  <c r="U29" i="38"/>
  <c r="T29" i="38"/>
  <c r="S29" i="38"/>
  <c r="R29" i="38"/>
  <c r="Q29" i="38"/>
  <c r="P29" i="38"/>
  <c r="O29" i="38"/>
  <c r="N29" i="38"/>
  <c r="M29" i="38"/>
  <c r="L29" i="38"/>
  <c r="K29" i="38"/>
  <c r="J29" i="38"/>
  <c r="I29" i="38"/>
  <c r="H29" i="38"/>
  <c r="G29" i="38"/>
  <c r="F29" i="38"/>
  <c r="E29" i="38"/>
  <c r="D29" i="38"/>
  <c r="BE28" i="38"/>
  <c r="BD28" i="38"/>
  <c r="BC28" i="38"/>
  <c r="BB28" i="38"/>
  <c r="BA28" i="38"/>
  <c r="AZ28" i="38"/>
  <c r="AY28" i="38"/>
  <c r="AX28" i="38"/>
  <c r="AW28" i="38"/>
  <c r="AV28" i="38"/>
  <c r="AU28" i="38"/>
  <c r="AT28" i="38"/>
  <c r="AS28" i="38"/>
  <c r="AR28" i="38"/>
  <c r="AQ28" i="38"/>
  <c r="AP28" i="38"/>
  <c r="AO28" i="38"/>
  <c r="AN28" i="38"/>
  <c r="AM28" i="38"/>
  <c r="AL28" i="38"/>
  <c r="AK28" i="38"/>
  <c r="AJ28" i="38"/>
  <c r="AI28" i="38"/>
  <c r="AH28" i="38"/>
  <c r="AG28" i="38"/>
  <c r="AF28" i="38"/>
  <c r="AE28" i="38"/>
  <c r="AD28" i="38"/>
  <c r="AC28" i="38"/>
  <c r="AB28" i="38"/>
  <c r="Z28" i="38"/>
  <c r="Y28" i="38"/>
  <c r="X28" i="38"/>
  <c r="W28" i="38"/>
  <c r="V28" i="38"/>
  <c r="U28" i="38"/>
  <c r="T28" i="38"/>
  <c r="S28" i="38"/>
  <c r="R28" i="38"/>
  <c r="Q28" i="38"/>
  <c r="P28" i="38"/>
  <c r="O28" i="38"/>
  <c r="N28" i="38"/>
  <c r="M28" i="38"/>
  <c r="L28" i="38"/>
  <c r="K28" i="38"/>
  <c r="J28" i="38"/>
  <c r="I28" i="38"/>
  <c r="H28" i="38"/>
  <c r="G28" i="38"/>
  <c r="F28" i="38"/>
  <c r="E28" i="38"/>
  <c r="D28" i="38"/>
  <c r="BE27" i="38"/>
  <c r="BD27" i="38"/>
  <c r="BC27" i="38"/>
  <c r="BB27" i="38"/>
  <c r="BA27" i="38"/>
  <c r="AZ27" i="38"/>
  <c r="AY27" i="38"/>
  <c r="AX27" i="38"/>
  <c r="AW27" i="38"/>
  <c r="AV27" i="38"/>
  <c r="AU27" i="38"/>
  <c r="AT27" i="38"/>
  <c r="AS27" i="38"/>
  <c r="AR27" i="38"/>
  <c r="AQ27" i="38"/>
  <c r="AP27" i="38"/>
  <c r="AO27" i="38"/>
  <c r="AN27" i="38"/>
  <c r="AM27" i="38"/>
  <c r="AL27" i="38"/>
  <c r="AK27" i="38"/>
  <c r="AJ27" i="38"/>
  <c r="AI27" i="38"/>
  <c r="AH27" i="38"/>
  <c r="AG27" i="38"/>
  <c r="AF27" i="38"/>
  <c r="AE27" i="38"/>
  <c r="AD27" i="38"/>
  <c r="AC27" i="38"/>
  <c r="AB27" i="38"/>
  <c r="AA27" i="38"/>
  <c r="Y27" i="38"/>
  <c r="X27" i="38"/>
  <c r="W27" i="38"/>
  <c r="V27" i="38"/>
  <c r="U27" i="38"/>
  <c r="T27" i="38"/>
  <c r="S27" i="38"/>
  <c r="R27" i="38"/>
  <c r="Q27" i="38"/>
  <c r="P27" i="38"/>
  <c r="O27" i="38"/>
  <c r="N27" i="38"/>
  <c r="M27" i="38"/>
  <c r="L27" i="38"/>
  <c r="K27" i="38"/>
  <c r="J27" i="38"/>
  <c r="I27" i="38"/>
  <c r="H27" i="38"/>
  <c r="G27" i="38"/>
  <c r="F27" i="38"/>
  <c r="E27" i="38"/>
  <c r="D27" i="38"/>
  <c r="BE26" i="38"/>
  <c r="BD26" i="38"/>
  <c r="BC26" i="38"/>
  <c r="BB26" i="38"/>
  <c r="BA26" i="38"/>
  <c r="AZ26" i="38"/>
  <c r="AY26" i="38"/>
  <c r="AX26" i="38"/>
  <c r="AW26" i="38"/>
  <c r="AV26" i="38"/>
  <c r="AU26" i="38"/>
  <c r="AT26" i="38"/>
  <c r="AS26" i="38"/>
  <c r="AR26" i="38"/>
  <c r="AQ26" i="38"/>
  <c r="AP26" i="38"/>
  <c r="AO26" i="38"/>
  <c r="AN26" i="38"/>
  <c r="AM26" i="38"/>
  <c r="AL26" i="38"/>
  <c r="AK26" i="38"/>
  <c r="AJ26" i="38"/>
  <c r="AI26" i="38"/>
  <c r="AH26" i="38"/>
  <c r="AG26" i="38"/>
  <c r="AF26" i="38"/>
  <c r="AE26" i="38"/>
  <c r="AD26" i="38"/>
  <c r="AC26" i="38"/>
  <c r="AB26" i="38"/>
  <c r="AA26" i="38"/>
  <c r="Z26" i="38"/>
  <c r="X26" i="38"/>
  <c r="W26" i="38"/>
  <c r="V26" i="38"/>
  <c r="U26" i="38"/>
  <c r="T26" i="38"/>
  <c r="S26" i="38"/>
  <c r="R26" i="38"/>
  <c r="Q26" i="38"/>
  <c r="P26" i="38"/>
  <c r="O26" i="38"/>
  <c r="N26" i="38"/>
  <c r="M26" i="38"/>
  <c r="L26" i="38"/>
  <c r="K26" i="38"/>
  <c r="J26" i="38"/>
  <c r="I26" i="38"/>
  <c r="H26" i="38"/>
  <c r="G26" i="38"/>
  <c r="F26" i="38"/>
  <c r="E26" i="38"/>
  <c r="D26" i="38"/>
  <c r="BE25" i="38"/>
  <c r="BD25" i="38"/>
  <c r="BC25" i="38"/>
  <c r="BB25" i="38"/>
  <c r="BA25" i="38"/>
  <c r="AZ25" i="38"/>
  <c r="AY25" i="38"/>
  <c r="AX25" i="38"/>
  <c r="AW25" i="38"/>
  <c r="AV25" i="38"/>
  <c r="AU25" i="38"/>
  <c r="AT25" i="38"/>
  <c r="AS25" i="38"/>
  <c r="AR25" i="38"/>
  <c r="AQ25" i="38"/>
  <c r="AP25" i="38"/>
  <c r="AO25" i="38"/>
  <c r="AN25" i="38"/>
  <c r="AM25" i="38"/>
  <c r="AL25" i="38"/>
  <c r="AK25" i="38"/>
  <c r="AJ25" i="38"/>
  <c r="AI25" i="38"/>
  <c r="AH25" i="38"/>
  <c r="AG25" i="38"/>
  <c r="AF25" i="38"/>
  <c r="AE25" i="38"/>
  <c r="AD25" i="38"/>
  <c r="AC25" i="38"/>
  <c r="AB25" i="38"/>
  <c r="AA25" i="38"/>
  <c r="Z25" i="38"/>
  <c r="Y25" i="38"/>
  <c r="W25" i="38"/>
  <c r="V25" i="38"/>
  <c r="U25" i="38"/>
  <c r="T25" i="38"/>
  <c r="S25" i="38"/>
  <c r="R25" i="38"/>
  <c r="Q25" i="38"/>
  <c r="P25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BE24" i="38"/>
  <c r="BD24" i="38"/>
  <c r="BC24" i="38"/>
  <c r="BB24" i="38"/>
  <c r="BA24" i="38"/>
  <c r="AZ24" i="38"/>
  <c r="AY24" i="38"/>
  <c r="AX24" i="38"/>
  <c r="AW24" i="38"/>
  <c r="AV24" i="38"/>
  <c r="AU24" i="38"/>
  <c r="AT24" i="38"/>
  <c r="AS24" i="38"/>
  <c r="AR24" i="38"/>
  <c r="AQ24" i="38"/>
  <c r="AP24" i="38"/>
  <c r="AO24" i="38"/>
  <c r="AN24" i="38"/>
  <c r="AM24" i="38"/>
  <c r="AL24" i="38"/>
  <c r="AK24" i="38"/>
  <c r="AJ24" i="38"/>
  <c r="AI24" i="38"/>
  <c r="AH24" i="38"/>
  <c r="AG24" i="38"/>
  <c r="AF24" i="38"/>
  <c r="AE24" i="38"/>
  <c r="AD24" i="38"/>
  <c r="AC24" i="38"/>
  <c r="AB24" i="38"/>
  <c r="AA24" i="38"/>
  <c r="Z24" i="38"/>
  <c r="Y24" i="38"/>
  <c r="X24" i="38"/>
  <c r="V24" i="38"/>
  <c r="U24" i="38"/>
  <c r="T24" i="38"/>
  <c r="S24" i="38"/>
  <c r="R24" i="38"/>
  <c r="Q24" i="38"/>
  <c r="P24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BE23" i="38"/>
  <c r="BD23" i="38"/>
  <c r="BC23" i="38"/>
  <c r="BB23" i="38"/>
  <c r="BA23" i="38"/>
  <c r="AZ23" i="38"/>
  <c r="AY23" i="38"/>
  <c r="AX23" i="38"/>
  <c r="AW23" i="38"/>
  <c r="AV23" i="38"/>
  <c r="AU23" i="38"/>
  <c r="AT23" i="38"/>
  <c r="AS23" i="38"/>
  <c r="AR23" i="38"/>
  <c r="AQ23" i="38"/>
  <c r="AP23" i="38"/>
  <c r="AO23" i="38"/>
  <c r="AN23" i="38"/>
  <c r="AM23" i="38"/>
  <c r="AL23" i="38"/>
  <c r="AK23" i="38"/>
  <c r="AJ23" i="38"/>
  <c r="AI23" i="38"/>
  <c r="AH23" i="38"/>
  <c r="AG23" i="38"/>
  <c r="AF23" i="38"/>
  <c r="AE23" i="38"/>
  <c r="AD23" i="38"/>
  <c r="AC23" i="38"/>
  <c r="AB23" i="38"/>
  <c r="AA23" i="38"/>
  <c r="Z23" i="38"/>
  <c r="Y23" i="38"/>
  <c r="X23" i="38"/>
  <c r="W23" i="38"/>
  <c r="U23" i="38"/>
  <c r="T23" i="38"/>
  <c r="S23" i="38"/>
  <c r="R23" i="38"/>
  <c r="Q23" i="38"/>
  <c r="P23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BE22" i="38"/>
  <c r="BD22" i="38"/>
  <c r="BC22" i="38"/>
  <c r="BB22" i="38"/>
  <c r="BA22" i="38"/>
  <c r="AZ22" i="38"/>
  <c r="AY22" i="38"/>
  <c r="AX22" i="38"/>
  <c r="AW22" i="38"/>
  <c r="AV22" i="38"/>
  <c r="AU22" i="38"/>
  <c r="AT22" i="38"/>
  <c r="AS22" i="38"/>
  <c r="AR22" i="38"/>
  <c r="AQ22" i="38"/>
  <c r="AP22" i="38"/>
  <c r="AO22" i="38"/>
  <c r="AN22" i="38"/>
  <c r="AM22" i="38"/>
  <c r="AL22" i="38"/>
  <c r="AK22" i="38"/>
  <c r="AJ22" i="38"/>
  <c r="AI22" i="38"/>
  <c r="AH22" i="38"/>
  <c r="AG22" i="38"/>
  <c r="AF22" i="38"/>
  <c r="AE22" i="38"/>
  <c r="AD22" i="38"/>
  <c r="AC22" i="38"/>
  <c r="AB22" i="38"/>
  <c r="AA22" i="38"/>
  <c r="Z22" i="38"/>
  <c r="Y22" i="38"/>
  <c r="X22" i="38"/>
  <c r="W22" i="38"/>
  <c r="V22" i="38"/>
  <c r="T22" i="38"/>
  <c r="S22" i="38"/>
  <c r="R22" i="38"/>
  <c r="Q22" i="38"/>
  <c r="P22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BE21" i="38"/>
  <c r="BD21" i="38"/>
  <c r="BC21" i="38"/>
  <c r="BB21" i="38"/>
  <c r="BA21" i="38"/>
  <c r="AZ21" i="38"/>
  <c r="AY21" i="38"/>
  <c r="AX21" i="38"/>
  <c r="AW21" i="38"/>
  <c r="AV21" i="38"/>
  <c r="AU21" i="38"/>
  <c r="AT21" i="38"/>
  <c r="AS21" i="38"/>
  <c r="AR21" i="38"/>
  <c r="AQ21" i="38"/>
  <c r="AP21" i="38"/>
  <c r="AO21" i="38"/>
  <c r="AN21" i="38"/>
  <c r="AM21" i="38"/>
  <c r="AL21" i="38"/>
  <c r="AK21" i="38"/>
  <c r="AJ21" i="38"/>
  <c r="AI21" i="38"/>
  <c r="AH21" i="38"/>
  <c r="AG21" i="38"/>
  <c r="AF21" i="38"/>
  <c r="AE21" i="38"/>
  <c r="AD21" i="38"/>
  <c r="AC21" i="38"/>
  <c r="AB21" i="38"/>
  <c r="AA21" i="38"/>
  <c r="Z21" i="38"/>
  <c r="Y21" i="38"/>
  <c r="X21" i="38"/>
  <c r="W21" i="38"/>
  <c r="V21" i="38"/>
  <c r="U21" i="38"/>
  <c r="S21" i="38"/>
  <c r="R21" i="38"/>
  <c r="Q21" i="38"/>
  <c r="P21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BE20" i="38"/>
  <c r="BD20" i="38"/>
  <c r="BC20" i="38"/>
  <c r="BB20" i="38"/>
  <c r="BA20" i="38"/>
  <c r="AZ20" i="38"/>
  <c r="AY20" i="38"/>
  <c r="AX20" i="38"/>
  <c r="AW20" i="38"/>
  <c r="AV20" i="38"/>
  <c r="AU20" i="38"/>
  <c r="AT20" i="38"/>
  <c r="AS20" i="38"/>
  <c r="AR20" i="38"/>
  <c r="AQ20" i="38"/>
  <c r="AP20" i="38"/>
  <c r="AO20" i="38"/>
  <c r="AN20" i="38"/>
  <c r="AM20" i="38"/>
  <c r="AL20" i="38"/>
  <c r="AK20" i="38"/>
  <c r="AJ20" i="38"/>
  <c r="AI20" i="38"/>
  <c r="AH20" i="38"/>
  <c r="AG20" i="38"/>
  <c r="AF20" i="38"/>
  <c r="AE20" i="38"/>
  <c r="AD20" i="38"/>
  <c r="AC20" i="38"/>
  <c r="AB20" i="38"/>
  <c r="AA20" i="38"/>
  <c r="Z20" i="38"/>
  <c r="Y20" i="38"/>
  <c r="X20" i="38"/>
  <c r="W20" i="38"/>
  <c r="V20" i="38"/>
  <c r="U20" i="38"/>
  <c r="T20" i="38"/>
  <c r="R20" i="38"/>
  <c r="Q20" i="38"/>
  <c r="P20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BE19" i="38"/>
  <c r="BD19" i="38"/>
  <c r="BC19" i="38"/>
  <c r="BB19" i="38"/>
  <c r="BA19" i="38"/>
  <c r="AZ19" i="38"/>
  <c r="AY19" i="38"/>
  <c r="AX19" i="38"/>
  <c r="AW19" i="38"/>
  <c r="AV19" i="38"/>
  <c r="AU19" i="38"/>
  <c r="AT19" i="38"/>
  <c r="AS19" i="38"/>
  <c r="AR19" i="38"/>
  <c r="AQ19" i="38"/>
  <c r="AP19" i="38"/>
  <c r="AO19" i="38"/>
  <c r="AN19" i="38"/>
  <c r="AM19" i="38"/>
  <c r="AL19" i="38"/>
  <c r="AK19" i="38"/>
  <c r="AJ19" i="38"/>
  <c r="AI19" i="38"/>
  <c r="AH19" i="38"/>
  <c r="AG19" i="38"/>
  <c r="AF19" i="38"/>
  <c r="AE19" i="38"/>
  <c r="AD19" i="38"/>
  <c r="AC19" i="38"/>
  <c r="AB19" i="38"/>
  <c r="AA19" i="38"/>
  <c r="Z19" i="38"/>
  <c r="Y19" i="38"/>
  <c r="X19" i="38"/>
  <c r="W19" i="38"/>
  <c r="V19" i="38"/>
  <c r="U19" i="38"/>
  <c r="T19" i="38"/>
  <c r="S19" i="38"/>
  <c r="Q19" i="38"/>
  <c r="P19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BE18" i="38"/>
  <c r="BD18" i="38"/>
  <c r="BC18" i="38"/>
  <c r="BB18" i="38"/>
  <c r="BA18" i="38"/>
  <c r="AZ18" i="38"/>
  <c r="AY18" i="38"/>
  <c r="AX18" i="38"/>
  <c r="AW18" i="38"/>
  <c r="AV18" i="38"/>
  <c r="AU18" i="38"/>
  <c r="AT18" i="38"/>
  <c r="AS18" i="38"/>
  <c r="AR18" i="38"/>
  <c r="AQ18" i="38"/>
  <c r="AP18" i="38"/>
  <c r="AO18" i="38"/>
  <c r="AN18" i="38"/>
  <c r="AM18" i="38"/>
  <c r="AL18" i="38"/>
  <c r="AK18" i="38"/>
  <c r="AJ18" i="38"/>
  <c r="AI18" i="38"/>
  <c r="AH18" i="38"/>
  <c r="AG18" i="38"/>
  <c r="AF18" i="38"/>
  <c r="AE18" i="38"/>
  <c r="AD18" i="38"/>
  <c r="AC18" i="38"/>
  <c r="AB18" i="38"/>
  <c r="AA18" i="38"/>
  <c r="Z18" i="38"/>
  <c r="Y18" i="38"/>
  <c r="X18" i="38"/>
  <c r="W18" i="38"/>
  <c r="V18" i="38"/>
  <c r="U18" i="38"/>
  <c r="T18" i="38"/>
  <c r="S18" i="38"/>
  <c r="R18" i="38"/>
  <c r="P18" i="38"/>
  <c r="O18" i="38"/>
  <c r="N18" i="38"/>
  <c r="M18" i="38"/>
  <c r="L18" i="38"/>
  <c r="K18" i="38"/>
  <c r="J18" i="38"/>
  <c r="I18" i="38"/>
  <c r="H18" i="38"/>
  <c r="G18" i="38"/>
  <c r="F18" i="38"/>
  <c r="E18" i="38"/>
  <c r="D18" i="38"/>
  <c r="BE17" i="38"/>
  <c r="BD17" i="38"/>
  <c r="BC17" i="38"/>
  <c r="BB17" i="38"/>
  <c r="BA17" i="38"/>
  <c r="AZ17" i="38"/>
  <c r="AY17" i="38"/>
  <c r="AX17" i="38"/>
  <c r="AW17" i="38"/>
  <c r="AV17" i="38"/>
  <c r="AU17" i="38"/>
  <c r="AT17" i="38"/>
  <c r="AS17" i="38"/>
  <c r="AR17" i="38"/>
  <c r="AQ17" i="38"/>
  <c r="AP17" i="38"/>
  <c r="AO17" i="38"/>
  <c r="AN17" i="38"/>
  <c r="AM17" i="38"/>
  <c r="AL17" i="38"/>
  <c r="AK17" i="38"/>
  <c r="AJ17" i="38"/>
  <c r="AI17" i="38"/>
  <c r="AH17" i="38"/>
  <c r="AG17" i="38"/>
  <c r="AF17" i="38"/>
  <c r="AE17" i="38"/>
  <c r="AD17" i="38"/>
  <c r="AC17" i="38"/>
  <c r="AB17" i="38"/>
  <c r="AA17" i="38"/>
  <c r="Z17" i="38"/>
  <c r="Y17" i="38"/>
  <c r="X17" i="38"/>
  <c r="W17" i="38"/>
  <c r="V17" i="38"/>
  <c r="U17" i="38"/>
  <c r="T17" i="38"/>
  <c r="S17" i="38"/>
  <c r="R17" i="38"/>
  <c r="Q17" i="38"/>
  <c r="O17" i="38"/>
  <c r="N17" i="38"/>
  <c r="M17" i="38"/>
  <c r="L17" i="38"/>
  <c r="K17" i="38"/>
  <c r="J17" i="38"/>
  <c r="I17" i="38"/>
  <c r="H17" i="38"/>
  <c r="G17" i="38"/>
  <c r="F17" i="38"/>
  <c r="E17" i="38"/>
  <c r="D17" i="38"/>
  <c r="BE16" i="38"/>
  <c r="BD16" i="38"/>
  <c r="BC16" i="38"/>
  <c r="BB16" i="38"/>
  <c r="BA16" i="38"/>
  <c r="AZ16" i="38"/>
  <c r="AY16" i="38"/>
  <c r="AX16" i="38"/>
  <c r="AW16" i="38"/>
  <c r="AV16" i="38"/>
  <c r="AU16" i="38"/>
  <c r="AT16" i="38"/>
  <c r="AS16" i="38"/>
  <c r="AR16" i="38"/>
  <c r="AQ16" i="38"/>
  <c r="AP16" i="38"/>
  <c r="AO16" i="38"/>
  <c r="AN16" i="38"/>
  <c r="AM16" i="38"/>
  <c r="AL16" i="38"/>
  <c r="AK16" i="38"/>
  <c r="AJ16" i="38"/>
  <c r="AI16" i="38"/>
  <c r="AH16" i="38"/>
  <c r="AG16" i="38"/>
  <c r="AF16" i="38"/>
  <c r="AE16" i="38"/>
  <c r="AD16" i="38"/>
  <c r="AC16" i="38"/>
  <c r="AB16" i="38"/>
  <c r="AA16" i="38"/>
  <c r="Z16" i="38"/>
  <c r="Y16" i="38"/>
  <c r="X16" i="38"/>
  <c r="W16" i="38"/>
  <c r="V16" i="38"/>
  <c r="U16" i="38"/>
  <c r="T16" i="38"/>
  <c r="S16" i="38"/>
  <c r="R16" i="38"/>
  <c r="Q16" i="38"/>
  <c r="P16" i="38"/>
  <c r="N16" i="38"/>
  <c r="M16" i="38"/>
  <c r="L16" i="38"/>
  <c r="K16" i="38"/>
  <c r="J16" i="38"/>
  <c r="I16" i="38"/>
  <c r="H16" i="38"/>
  <c r="G16" i="38"/>
  <c r="F16" i="38"/>
  <c r="E16" i="38"/>
  <c r="D16" i="38"/>
  <c r="BE15" i="38"/>
  <c r="BD15" i="38"/>
  <c r="BC15" i="38"/>
  <c r="BB15" i="38"/>
  <c r="BA15" i="38"/>
  <c r="AZ15" i="38"/>
  <c r="AY15" i="38"/>
  <c r="AX15" i="38"/>
  <c r="AW15" i="38"/>
  <c r="AV15" i="38"/>
  <c r="AU15" i="38"/>
  <c r="AT15" i="38"/>
  <c r="AS15" i="38"/>
  <c r="AR15" i="38"/>
  <c r="AQ15" i="38"/>
  <c r="AP15" i="38"/>
  <c r="AO15" i="38"/>
  <c r="AN15" i="38"/>
  <c r="AM15" i="38"/>
  <c r="AL15" i="38"/>
  <c r="AK15" i="38"/>
  <c r="AJ15" i="38"/>
  <c r="AI15" i="38"/>
  <c r="AH15" i="38"/>
  <c r="AG15" i="38"/>
  <c r="AF15" i="38"/>
  <c r="AE15" i="38"/>
  <c r="AD15" i="38"/>
  <c r="AC15" i="38"/>
  <c r="AB15" i="38"/>
  <c r="AA15" i="38"/>
  <c r="Z15" i="38"/>
  <c r="Y15" i="38"/>
  <c r="X15" i="38"/>
  <c r="W15" i="38"/>
  <c r="V15" i="38"/>
  <c r="U15" i="38"/>
  <c r="T15" i="38"/>
  <c r="S15" i="38"/>
  <c r="R15" i="38"/>
  <c r="Q15" i="38"/>
  <c r="P15" i="38"/>
  <c r="O15" i="38"/>
  <c r="M15" i="38"/>
  <c r="L15" i="38"/>
  <c r="K15" i="38"/>
  <c r="J15" i="38"/>
  <c r="I15" i="38"/>
  <c r="H15" i="38"/>
  <c r="G15" i="38"/>
  <c r="F15" i="38"/>
  <c r="E15" i="38"/>
  <c r="D15" i="38"/>
  <c r="BE14" i="38"/>
  <c r="BD14" i="38"/>
  <c r="BC14" i="38"/>
  <c r="BB14" i="38"/>
  <c r="BA14" i="38"/>
  <c r="AZ14" i="38"/>
  <c r="AY14" i="38"/>
  <c r="AX14" i="38"/>
  <c r="AW14" i="38"/>
  <c r="AV14" i="38"/>
  <c r="AU14" i="38"/>
  <c r="AT14" i="38"/>
  <c r="AS14" i="38"/>
  <c r="AR14" i="38"/>
  <c r="AQ14" i="38"/>
  <c r="AP14" i="38"/>
  <c r="AO14" i="38"/>
  <c r="AN14" i="38"/>
  <c r="AM14" i="38"/>
  <c r="AL14" i="38"/>
  <c r="AK14" i="38"/>
  <c r="AJ14" i="38"/>
  <c r="AI14" i="38"/>
  <c r="AH14" i="38"/>
  <c r="AG14" i="38"/>
  <c r="AF14" i="38"/>
  <c r="AE14" i="38"/>
  <c r="AD14" i="38"/>
  <c r="AC14" i="38"/>
  <c r="AB14" i="38"/>
  <c r="AA14" i="38"/>
  <c r="Z14" i="38"/>
  <c r="Y14" i="38"/>
  <c r="X14" i="38"/>
  <c r="W14" i="38"/>
  <c r="V14" i="38"/>
  <c r="U14" i="38"/>
  <c r="T14" i="38"/>
  <c r="S14" i="38"/>
  <c r="R14" i="38"/>
  <c r="Q14" i="38"/>
  <c r="P14" i="38"/>
  <c r="O14" i="38"/>
  <c r="N14" i="38"/>
  <c r="L14" i="38"/>
  <c r="K14" i="38"/>
  <c r="J14" i="38"/>
  <c r="I14" i="38"/>
  <c r="H14" i="38"/>
  <c r="G14" i="38"/>
  <c r="F14" i="38"/>
  <c r="E14" i="38"/>
  <c r="D14" i="38"/>
  <c r="BE13" i="38"/>
  <c r="BD13" i="38"/>
  <c r="BC13" i="38"/>
  <c r="BB13" i="38"/>
  <c r="BA13" i="38"/>
  <c r="AZ13" i="38"/>
  <c r="AY13" i="38"/>
  <c r="AX13" i="38"/>
  <c r="AW13" i="38"/>
  <c r="AV13" i="38"/>
  <c r="AU13" i="38"/>
  <c r="AT13" i="38"/>
  <c r="AS13" i="38"/>
  <c r="AR13" i="38"/>
  <c r="AQ13" i="38"/>
  <c r="AP13" i="38"/>
  <c r="AO13" i="38"/>
  <c r="AN13" i="38"/>
  <c r="AM13" i="38"/>
  <c r="AL13" i="38"/>
  <c r="AK13" i="38"/>
  <c r="AJ13" i="38"/>
  <c r="AI13" i="38"/>
  <c r="AH13" i="38"/>
  <c r="AG13" i="38"/>
  <c r="AF13" i="38"/>
  <c r="AE13" i="38"/>
  <c r="AD13" i="38"/>
  <c r="AC13" i="38"/>
  <c r="AB13" i="38"/>
  <c r="AA13" i="38"/>
  <c r="Z13" i="38"/>
  <c r="Y13" i="38"/>
  <c r="X13" i="38"/>
  <c r="W13" i="38"/>
  <c r="V13" i="38"/>
  <c r="U13" i="38"/>
  <c r="T13" i="38"/>
  <c r="S13" i="38"/>
  <c r="R13" i="38"/>
  <c r="Q13" i="38"/>
  <c r="P13" i="38"/>
  <c r="O13" i="38"/>
  <c r="N13" i="38"/>
  <c r="M13" i="38"/>
  <c r="K13" i="38"/>
  <c r="J13" i="38"/>
  <c r="I13" i="38"/>
  <c r="H13" i="38"/>
  <c r="G13" i="38"/>
  <c r="F13" i="38"/>
  <c r="E13" i="38"/>
  <c r="D13" i="38"/>
  <c r="BE12" i="38"/>
  <c r="BD12" i="38"/>
  <c r="BC12" i="38"/>
  <c r="BB12" i="38"/>
  <c r="BA12" i="38"/>
  <c r="AZ12" i="38"/>
  <c r="AY12" i="38"/>
  <c r="AX12" i="38"/>
  <c r="AW12" i="38"/>
  <c r="AV12" i="38"/>
  <c r="AU12" i="38"/>
  <c r="AT12" i="38"/>
  <c r="AS12" i="38"/>
  <c r="AR12" i="38"/>
  <c r="AQ12" i="38"/>
  <c r="AP12" i="38"/>
  <c r="AO12" i="38"/>
  <c r="AN12" i="38"/>
  <c r="AM12" i="38"/>
  <c r="AL12" i="38"/>
  <c r="AK12" i="38"/>
  <c r="AJ12" i="38"/>
  <c r="AI12" i="38"/>
  <c r="AH12" i="38"/>
  <c r="AG12" i="38"/>
  <c r="AF12" i="38"/>
  <c r="AE12" i="38"/>
  <c r="AD12" i="38"/>
  <c r="AC12" i="38"/>
  <c r="AB12" i="38"/>
  <c r="AA12" i="38"/>
  <c r="Z12" i="38"/>
  <c r="Y12" i="38"/>
  <c r="X12" i="38"/>
  <c r="W12" i="38"/>
  <c r="V12" i="38"/>
  <c r="U12" i="38"/>
  <c r="T12" i="38"/>
  <c r="S12" i="38"/>
  <c r="R12" i="38"/>
  <c r="Q12" i="38"/>
  <c r="P12" i="38"/>
  <c r="O12" i="38"/>
  <c r="N12" i="38"/>
  <c r="M12" i="38"/>
  <c r="L12" i="38"/>
  <c r="J12" i="38"/>
  <c r="I12" i="38"/>
  <c r="H12" i="38"/>
  <c r="G12" i="38"/>
  <c r="F12" i="38"/>
  <c r="E12" i="38"/>
  <c r="D12" i="38"/>
  <c r="BE11" i="38"/>
  <c r="BD11" i="38"/>
  <c r="BC11" i="38"/>
  <c r="BB11" i="38"/>
  <c r="BA11" i="38"/>
  <c r="AZ11" i="38"/>
  <c r="AY11" i="38"/>
  <c r="AX11" i="38"/>
  <c r="AW11" i="38"/>
  <c r="AV11" i="38"/>
  <c r="AU11" i="38"/>
  <c r="AT11" i="38"/>
  <c r="AS11" i="38"/>
  <c r="AR11" i="38"/>
  <c r="AQ11" i="38"/>
  <c r="AP11" i="38"/>
  <c r="AO11" i="38"/>
  <c r="AN11" i="38"/>
  <c r="AM11" i="38"/>
  <c r="AL11" i="38"/>
  <c r="AK11" i="38"/>
  <c r="AJ11" i="38"/>
  <c r="AI11" i="38"/>
  <c r="AH11" i="38"/>
  <c r="AG11" i="38"/>
  <c r="AF11" i="38"/>
  <c r="AE11" i="38"/>
  <c r="AD11" i="38"/>
  <c r="AC11" i="38"/>
  <c r="AB11" i="38"/>
  <c r="AA11" i="38"/>
  <c r="Z11" i="38"/>
  <c r="Y11" i="38"/>
  <c r="X11" i="38"/>
  <c r="W11" i="38"/>
  <c r="V11" i="38"/>
  <c r="U11" i="38"/>
  <c r="T11" i="38"/>
  <c r="S11" i="38"/>
  <c r="R11" i="38"/>
  <c r="Q11" i="38"/>
  <c r="P11" i="38"/>
  <c r="O11" i="38"/>
  <c r="N11" i="38"/>
  <c r="M11" i="38"/>
  <c r="L11" i="38"/>
  <c r="K11" i="38"/>
  <c r="I11" i="38"/>
  <c r="H11" i="38"/>
  <c r="G11" i="38"/>
  <c r="F11" i="38"/>
  <c r="E11" i="38"/>
  <c r="D11" i="38"/>
  <c r="BE10" i="38"/>
  <c r="BD10" i="38"/>
  <c r="BC10" i="38"/>
  <c r="BB10" i="38"/>
  <c r="BA10" i="38"/>
  <c r="AZ10" i="38"/>
  <c r="AY10" i="38"/>
  <c r="AX10" i="38"/>
  <c r="AW10" i="38"/>
  <c r="AV10" i="38"/>
  <c r="AU10" i="38"/>
  <c r="AT10" i="38"/>
  <c r="AS10" i="38"/>
  <c r="AR10" i="38"/>
  <c r="AQ10" i="38"/>
  <c r="AP10" i="38"/>
  <c r="AO10" i="38"/>
  <c r="AN10" i="38"/>
  <c r="AM10" i="38"/>
  <c r="AL10" i="38"/>
  <c r="AK10" i="38"/>
  <c r="AJ10" i="38"/>
  <c r="AI10" i="38"/>
  <c r="AH10" i="38"/>
  <c r="AG10" i="38"/>
  <c r="AF10" i="38"/>
  <c r="AE10" i="38"/>
  <c r="AD10" i="38"/>
  <c r="AC10" i="38"/>
  <c r="AB10" i="38"/>
  <c r="AA10" i="38"/>
  <c r="Z10" i="38"/>
  <c r="Y10" i="38"/>
  <c r="X10" i="38"/>
  <c r="W10" i="38"/>
  <c r="V10" i="38"/>
  <c r="U10" i="38"/>
  <c r="T10" i="38"/>
  <c r="S10" i="38"/>
  <c r="R10" i="38"/>
  <c r="Q10" i="38"/>
  <c r="P10" i="38"/>
  <c r="O10" i="38"/>
  <c r="N10" i="38"/>
  <c r="M10" i="38"/>
  <c r="L10" i="38"/>
  <c r="K10" i="38"/>
  <c r="J10" i="38"/>
  <c r="H10" i="38"/>
  <c r="G10" i="38"/>
  <c r="F10" i="38"/>
  <c r="E10" i="38"/>
  <c r="D10" i="38"/>
  <c r="BE9" i="38"/>
  <c r="BD9" i="38"/>
  <c r="BC9" i="38"/>
  <c r="BB9" i="38"/>
  <c r="BA9" i="38"/>
  <c r="AZ9" i="38"/>
  <c r="AY9" i="38"/>
  <c r="AX9" i="38"/>
  <c r="AW9" i="38"/>
  <c r="AV9" i="38"/>
  <c r="AU9" i="38"/>
  <c r="AT9" i="38"/>
  <c r="AS9" i="38"/>
  <c r="AR9" i="38"/>
  <c r="AQ9" i="38"/>
  <c r="AP9" i="38"/>
  <c r="AO9" i="38"/>
  <c r="AN9" i="38"/>
  <c r="AM9" i="38"/>
  <c r="AL9" i="38"/>
  <c r="AK9" i="38"/>
  <c r="AJ9" i="38"/>
  <c r="AI9" i="38"/>
  <c r="AH9" i="38"/>
  <c r="AG9" i="38"/>
  <c r="AF9" i="38"/>
  <c r="AE9" i="38"/>
  <c r="AD9" i="38"/>
  <c r="AC9" i="38"/>
  <c r="AB9" i="38"/>
  <c r="AA9" i="38"/>
  <c r="Z9" i="38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G9" i="38"/>
  <c r="F9" i="38"/>
  <c r="E9" i="38"/>
  <c r="D9" i="38"/>
  <c r="BE8" i="38"/>
  <c r="BD8" i="38"/>
  <c r="BC8" i="38"/>
  <c r="BB8" i="38"/>
  <c r="BA8" i="38"/>
  <c r="AZ8" i="38"/>
  <c r="AY8" i="38"/>
  <c r="AX8" i="38"/>
  <c r="AW8" i="38"/>
  <c r="AV8" i="38"/>
  <c r="AU8" i="38"/>
  <c r="AT8" i="38"/>
  <c r="AS8" i="38"/>
  <c r="AR8" i="38"/>
  <c r="AQ8" i="38"/>
  <c r="AP8" i="38"/>
  <c r="AO8" i="38"/>
  <c r="AN8" i="38"/>
  <c r="AM8" i="38"/>
  <c r="AL8" i="38"/>
  <c r="AK8" i="38"/>
  <c r="AJ8" i="38"/>
  <c r="AI8" i="38"/>
  <c r="AH8" i="38"/>
  <c r="AG8" i="38"/>
  <c r="AF8" i="38"/>
  <c r="AE8" i="38"/>
  <c r="AD8" i="38"/>
  <c r="AC8" i="38"/>
  <c r="AB8" i="38"/>
  <c r="AA8" i="38"/>
  <c r="Z8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F8" i="38"/>
  <c r="E8" i="38"/>
  <c r="D8" i="38"/>
  <c r="BE7" i="38"/>
  <c r="BD7" i="38"/>
  <c r="BC7" i="38"/>
  <c r="BB7" i="38"/>
  <c r="BA7" i="38"/>
  <c r="AZ7" i="38"/>
  <c r="AY7" i="38"/>
  <c r="AX7" i="38"/>
  <c r="AW7" i="38"/>
  <c r="AV7" i="38"/>
  <c r="AU7" i="38"/>
  <c r="AT7" i="38"/>
  <c r="AS7" i="38"/>
  <c r="AR7" i="38"/>
  <c r="AQ7" i="38"/>
  <c r="AP7" i="38"/>
  <c r="AO7" i="38"/>
  <c r="AN7" i="38"/>
  <c r="AM7" i="38"/>
  <c r="AL7" i="38"/>
  <c r="AK7" i="38"/>
  <c r="AJ7" i="38"/>
  <c r="AI7" i="38"/>
  <c r="AH7" i="38"/>
  <c r="AG7" i="38"/>
  <c r="AF7" i="38"/>
  <c r="AE7" i="38"/>
  <c r="AD7" i="38"/>
  <c r="AC7" i="38"/>
  <c r="AB7" i="38"/>
  <c r="AA7" i="38"/>
  <c r="Z7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E7" i="38"/>
  <c r="D7" i="38"/>
  <c r="BE6" i="38"/>
  <c r="BD6" i="38"/>
  <c r="BC6" i="38"/>
  <c r="BB6" i="38"/>
  <c r="BA6" i="38"/>
  <c r="AZ6" i="38"/>
  <c r="AY6" i="38"/>
  <c r="AX6" i="38"/>
  <c r="AW6" i="38"/>
  <c r="AV6" i="38"/>
  <c r="AU6" i="38"/>
  <c r="AT6" i="38"/>
  <c r="AS6" i="38"/>
  <c r="AR6" i="38"/>
  <c r="AQ6" i="38"/>
  <c r="AP6" i="38"/>
  <c r="AO6" i="38"/>
  <c r="AN6" i="38"/>
  <c r="AM6" i="38"/>
  <c r="AL6" i="38"/>
  <c r="AK6" i="38"/>
  <c r="AJ6" i="38"/>
  <c r="AI6" i="38"/>
  <c r="AH6" i="38"/>
  <c r="AG6" i="38"/>
  <c r="AF6" i="38"/>
  <c r="AE6" i="38"/>
  <c r="AD6" i="38"/>
  <c r="AC6" i="38"/>
  <c r="AB6" i="38"/>
  <c r="AA6" i="38"/>
  <c r="Z6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D6" i="38"/>
  <c r="BE5" i="38"/>
  <c r="BD5" i="38"/>
  <c r="BC5" i="38"/>
  <c r="BB5" i="38"/>
  <c r="BA5" i="38"/>
  <c r="AZ5" i="38"/>
  <c r="AY5" i="38"/>
  <c r="AX5" i="38"/>
  <c r="AW5" i="38"/>
  <c r="AV5" i="38"/>
  <c r="AU5" i="38"/>
  <c r="AT5" i="38"/>
  <c r="AS5" i="38"/>
  <c r="AR5" i="38"/>
  <c r="AQ5" i="38"/>
  <c r="AP5" i="38"/>
  <c r="AO5" i="38"/>
  <c r="AN5" i="38"/>
  <c r="AM5" i="38"/>
  <c r="AL5" i="38"/>
  <c r="AK5" i="38"/>
  <c r="AJ5" i="38"/>
  <c r="AI5" i="38"/>
  <c r="AH5" i="38"/>
  <c r="AG5" i="38"/>
  <c r="AF5" i="38"/>
  <c r="AE5" i="38"/>
  <c r="AD5" i="38"/>
  <c r="AC5" i="38"/>
  <c r="AB5" i="38"/>
  <c r="AA5" i="38"/>
  <c r="Z5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I59" i="38" l="1"/>
  <c r="Q59" i="38"/>
  <c r="Y59" i="38"/>
  <c r="AG59" i="38"/>
  <c r="AO59" i="38"/>
  <c r="AW59" i="38"/>
  <c r="BE59" i="38"/>
  <c r="BF8" i="38"/>
  <c r="BJ8" i="38" s="1"/>
  <c r="BF12" i="38"/>
  <c r="BJ12" i="38" s="1"/>
  <c r="BF16" i="38"/>
  <c r="BJ16" i="38" s="1"/>
  <c r="BF20" i="38"/>
  <c r="BJ20" i="38" s="1"/>
  <c r="BF24" i="38"/>
  <c r="BJ24" i="38" s="1"/>
  <c r="BF28" i="38"/>
  <c r="BJ28" i="38" s="1"/>
  <c r="BF32" i="38"/>
  <c r="BJ32" i="38" s="1"/>
  <c r="BF36" i="38"/>
  <c r="BJ36" i="38" s="1"/>
  <c r="BF40" i="38"/>
  <c r="BI40" i="38" s="1"/>
  <c r="Z59" i="38"/>
  <c r="BF44" i="38"/>
  <c r="BF52" i="38"/>
  <c r="U59" i="38"/>
  <c r="BA59" i="38"/>
  <c r="BF25" i="38"/>
  <c r="H59" i="38"/>
  <c r="P59" i="38"/>
  <c r="X59" i="38"/>
  <c r="AF59" i="38"/>
  <c r="AN59" i="38"/>
  <c r="AV59" i="38"/>
  <c r="BD59" i="38"/>
  <c r="L59" i="38"/>
  <c r="T59" i="38"/>
  <c r="AB59" i="38"/>
  <c r="AJ59" i="38"/>
  <c r="AR59" i="38"/>
  <c r="AZ59" i="38"/>
  <c r="BF56" i="38"/>
  <c r="BF6" i="38"/>
  <c r="BF7" i="38"/>
  <c r="BF9" i="38"/>
  <c r="BF14" i="38"/>
  <c r="BF15" i="38"/>
  <c r="BF18" i="38"/>
  <c r="BF22" i="38"/>
  <c r="BF23" i="38"/>
  <c r="BF26" i="38"/>
  <c r="BF30" i="38"/>
  <c r="BF31" i="38"/>
  <c r="BF34" i="38"/>
  <c r="BF38" i="38"/>
  <c r="BF39" i="38"/>
  <c r="AX59" i="38"/>
  <c r="BF11" i="38"/>
  <c r="BF19" i="38"/>
  <c r="BF27" i="38"/>
  <c r="BF35" i="38"/>
  <c r="BF42" i="38"/>
  <c r="BF46" i="38"/>
  <c r="BF47" i="38"/>
  <c r="BF50" i="38"/>
  <c r="BF54" i="38"/>
  <c r="BF55" i="38"/>
  <c r="BF58" i="38"/>
  <c r="AK59" i="38"/>
  <c r="BF33" i="38"/>
  <c r="BF43" i="38"/>
  <c r="BF51" i="38"/>
  <c r="BI8" i="38"/>
  <c r="R59" i="38"/>
  <c r="AP59" i="38"/>
  <c r="BF48" i="38"/>
  <c r="BF5" i="38"/>
  <c r="AC59" i="38"/>
  <c r="BF17" i="38"/>
  <c r="F59" i="38"/>
  <c r="N59" i="38"/>
  <c r="V59" i="38"/>
  <c r="AD59" i="38"/>
  <c r="AL59" i="38"/>
  <c r="AT59" i="38"/>
  <c r="BB59" i="38"/>
  <c r="D59" i="38"/>
  <c r="BF13" i="38"/>
  <c r="BF21" i="38"/>
  <c r="BF29" i="38"/>
  <c r="BF37" i="38"/>
  <c r="BF41" i="38"/>
  <c r="BF49" i="38"/>
  <c r="BF57" i="38"/>
  <c r="J59" i="38"/>
  <c r="AH59" i="38"/>
  <c r="M59" i="38"/>
  <c r="AS59" i="38"/>
  <c r="G59" i="38"/>
  <c r="O59" i="38"/>
  <c r="W59" i="38"/>
  <c r="AE59" i="38"/>
  <c r="AM59" i="38"/>
  <c r="AU59" i="38"/>
  <c r="BC59" i="38"/>
  <c r="K59" i="38"/>
  <c r="S59" i="38"/>
  <c r="AA59" i="38"/>
  <c r="AI59" i="38"/>
  <c r="AQ59" i="38"/>
  <c r="AY59" i="38"/>
  <c r="BF10" i="38"/>
  <c r="BF45" i="38"/>
  <c r="BF53" i="38"/>
  <c r="E59" i="38"/>
  <c r="BI28" i="38" l="1"/>
  <c r="BJ40" i="38"/>
  <c r="BI36" i="38"/>
  <c r="BI32" i="38"/>
  <c r="BI24" i="38"/>
  <c r="BI12" i="38"/>
  <c r="BI16" i="38"/>
  <c r="BI20" i="38"/>
  <c r="BJ57" i="38"/>
  <c r="BI57" i="38"/>
  <c r="BJ54" i="38"/>
  <c r="BI54" i="38"/>
  <c r="BJ11" i="38"/>
  <c r="BI11" i="38"/>
  <c r="BJ26" i="38"/>
  <c r="BI26" i="38"/>
  <c r="BJ6" i="38"/>
  <c r="BI6" i="38"/>
  <c r="BJ13" i="38"/>
  <c r="BI13" i="38"/>
  <c r="BJ49" i="38"/>
  <c r="BI49" i="38"/>
  <c r="BJ5" i="38"/>
  <c r="BI5" i="38"/>
  <c r="BJ50" i="38"/>
  <c r="BI50" i="38"/>
  <c r="BJ23" i="38"/>
  <c r="BI23" i="38"/>
  <c r="BJ56" i="38"/>
  <c r="BI56" i="38"/>
  <c r="BJ51" i="38"/>
  <c r="BI51" i="38"/>
  <c r="BJ53" i="38"/>
  <c r="BI53" i="38"/>
  <c r="BJ37" i="38"/>
  <c r="BI37" i="38"/>
  <c r="BJ43" i="38"/>
  <c r="BI43" i="38"/>
  <c r="BJ46" i="38"/>
  <c r="BI46" i="38"/>
  <c r="BJ39" i="38"/>
  <c r="BI39" i="38"/>
  <c r="BJ18" i="38"/>
  <c r="BI18" i="38"/>
  <c r="BJ44" i="38"/>
  <c r="BI44" i="38"/>
  <c r="BJ41" i="38"/>
  <c r="BI41" i="38"/>
  <c r="BJ48" i="38"/>
  <c r="BI48" i="38"/>
  <c r="BJ22" i="38"/>
  <c r="BI22" i="38"/>
  <c r="BJ52" i="38"/>
  <c r="BI52" i="38"/>
  <c r="BJ29" i="38"/>
  <c r="BI29" i="38"/>
  <c r="BJ33" i="38"/>
  <c r="BI33" i="38"/>
  <c r="BJ42" i="38"/>
  <c r="BI42" i="38"/>
  <c r="BJ38" i="38"/>
  <c r="BI38" i="38"/>
  <c r="BJ15" i="38"/>
  <c r="BI15" i="38"/>
  <c r="BJ47" i="38"/>
  <c r="BI47" i="38"/>
  <c r="BJ45" i="38"/>
  <c r="BI45" i="38"/>
  <c r="BJ10" i="38"/>
  <c r="BI10" i="38"/>
  <c r="BJ21" i="38"/>
  <c r="BI21" i="38"/>
  <c r="BJ35" i="38"/>
  <c r="BI35" i="38"/>
  <c r="BJ34" i="38"/>
  <c r="BI34" i="38"/>
  <c r="BJ14" i="38"/>
  <c r="BI14" i="38"/>
  <c r="BJ58" i="38"/>
  <c r="BI58" i="38"/>
  <c r="BJ27" i="38"/>
  <c r="BI27" i="38"/>
  <c r="BJ31" i="38"/>
  <c r="BI31" i="38"/>
  <c r="BJ9" i="38"/>
  <c r="BI9" i="38"/>
  <c r="BJ17" i="38"/>
  <c r="BI17" i="38"/>
  <c r="BJ55" i="38"/>
  <c r="BI55" i="38"/>
  <c r="BJ19" i="38"/>
  <c r="BI19" i="38"/>
  <c r="BJ30" i="38"/>
  <c r="BI30" i="38"/>
  <c r="BJ7" i="38"/>
  <c r="BI7" i="38"/>
  <c r="BJ25" i="38"/>
  <c r="BI25" i="38"/>
  <c r="AI7" i="37"/>
  <c r="AI8" i="37"/>
  <c r="AI9" i="37"/>
  <c r="AI10" i="37"/>
  <c r="AI11" i="37"/>
  <c r="AI12" i="37"/>
  <c r="AI13" i="37"/>
  <c r="AI14" i="37"/>
  <c r="AI15" i="37"/>
  <c r="AI6" i="37"/>
  <c r="AC7" i="37"/>
  <c r="AC8" i="37"/>
  <c r="AC9" i="37"/>
  <c r="AC10" i="37"/>
  <c r="AC11" i="37"/>
  <c r="AC12" i="37"/>
  <c r="AC13" i="37"/>
  <c r="AC14" i="37"/>
  <c r="AC15" i="37"/>
  <c r="S16" i="37"/>
  <c r="T16" i="37"/>
  <c r="U16" i="37"/>
  <c r="V16" i="37"/>
  <c r="W16" i="37"/>
  <c r="X16" i="37"/>
  <c r="Y16" i="37"/>
  <c r="Z16" i="37"/>
  <c r="AA16" i="37"/>
  <c r="AB16" i="37"/>
  <c r="E126" i="3" l="1"/>
  <c r="D126" i="3"/>
</calcChain>
</file>

<file path=xl/sharedStrings.xml><?xml version="1.0" encoding="utf-8"?>
<sst xmlns="http://schemas.openxmlformats.org/spreadsheetml/2006/main" count="576" uniqueCount="296">
  <si>
    <t>ต้นทาง(จำนวนคน)</t>
  </si>
  <si>
    <t>ปลายทาง(จำนวนคน)</t>
  </si>
  <si>
    <t>สถานีรถไฟ</t>
  </si>
  <si>
    <t>กรุงเทพ</t>
  </si>
  <si>
    <t>1001-</t>
  </si>
  <si>
    <t>สะพานยมราช</t>
  </si>
  <si>
    <t>สามเสน</t>
  </si>
  <si>
    <t>1004-</t>
  </si>
  <si>
    <t>ประตูถนนประดิพัทธ์</t>
  </si>
  <si>
    <t>1006-**</t>
  </si>
  <si>
    <t>ชท.บางซื่อ 1</t>
  </si>
  <si>
    <t>1007-</t>
  </si>
  <si>
    <t>นิคมรถไฟ กม.11</t>
  </si>
  <si>
    <t>1009-**</t>
  </si>
  <si>
    <t>บางเขน</t>
  </si>
  <si>
    <t>1011-</t>
  </si>
  <si>
    <t>ทุ่งสองห้อง</t>
  </si>
  <si>
    <t>1013-*</t>
  </si>
  <si>
    <t>หลักสี่</t>
  </si>
  <si>
    <t>1015-</t>
  </si>
  <si>
    <t>ตลาดใหม่ดอนเมือง</t>
  </si>
  <si>
    <t>1016-**</t>
  </si>
  <si>
    <t>ดอนเมือง</t>
  </si>
  <si>
    <t>1017-</t>
  </si>
  <si>
    <t>หลักหก</t>
  </si>
  <si>
    <t>1019-**</t>
  </si>
  <si>
    <t>คลองรังสิต</t>
  </si>
  <si>
    <t>1020-*</t>
  </si>
  <si>
    <t>รังสิต</t>
  </si>
  <si>
    <t>1021-</t>
  </si>
  <si>
    <t>เชียงราก</t>
  </si>
  <si>
    <t>1022-</t>
  </si>
  <si>
    <t>นวนคร</t>
  </si>
  <si>
    <t>1023-*</t>
  </si>
  <si>
    <t>เชียงรากน้อย</t>
  </si>
  <si>
    <t>1024-</t>
  </si>
  <si>
    <t>คลองพุทรา</t>
  </si>
  <si>
    <t>1026-</t>
  </si>
  <si>
    <t>บางปะอิน</t>
  </si>
  <si>
    <t>1028-</t>
  </si>
  <si>
    <t>บ้านโพ</t>
  </si>
  <si>
    <t>1029-</t>
  </si>
  <si>
    <t>อยุธยา</t>
  </si>
  <si>
    <t>1031-</t>
  </si>
  <si>
    <t>บ้านม้า</t>
  </si>
  <si>
    <t>1032-</t>
  </si>
  <si>
    <t>มาบพระจันทร์</t>
  </si>
  <si>
    <t>1033-</t>
  </si>
  <si>
    <t>บ้านดอนกลาง</t>
  </si>
  <si>
    <t>1034-**</t>
  </si>
  <si>
    <t>พระแก้ว</t>
  </si>
  <si>
    <t>1035-</t>
  </si>
  <si>
    <t>ชท.บ้านภาชี</t>
  </si>
  <si>
    <t>1036-</t>
  </si>
  <si>
    <t>หนองวิวัฒน์</t>
  </si>
  <si>
    <t>1037-</t>
  </si>
  <si>
    <t>บ้านปลักแรด</t>
  </si>
  <si>
    <t>1038-*</t>
  </si>
  <si>
    <t>ท่าเรือ</t>
  </si>
  <si>
    <t>1039-</t>
  </si>
  <si>
    <t>บ้านหมอ</t>
  </si>
  <si>
    <t>1041-</t>
  </si>
  <si>
    <t>หนองโดน</t>
  </si>
  <si>
    <t>1045-</t>
  </si>
  <si>
    <t>บ้านกลับ</t>
  </si>
  <si>
    <t>1047-</t>
  </si>
  <si>
    <t>บ้านป่าหวาย</t>
  </si>
  <si>
    <t>1048-</t>
  </si>
  <si>
    <t>ลพบุรี</t>
  </si>
  <si>
    <t>1050-</t>
  </si>
  <si>
    <t>ท่าแค</t>
  </si>
  <si>
    <t>1051-</t>
  </si>
  <si>
    <t>โคกกะเทียม</t>
  </si>
  <si>
    <t>1053-</t>
  </si>
  <si>
    <t>หนองเต่า</t>
  </si>
  <si>
    <t>1055-</t>
  </si>
  <si>
    <t>หนองทรายขาว</t>
  </si>
  <si>
    <t>1056-</t>
  </si>
  <si>
    <t>บ้านหมี่</t>
  </si>
  <si>
    <t>1058-</t>
  </si>
  <si>
    <t>ห้วยแก้ว</t>
  </si>
  <si>
    <t>1059-</t>
  </si>
  <si>
    <t>ไผ่ใหญ่</t>
  </si>
  <si>
    <t>1060-</t>
  </si>
  <si>
    <t>จันเสน</t>
  </si>
  <si>
    <t>1061-</t>
  </si>
  <si>
    <t>บ้านกกกว้าว</t>
  </si>
  <si>
    <t>1062-**</t>
  </si>
  <si>
    <t>ช่องแค</t>
  </si>
  <si>
    <t>1063-</t>
  </si>
  <si>
    <t>ทะเลหว้า</t>
  </si>
  <si>
    <t>1065-*</t>
  </si>
  <si>
    <t>โพนทอง</t>
  </si>
  <si>
    <t>1066-</t>
  </si>
  <si>
    <t>บ้านตาคลี</t>
  </si>
  <si>
    <t>1067-</t>
  </si>
  <si>
    <t>ดงมะกุ</t>
  </si>
  <si>
    <t>1069-</t>
  </si>
  <si>
    <t>หัวหวาย</t>
  </si>
  <si>
    <t>1070-</t>
  </si>
  <si>
    <t>หนองโพ</t>
  </si>
  <si>
    <t>1072-</t>
  </si>
  <si>
    <t>หัวงิ้ว</t>
  </si>
  <si>
    <t>1074-</t>
  </si>
  <si>
    <t>เนินมะกอก</t>
  </si>
  <si>
    <t>1076-</t>
  </si>
  <si>
    <t>เขาทอง</t>
  </si>
  <si>
    <t>1079-</t>
  </si>
  <si>
    <t>นครสวรรค์</t>
  </si>
  <si>
    <t>1082-</t>
  </si>
  <si>
    <t>ปากน้ำโพ</t>
  </si>
  <si>
    <t>1083-</t>
  </si>
  <si>
    <t>ทับกฤช</t>
  </si>
  <si>
    <t>1084-</t>
  </si>
  <si>
    <t>คลองปลากด</t>
  </si>
  <si>
    <t>1086-</t>
  </si>
  <si>
    <t>ชุมแสง</t>
  </si>
  <si>
    <t>1088-</t>
  </si>
  <si>
    <t>วังกร่าง</t>
  </si>
  <si>
    <t>1091-</t>
  </si>
  <si>
    <t>บางมูลนาก</t>
  </si>
  <si>
    <t>1093-</t>
  </si>
  <si>
    <t>หอไกร</t>
  </si>
  <si>
    <t>1095-</t>
  </si>
  <si>
    <t>ดงตะขบ</t>
  </si>
  <si>
    <t>1097-</t>
  </si>
  <si>
    <t>ตะพานหิน</t>
  </si>
  <si>
    <t>1099-</t>
  </si>
  <si>
    <t>ห้วยเกตุ</t>
  </si>
  <si>
    <t>1101-</t>
  </si>
  <si>
    <t>หัวดง</t>
  </si>
  <si>
    <t>1103-</t>
  </si>
  <si>
    <t>วังกรด</t>
  </si>
  <si>
    <t>1105-</t>
  </si>
  <si>
    <t>พิจิตร</t>
  </si>
  <si>
    <t>1107-</t>
  </si>
  <si>
    <t>ท่าฬ่อ</t>
  </si>
  <si>
    <t>1109-</t>
  </si>
  <si>
    <t>บางกระทุ่ม</t>
  </si>
  <si>
    <t>1111-</t>
  </si>
  <si>
    <t>แม่เทียบ</t>
  </si>
  <si>
    <t>1112-</t>
  </si>
  <si>
    <t>บ้านใหม่</t>
  </si>
  <si>
    <t>1114-</t>
  </si>
  <si>
    <t>บึงพระ</t>
  </si>
  <si>
    <t>1116-</t>
  </si>
  <si>
    <t>พิษณุโลก</t>
  </si>
  <si>
    <t>1118-</t>
  </si>
  <si>
    <t>บ้านเต็งหนาม</t>
  </si>
  <si>
    <t>1119-</t>
  </si>
  <si>
    <t>บ้านตูม</t>
  </si>
  <si>
    <t>1121-</t>
  </si>
  <si>
    <t>แควน้อย</t>
  </si>
  <si>
    <t>1122-</t>
  </si>
  <si>
    <t>พรหมพิราม</t>
  </si>
  <si>
    <t>1125-</t>
  </si>
  <si>
    <t>เชียงใหม่</t>
  </si>
  <si>
    <t>1222-</t>
  </si>
  <si>
    <t>สารภี</t>
  </si>
  <si>
    <t>1220-</t>
  </si>
  <si>
    <t>ป่าเส้า</t>
  </si>
  <si>
    <t>1218-</t>
  </si>
  <si>
    <t>ลำพูน</t>
  </si>
  <si>
    <t>1216-</t>
  </si>
  <si>
    <t>หนองหล่ม</t>
  </si>
  <si>
    <t>1212-</t>
  </si>
  <si>
    <t>ศาลาแม่ทา</t>
  </si>
  <si>
    <t>1208-</t>
  </si>
  <si>
    <t>ทาชมภู</t>
  </si>
  <si>
    <t>1206-</t>
  </si>
  <si>
    <t>ขุนตาน</t>
  </si>
  <si>
    <t>1204-</t>
  </si>
  <si>
    <t>แม่ตานน้อย</t>
  </si>
  <si>
    <t>1201-</t>
  </si>
  <si>
    <t>ห้วยเรียน</t>
  </si>
  <si>
    <t>1199-*</t>
  </si>
  <si>
    <t>ปางม่วง</t>
  </si>
  <si>
    <t>1198-</t>
  </si>
  <si>
    <t>ห้างฉัตร</t>
  </si>
  <si>
    <t>1196-</t>
  </si>
  <si>
    <t>นครลำปาง</t>
  </si>
  <si>
    <t>1193-</t>
  </si>
  <si>
    <t>หนองวัวเฒ่า</t>
  </si>
  <si>
    <t>1192-</t>
  </si>
  <si>
    <t>แม่ทะ</t>
  </si>
  <si>
    <t>1189-</t>
  </si>
  <si>
    <t>ศาลาผาลาด</t>
  </si>
  <si>
    <t>1187-</t>
  </si>
  <si>
    <t>ห้วยรากไม้</t>
  </si>
  <si>
    <t>1185-*</t>
  </si>
  <si>
    <t>แม่เมาะ</t>
  </si>
  <si>
    <t>1184-</t>
  </si>
  <si>
    <t>แม่จาง</t>
  </si>
  <si>
    <t>1182-</t>
  </si>
  <si>
    <t>ปางป๋วย</t>
  </si>
  <si>
    <t>1180-</t>
  </si>
  <si>
    <t>ผาคอ</t>
  </si>
  <si>
    <t>1177-*</t>
  </si>
  <si>
    <t>ผาคัน</t>
  </si>
  <si>
    <t>1176-</t>
  </si>
  <si>
    <t>บ้านปิน</t>
  </si>
  <si>
    <t>1172-</t>
  </si>
  <si>
    <t>ห้วยแม่ต้า</t>
  </si>
  <si>
    <t>1169-*</t>
  </si>
  <si>
    <t>แก่งหลวง</t>
  </si>
  <si>
    <t>1167-</t>
  </si>
  <si>
    <t>ปากปาน</t>
  </si>
  <si>
    <t>1165-</t>
  </si>
  <si>
    <t>เด่นชัย</t>
  </si>
  <si>
    <t>1164-</t>
  </si>
  <si>
    <t>แม่พวก</t>
  </si>
  <si>
    <t>1162-</t>
  </si>
  <si>
    <t>ไร่เกล็ดดาว</t>
  </si>
  <si>
    <t>1161-*</t>
  </si>
  <si>
    <t>ห้วยไร่</t>
  </si>
  <si>
    <t>1160-</t>
  </si>
  <si>
    <t>เขาพลึง</t>
  </si>
  <si>
    <t>1159-*</t>
  </si>
  <si>
    <t>ปางต้นผึ้ง</t>
  </si>
  <si>
    <t>1157-</t>
  </si>
  <si>
    <t>บ้านด่าน</t>
  </si>
  <si>
    <t>1154-</t>
  </si>
  <si>
    <t>ท่าเสา</t>
  </si>
  <si>
    <t>1152-</t>
  </si>
  <si>
    <t>ศิลาอาสน์</t>
  </si>
  <si>
    <t>1151-</t>
  </si>
  <si>
    <t>อุตรดิตถ์</t>
  </si>
  <si>
    <t>1150-</t>
  </si>
  <si>
    <t>วังกะพี้</t>
  </si>
  <si>
    <t>1148-</t>
  </si>
  <si>
    <t>ตรอน</t>
  </si>
  <si>
    <t>1146-</t>
  </si>
  <si>
    <t>ท่าสัก</t>
  </si>
  <si>
    <t>1144-</t>
  </si>
  <si>
    <t>สวรรคโลก</t>
  </si>
  <si>
    <t>1143-</t>
  </si>
  <si>
    <t>คลองมะพลับ</t>
  </si>
  <si>
    <t>1139-</t>
  </si>
  <si>
    <t>ชท.บ้านดารา</t>
  </si>
  <si>
    <t>1137-</t>
  </si>
  <si>
    <t>ไร่อ้อย</t>
  </si>
  <si>
    <t>1136-</t>
  </si>
  <si>
    <t>พิชัย</t>
  </si>
  <si>
    <t>1134-</t>
  </si>
  <si>
    <t>บ้านโคน</t>
  </si>
  <si>
    <t>1131-</t>
  </si>
  <si>
    <t>บ้านบุ่ง</t>
  </si>
  <si>
    <t>1130-</t>
  </si>
  <si>
    <t>หนองตม</t>
  </si>
  <si>
    <t>1127-</t>
  </si>
  <si>
    <t>1002-</t>
  </si>
  <si>
    <t>t</t>
  </si>
  <si>
    <t>f</t>
  </si>
  <si>
    <t>s</t>
  </si>
  <si>
    <t>fix cost</t>
  </si>
  <si>
    <t>capacity</t>
  </si>
  <si>
    <t>waiting time</t>
  </si>
  <si>
    <t>1กรุงเทพ</t>
  </si>
  <si>
    <t>2สามเสน</t>
  </si>
  <si>
    <t>3ชท.บางซื่อ 1</t>
  </si>
  <si>
    <t>4บางเขน</t>
  </si>
  <si>
    <t>5หลักสี่</t>
  </si>
  <si>
    <t>6ดอนเมือง</t>
  </si>
  <si>
    <t>7รังสิต</t>
  </si>
  <si>
    <t>8เชียงราก</t>
  </si>
  <si>
    <t>9เชียงรากน้อย</t>
  </si>
  <si>
    <t>10คลองพุทรา</t>
  </si>
  <si>
    <t>Latitude</t>
  </si>
  <si>
    <t>Longitude</t>
  </si>
  <si>
    <t>D_j</t>
  </si>
  <si>
    <t>O_i</t>
  </si>
  <si>
    <t>The number of nodes (stations)  = 10</t>
  </si>
  <si>
    <t>distance matrix (C_ij)</t>
  </si>
  <si>
    <t>flow matrix (W_ij)</t>
  </si>
  <si>
    <t>Results</t>
  </si>
  <si>
    <t>at high capacity</t>
  </si>
  <si>
    <t>at low capacity</t>
  </si>
  <si>
    <t>High</t>
  </si>
  <si>
    <t>Low</t>
  </si>
  <si>
    <t xml:space="preserve">Results </t>
  </si>
  <si>
    <t>The first objective is minimizing the total cost</t>
  </si>
  <si>
    <t>- you might use the old model, which has fixed p and no fixed cost</t>
  </si>
  <si>
    <t>- the discount factors are changes</t>
  </si>
  <si>
    <t>-you might use the C_ij matrix to calculate the travel time, travel time=T=C</t>
  </si>
  <si>
    <t>Additional constraint on capacity</t>
  </si>
  <si>
    <t>-you have to have a single line to check the solution if it feasible or not? If it is feasible, the flow in-out have to less than maximum capacity of hub.</t>
  </si>
  <si>
    <t>First, I would like you to begin with 10 nodes.</t>
  </si>
  <si>
    <t>The data on 10 nodes are in the sheet 10x10</t>
  </si>
  <si>
    <t>The data on 54 nodes are in the sheets flow and dist</t>
  </si>
  <si>
    <t>-where t_ij=c_ij,belta=0.5, s_k=s_l=10</t>
  </si>
  <si>
    <t>The second objective is minimizing the max total travel time (min the person who travel longest time)</t>
  </si>
  <si>
    <t>If you don't understand the math, just set it to something you understand.</t>
  </si>
  <si>
    <t xml:space="preserve">-The answer may different from the article, since you don't have the fixed cost, but it is ok. </t>
  </si>
  <si>
    <t>-I will run the model with no fixed cost and compare to you on Tuesday.</t>
  </si>
  <si>
    <t>-The important key is how to keep the non-dominated solution at each iteration.</t>
  </si>
  <si>
    <t>-How to evaluate which solution is good or non-domiated by others?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</si>
</sst>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0000"/>
    <numFmt numFmtId="165" formatCode="_(* #,##0_);_(* \(#,##0\);_(* &quot;-&quot;??_);_(@_)"/>
  </numFmts>
  <fonts count="8"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charset val="222"/>
      <scheme val="minor"/>
    </font>
    <font>
      <sz val="11"/>
      <name val="Calibri"/>
      <family val="2"/>
      <charset val="222"/>
      <scheme val="minor"/>
    </font>
    <font>
      <sz val="11"/>
      <color theme="4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2"/>
      <color rgb="FF000000"/>
      <name val="Times New Roman"/>
      <family val="1"/>
    </font>
    <font>
      <sz val="12"/>
      <color theme="1"/>
      <name val="Calibri"/>
      <family val="2"/>
      <charset val="22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52">
    <xf numFmtId="0" fontId="0" fillId="0" borderId="0" xfId="0"/>
    <xf numFmtId="0" fontId="0" fillId="0" borderId="2" xfId="0" applyBorder="1"/>
    <xf numFmtId="0" fontId="0" fillId="2" borderId="2" xfId="0" applyFill="1" applyBorder="1"/>
    <xf numFmtId="0" fontId="0" fillId="2" borderId="0" xfId="0" applyFill="1"/>
    <xf numFmtId="0" fontId="0" fillId="0" borderId="0" xfId="0" applyFill="1"/>
    <xf numFmtId="0" fontId="1" fillId="0" borderId="1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 vertical="center"/>
    </xf>
    <xf numFmtId="0" fontId="0" fillId="0" borderId="2" xfId="0" applyFill="1" applyBorder="1"/>
    <xf numFmtId="0" fontId="1" fillId="2" borderId="2" xfId="0" applyFont="1" applyFill="1" applyBorder="1"/>
    <xf numFmtId="164" fontId="0" fillId="0" borderId="2" xfId="0" applyNumberFormat="1" applyFill="1" applyBorder="1"/>
    <xf numFmtId="164" fontId="1" fillId="2" borderId="2" xfId="0" applyNumberFormat="1" applyFont="1" applyFill="1" applyBorder="1"/>
    <xf numFmtId="164" fontId="0" fillId="0" borderId="0" xfId="0" applyNumberFormat="1" applyFill="1"/>
    <xf numFmtId="1" fontId="0" fillId="0" borderId="0" xfId="0" applyNumberFormat="1"/>
    <xf numFmtId="0" fontId="0" fillId="2" borderId="0" xfId="0" applyFill="1"/>
    <xf numFmtId="164" fontId="2" fillId="2" borderId="0" xfId="0" applyNumberFormat="1" applyFont="1" applyFill="1"/>
    <xf numFmtId="164" fontId="3" fillId="0" borderId="0" xfId="0" applyNumberFormat="1" applyFont="1"/>
    <xf numFmtId="0" fontId="3" fillId="0" borderId="0" xfId="0" applyFont="1"/>
    <xf numFmtId="164" fontId="0" fillId="2" borderId="2" xfId="0" applyNumberFormat="1" applyFill="1" applyBorder="1"/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2" fillId="0" borderId="0" xfId="0" applyFont="1"/>
    <xf numFmtId="0" fontId="2" fillId="2" borderId="0" xfId="0" applyFont="1" applyFill="1"/>
    <xf numFmtId="0" fontId="4" fillId="0" borderId="0" xfId="0" applyFont="1"/>
    <xf numFmtId="0" fontId="4" fillId="2" borderId="0" xfId="0" applyFont="1" applyFill="1"/>
    <xf numFmtId="1" fontId="0" fillId="0" borderId="0" xfId="0" applyNumberFormat="1" applyFill="1"/>
    <xf numFmtId="165" fontId="0" fillId="0" borderId="0" xfId="1" applyNumberFormat="1" applyFont="1" applyFill="1" applyBorder="1"/>
    <xf numFmtId="1" fontId="4" fillId="0" borderId="0" xfId="0" applyNumberFormat="1" applyFont="1"/>
    <xf numFmtId="1" fontId="2" fillId="0" borderId="0" xfId="0" applyNumberFormat="1" applyFont="1"/>
    <xf numFmtId="1" fontId="0" fillId="0" borderId="2" xfId="0" applyNumberFormat="1" applyFill="1" applyBorder="1"/>
    <xf numFmtId="1" fontId="2" fillId="2" borderId="0" xfId="0" applyNumberFormat="1" applyFont="1" applyFill="1"/>
    <xf numFmtId="1" fontId="0" fillId="2" borderId="0" xfId="0" applyNumberFormat="1" applyFill="1"/>
    <xf numFmtId="165" fontId="0" fillId="0" borderId="0" xfId="1" applyNumberFormat="1" applyFont="1"/>
    <xf numFmtId="164" fontId="6" fillId="0" borderId="0" xfId="0" applyNumberFormat="1" applyFont="1"/>
    <xf numFmtId="164" fontId="6" fillId="3" borderId="0" xfId="0" applyNumberFormat="1" applyFont="1" applyFill="1" applyAlignment="1">
      <alignment vertical="center" wrapText="1"/>
    </xf>
    <xf numFmtId="164" fontId="6" fillId="2" borderId="0" xfId="0" applyNumberFormat="1" applyFont="1" applyFill="1"/>
    <xf numFmtId="164" fontId="6" fillId="2" borderId="0" xfId="0" applyNumberFormat="1" applyFont="1" applyFill="1" applyAlignment="1">
      <alignment vertical="center" wrapText="1"/>
    </xf>
    <xf numFmtId="1" fontId="0" fillId="4" borderId="0" xfId="0" applyNumberFormat="1" applyFill="1"/>
    <xf numFmtId="0" fontId="0" fillId="0" borderId="0" xfId="0" applyAlignment="1">
      <alignment horizontal="right"/>
    </xf>
    <xf numFmtId="1" fontId="0" fillId="4" borderId="0" xfId="0" applyNumberFormat="1" applyFill="1" applyAlignment="1">
      <alignment horizontal="left"/>
    </xf>
    <xf numFmtId="1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4" fontId="0" fillId="4" borderId="0" xfId="0" applyNumberFormat="1" applyFill="1" applyAlignment="1">
      <alignment horizontal="right"/>
    </xf>
    <xf numFmtId="164" fontId="6" fillId="0" borderId="0" xfId="0" applyNumberFormat="1" applyFont="1" applyFill="1"/>
    <xf numFmtId="164" fontId="1" fillId="0" borderId="2" xfId="0" applyNumberFormat="1" applyFont="1" applyFill="1" applyBorder="1"/>
    <xf numFmtId="164" fontId="6" fillId="0" borderId="0" xfId="0" applyNumberFormat="1" applyFont="1" applyFill="1" applyAlignment="1">
      <alignment vertical="center" wrapText="1"/>
    </xf>
    <xf numFmtId="164" fontId="7" fillId="0" borderId="0" xfId="0" applyNumberFormat="1" applyFont="1" applyFill="1"/>
    <xf numFmtId="0" fontId="7" fillId="0" borderId="0" xfId="0" applyFont="1" applyFill="1"/>
    <xf numFmtId="164" fontId="7" fillId="0" borderId="0" xfId="0" applyNumberFormat="1" applyFont="1" applyFill="1" applyAlignment="1">
      <alignment vertical="center" wrapText="1"/>
    </xf>
    <xf numFmtId="0" fontId="6" fillId="0" borderId="0" xfId="0" applyFont="1" applyFill="1"/>
    <xf numFmtId="0" fontId="0" fillId="4" borderId="0" xfId="0" applyFill="1"/>
    <xf numFmtId="49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ทุกสถานี!$D$1</c:f>
              <c:strCache>
                <c:ptCount val="1"/>
                <c:pt idx="0">
                  <c:v>ต้นทาง(จำนวนคน)</c:v>
                </c:pt>
              </c:strCache>
            </c:strRef>
          </c:tx>
          <c:invertIfNegative val="0"/>
          <c:cat>
            <c:strRef>
              <c:f>ทุกสถานี!$C$2:$C$125</c:f>
              <c:strCache>
                <c:ptCount val="124"/>
                <c:pt idx="0">
                  <c:v>กรุงเทพ</c:v>
                </c:pt>
                <c:pt idx="1">
                  <c:v>สะพานยมราช</c:v>
                </c:pt>
                <c:pt idx="2">
                  <c:v>สามเสน</c:v>
                </c:pt>
                <c:pt idx="3">
                  <c:v>ประตูถนนประดิพัทธ์</c:v>
                </c:pt>
                <c:pt idx="4">
                  <c:v>ชท.บางซื่อ 1</c:v>
                </c:pt>
                <c:pt idx="5">
                  <c:v>นิคมรถไฟ กม.11</c:v>
                </c:pt>
                <c:pt idx="6">
                  <c:v>บางเขน</c:v>
                </c:pt>
                <c:pt idx="7">
                  <c:v>ทุ่งสองห้อง</c:v>
                </c:pt>
                <c:pt idx="8">
                  <c:v>หลักสี่</c:v>
                </c:pt>
                <c:pt idx="9">
                  <c:v>ตลาดใหม่ดอนเมือง</c:v>
                </c:pt>
                <c:pt idx="10">
                  <c:v>ดอนเมือง</c:v>
                </c:pt>
                <c:pt idx="11">
                  <c:v>หลักหก</c:v>
                </c:pt>
                <c:pt idx="12">
                  <c:v>คลองรังสิต</c:v>
                </c:pt>
                <c:pt idx="13">
                  <c:v>รังสิต</c:v>
                </c:pt>
                <c:pt idx="14">
                  <c:v>เชียงราก</c:v>
                </c:pt>
                <c:pt idx="15">
                  <c:v>นวนคร</c:v>
                </c:pt>
                <c:pt idx="16">
                  <c:v>เชียงรากน้อย</c:v>
                </c:pt>
                <c:pt idx="17">
                  <c:v>คลองพุทรา</c:v>
                </c:pt>
                <c:pt idx="18">
                  <c:v>บางปะอิน</c:v>
                </c:pt>
                <c:pt idx="19">
                  <c:v>บ้านโพ</c:v>
                </c:pt>
                <c:pt idx="20">
                  <c:v>อยุธยา</c:v>
                </c:pt>
                <c:pt idx="21">
                  <c:v>บ้านม้า</c:v>
                </c:pt>
                <c:pt idx="22">
                  <c:v>มาบพระจันทร์</c:v>
                </c:pt>
                <c:pt idx="23">
                  <c:v>บ้านดอนกลาง</c:v>
                </c:pt>
                <c:pt idx="24">
                  <c:v>พระแก้ว</c:v>
                </c:pt>
                <c:pt idx="25">
                  <c:v>ชท.บ้านภาชี</c:v>
                </c:pt>
                <c:pt idx="26">
                  <c:v>หนองวิวัฒน์</c:v>
                </c:pt>
                <c:pt idx="27">
                  <c:v>บ้านปลักแรด</c:v>
                </c:pt>
                <c:pt idx="28">
                  <c:v>ท่าเรือ</c:v>
                </c:pt>
                <c:pt idx="29">
                  <c:v>บ้านหมอ</c:v>
                </c:pt>
                <c:pt idx="30">
                  <c:v>หนองโดน</c:v>
                </c:pt>
                <c:pt idx="31">
                  <c:v>บ้านกลับ</c:v>
                </c:pt>
                <c:pt idx="32">
                  <c:v>บ้านป่าหวาย</c:v>
                </c:pt>
                <c:pt idx="33">
                  <c:v>ลพบุรี</c:v>
                </c:pt>
                <c:pt idx="34">
                  <c:v>ท่าแค</c:v>
                </c:pt>
                <c:pt idx="35">
                  <c:v>โคกกะเทียม</c:v>
                </c:pt>
                <c:pt idx="36">
                  <c:v>หนองเต่า</c:v>
                </c:pt>
                <c:pt idx="37">
                  <c:v>หนองทรายขาว</c:v>
                </c:pt>
                <c:pt idx="38">
                  <c:v>บ้านหมี่</c:v>
                </c:pt>
                <c:pt idx="39">
                  <c:v>ห้วยแก้ว</c:v>
                </c:pt>
                <c:pt idx="40">
                  <c:v>ไผ่ใหญ่</c:v>
                </c:pt>
                <c:pt idx="41">
                  <c:v>จันเสน</c:v>
                </c:pt>
                <c:pt idx="42">
                  <c:v>บ้านกกกว้าว</c:v>
                </c:pt>
                <c:pt idx="43">
                  <c:v>ช่องแค</c:v>
                </c:pt>
                <c:pt idx="44">
                  <c:v>ทะเลหว้า</c:v>
                </c:pt>
                <c:pt idx="45">
                  <c:v>โพนทอง</c:v>
                </c:pt>
                <c:pt idx="46">
                  <c:v>บ้านตาคลี</c:v>
                </c:pt>
                <c:pt idx="47">
                  <c:v>ดงมะกุ</c:v>
                </c:pt>
                <c:pt idx="48">
                  <c:v>หัวหวาย</c:v>
                </c:pt>
                <c:pt idx="49">
                  <c:v>หนองโพ</c:v>
                </c:pt>
                <c:pt idx="50">
                  <c:v>หัวงิ้ว</c:v>
                </c:pt>
                <c:pt idx="51">
                  <c:v>เนินมะกอก</c:v>
                </c:pt>
                <c:pt idx="52">
                  <c:v>เขาทอง</c:v>
                </c:pt>
                <c:pt idx="53">
                  <c:v>นครสวรรค์</c:v>
                </c:pt>
                <c:pt idx="54">
                  <c:v>ปากน้ำโพ</c:v>
                </c:pt>
                <c:pt idx="55">
                  <c:v>ทับกฤช</c:v>
                </c:pt>
                <c:pt idx="56">
                  <c:v>คลองปลากด</c:v>
                </c:pt>
                <c:pt idx="57">
                  <c:v>ชุมแสง</c:v>
                </c:pt>
                <c:pt idx="58">
                  <c:v>วังกร่าง</c:v>
                </c:pt>
                <c:pt idx="59">
                  <c:v>บางมูลนาก</c:v>
                </c:pt>
                <c:pt idx="60">
                  <c:v>หอไกร</c:v>
                </c:pt>
                <c:pt idx="61">
                  <c:v>ดงตะขบ</c:v>
                </c:pt>
                <c:pt idx="62">
                  <c:v>ตะพานหิน</c:v>
                </c:pt>
                <c:pt idx="63">
                  <c:v>ห้วยเกตุ</c:v>
                </c:pt>
                <c:pt idx="64">
                  <c:v>หัวดง</c:v>
                </c:pt>
                <c:pt idx="65">
                  <c:v>วังกรด</c:v>
                </c:pt>
                <c:pt idx="66">
                  <c:v>พิจิตร</c:v>
                </c:pt>
                <c:pt idx="67">
                  <c:v>ท่าฬ่อ</c:v>
                </c:pt>
                <c:pt idx="68">
                  <c:v>บางกระทุ่ม</c:v>
                </c:pt>
                <c:pt idx="69">
                  <c:v>แม่เทียบ</c:v>
                </c:pt>
                <c:pt idx="70">
                  <c:v>บ้านใหม่</c:v>
                </c:pt>
                <c:pt idx="71">
                  <c:v>บึงพระ</c:v>
                </c:pt>
                <c:pt idx="72">
                  <c:v>พิษณุโลก</c:v>
                </c:pt>
                <c:pt idx="73">
                  <c:v>บ้านเต็งหนาม</c:v>
                </c:pt>
                <c:pt idx="74">
                  <c:v>บ้านตูม</c:v>
                </c:pt>
                <c:pt idx="75">
                  <c:v>แควน้อย</c:v>
                </c:pt>
                <c:pt idx="76">
                  <c:v>พรหมพิราม</c:v>
                </c:pt>
                <c:pt idx="77">
                  <c:v>หนองตม</c:v>
                </c:pt>
                <c:pt idx="78">
                  <c:v>บ้านบุ่ง</c:v>
                </c:pt>
                <c:pt idx="79">
                  <c:v>บ้านโคน</c:v>
                </c:pt>
                <c:pt idx="80">
                  <c:v>พิชัย</c:v>
                </c:pt>
                <c:pt idx="81">
                  <c:v>ไร่อ้อย</c:v>
                </c:pt>
                <c:pt idx="82">
                  <c:v>ชท.บ้านดารา</c:v>
                </c:pt>
                <c:pt idx="83">
                  <c:v>คลองมะพลับ</c:v>
                </c:pt>
                <c:pt idx="84">
                  <c:v>สวรรคโลก</c:v>
                </c:pt>
                <c:pt idx="85">
                  <c:v>ท่าสัก</c:v>
                </c:pt>
                <c:pt idx="86">
                  <c:v>ตรอน</c:v>
                </c:pt>
                <c:pt idx="87">
                  <c:v>วังกะพี้</c:v>
                </c:pt>
                <c:pt idx="88">
                  <c:v>อุตรดิตถ์</c:v>
                </c:pt>
                <c:pt idx="89">
                  <c:v>ศิลาอาสน์</c:v>
                </c:pt>
                <c:pt idx="90">
                  <c:v>ท่าเสา</c:v>
                </c:pt>
                <c:pt idx="91">
                  <c:v>บ้านด่าน</c:v>
                </c:pt>
                <c:pt idx="92">
                  <c:v>ปางต้นผึ้ง</c:v>
                </c:pt>
                <c:pt idx="93">
                  <c:v>เขาพลึง</c:v>
                </c:pt>
                <c:pt idx="94">
                  <c:v>ห้วยไร่</c:v>
                </c:pt>
                <c:pt idx="95">
                  <c:v>ไร่เกล็ดดาว</c:v>
                </c:pt>
                <c:pt idx="96">
                  <c:v>แม่พวก</c:v>
                </c:pt>
                <c:pt idx="97">
                  <c:v>เด่นชัย</c:v>
                </c:pt>
                <c:pt idx="98">
                  <c:v>ปากปาน</c:v>
                </c:pt>
                <c:pt idx="99">
                  <c:v>แก่งหลวง</c:v>
                </c:pt>
                <c:pt idx="100">
                  <c:v>ห้วยแม่ต้า</c:v>
                </c:pt>
                <c:pt idx="101">
                  <c:v>บ้านปิน</c:v>
                </c:pt>
                <c:pt idx="102">
                  <c:v>ผาคัน</c:v>
                </c:pt>
                <c:pt idx="103">
                  <c:v>ผาคอ</c:v>
                </c:pt>
                <c:pt idx="104">
                  <c:v>ปางป๋วย</c:v>
                </c:pt>
                <c:pt idx="105">
                  <c:v>แม่จาง</c:v>
                </c:pt>
                <c:pt idx="106">
                  <c:v>แม่เมาะ</c:v>
                </c:pt>
                <c:pt idx="107">
                  <c:v>ห้วยรากไม้</c:v>
                </c:pt>
                <c:pt idx="108">
                  <c:v>ศาลาผาลาด</c:v>
                </c:pt>
                <c:pt idx="109">
                  <c:v>แม่ทะ</c:v>
                </c:pt>
                <c:pt idx="110">
                  <c:v>หนองวัวเฒ่า</c:v>
                </c:pt>
                <c:pt idx="111">
                  <c:v>นครลำปาง</c:v>
                </c:pt>
                <c:pt idx="112">
                  <c:v>ห้างฉัตร</c:v>
                </c:pt>
                <c:pt idx="113">
                  <c:v>ปางม่วง</c:v>
                </c:pt>
                <c:pt idx="114">
                  <c:v>ห้วยเรียน</c:v>
                </c:pt>
                <c:pt idx="115">
                  <c:v>แม่ตานน้อย</c:v>
                </c:pt>
                <c:pt idx="116">
                  <c:v>ขุนตาน</c:v>
                </c:pt>
                <c:pt idx="117">
                  <c:v>ทาชมภู</c:v>
                </c:pt>
                <c:pt idx="118">
                  <c:v>ศาลาแม่ทา</c:v>
                </c:pt>
                <c:pt idx="119">
                  <c:v>หนองหล่ม</c:v>
                </c:pt>
                <c:pt idx="120">
                  <c:v>ลำพูน</c:v>
                </c:pt>
                <c:pt idx="121">
                  <c:v>ป่าเส้า</c:v>
                </c:pt>
                <c:pt idx="122">
                  <c:v>สารภี</c:v>
                </c:pt>
                <c:pt idx="123">
                  <c:v>เชียงใหม่</c:v>
                </c:pt>
              </c:strCache>
            </c:strRef>
          </c:cat>
          <c:val>
            <c:numRef>
              <c:f>ทุกสถานี!$D$2:$D$125</c:f>
              <c:numCache>
                <c:formatCode>General</c:formatCode>
                <c:ptCount val="124"/>
                <c:pt idx="0">
                  <c:v>4480160</c:v>
                </c:pt>
                <c:pt idx="1">
                  <c:v>76</c:v>
                </c:pt>
                <c:pt idx="2">
                  <c:v>339251</c:v>
                </c:pt>
                <c:pt idx="3">
                  <c:v>1</c:v>
                </c:pt>
                <c:pt idx="4">
                  <c:v>329359</c:v>
                </c:pt>
                <c:pt idx="5">
                  <c:v>256</c:v>
                </c:pt>
                <c:pt idx="6">
                  <c:v>280161</c:v>
                </c:pt>
                <c:pt idx="7">
                  <c:v>3</c:v>
                </c:pt>
                <c:pt idx="8">
                  <c:v>290543</c:v>
                </c:pt>
                <c:pt idx="9">
                  <c:v>0</c:v>
                </c:pt>
                <c:pt idx="10">
                  <c:v>440177</c:v>
                </c:pt>
                <c:pt idx="11">
                  <c:v>0</c:v>
                </c:pt>
                <c:pt idx="12">
                  <c:v>5</c:v>
                </c:pt>
                <c:pt idx="13">
                  <c:v>327527</c:v>
                </c:pt>
                <c:pt idx="14">
                  <c:v>19651</c:v>
                </c:pt>
                <c:pt idx="15">
                  <c:v>87</c:v>
                </c:pt>
                <c:pt idx="16">
                  <c:v>21356</c:v>
                </c:pt>
                <c:pt idx="17">
                  <c:v>21101</c:v>
                </c:pt>
                <c:pt idx="18">
                  <c:v>93412</c:v>
                </c:pt>
                <c:pt idx="19">
                  <c:v>7244</c:v>
                </c:pt>
                <c:pt idx="20">
                  <c:v>843257</c:v>
                </c:pt>
                <c:pt idx="21">
                  <c:v>1560</c:v>
                </c:pt>
                <c:pt idx="22">
                  <c:v>32798</c:v>
                </c:pt>
                <c:pt idx="23">
                  <c:v>0</c:v>
                </c:pt>
                <c:pt idx="24">
                  <c:v>31282</c:v>
                </c:pt>
                <c:pt idx="25">
                  <c:v>277132</c:v>
                </c:pt>
                <c:pt idx="26">
                  <c:v>30376</c:v>
                </c:pt>
                <c:pt idx="27">
                  <c:v>11</c:v>
                </c:pt>
                <c:pt idx="28">
                  <c:v>183125</c:v>
                </c:pt>
                <c:pt idx="29">
                  <c:v>89391</c:v>
                </c:pt>
                <c:pt idx="30">
                  <c:v>53825</c:v>
                </c:pt>
                <c:pt idx="31">
                  <c:v>20453</c:v>
                </c:pt>
                <c:pt idx="32">
                  <c:v>15995</c:v>
                </c:pt>
                <c:pt idx="33">
                  <c:v>541253</c:v>
                </c:pt>
                <c:pt idx="34">
                  <c:v>8480</c:v>
                </c:pt>
                <c:pt idx="35">
                  <c:v>16905</c:v>
                </c:pt>
                <c:pt idx="36">
                  <c:v>9332</c:v>
                </c:pt>
                <c:pt idx="37">
                  <c:v>3080</c:v>
                </c:pt>
                <c:pt idx="38">
                  <c:v>96755</c:v>
                </c:pt>
                <c:pt idx="39">
                  <c:v>842</c:v>
                </c:pt>
                <c:pt idx="40">
                  <c:v>194</c:v>
                </c:pt>
                <c:pt idx="41">
                  <c:v>60676</c:v>
                </c:pt>
                <c:pt idx="42">
                  <c:v>3</c:v>
                </c:pt>
                <c:pt idx="43">
                  <c:v>110399</c:v>
                </c:pt>
                <c:pt idx="44">
                  <c:v>0</c:v>
                </c:pt>
                <c:pt idx="45">
                  <c:v>14824</c:v>
                </c:pt>
                <c:pt idx="46">
                  <c:v>158523</c:v>
                </c:pt>
                <c:pt idx="47">
                  <c:v>876</c:v>
                </c:pt>
                <c:pt idx="48">
                  <c:v>14656</c:v>
                </c:pt>
                <c:pt idx="49">
                  <c:v>24753</c:v>
                </c:pt>
                <c:pt idx="50">
                  <c:v>2887</c:v>
                </c:pt>
                <c:pt idx="51">
                  <c:v>14481</c:v>
                </c:pt>
                <c:pt idx="52">
                  <c:v>8028</c:v>
                </c:pt>
                <c:pt idx="53">
                  <c:v>155801</c:v>
                </c:pt>
                <c:pt idx="54">
                  <c:v>3876</c:v>
                </c:pt>
                <c:pt idx="55">
                  <c:v>15386</c:v>
                </c:pt>
                <c:pt idx="56">
                  <c:v>4147</c:v>
                </c:pt>
                <c:pt idx="57">
                  <c:v>69854</c:v>
                </c:pt>
                <c:pt idx="58">
                  <c:v>904</c:v>
                </c:pt>
                <c:pt idx="59">
                  <c:v>91040</c:v>
                </c:pt>
                <c:pt idx="60">
                  <c:v>1699</c:v>
                </c:pt>
                <c:pt idx="61">
                  <c:v>8754</c:v>
                </c:pt>
                <c:pt idx="62">
                  <c:v>145979</c:v>
                </c:pt>
                <c:pt idx="63">
                  <c:v>2960</c:v>
                </c:pt>
                <c:pt idx="64">
                  <c:v>23898</c:v>
                </c:pt>
                <c:pt idx="65">
                  <c:v>17619</c:v>
                </c:pt>
                <c:pt idx="66">
                  <c:v>140738</c:v>
                </c:pt>
                <c:pt idx="67">
                  <c:v>14897</c:v>
                </c:pt>
                <c:pt idx="68">
                  <c:v>36718</c:v>
                </c:pt>
                <c:pt idx="69">
                  <c:v>4474</c:v>
                </c:pt>
                <c:pt idx="70">
                  <c:v>14113</c:v>
                </c:pt>
                <c:pt idx="71">
                  <c:v>2647</c:v>
                </c:pt>
                <c:pt idx="72">
                  <c:v>386181</c:v>
                </c:pt>
                <c:pt idx="73">
                  <c:v>7158</c:v>
                </c:pt>
                <c:pt idx="74">
                  <c:v>722</c:v>
                </c:pt>
                <c:pt idx="75">
                  <c:v>1881</c:v>
                </c:pt>
                <c:pt idx="76">
                  <c:v>12803</c:v>
                </c:pt>
                <c:pt idx="77">
                  <c:v>30222</c:v>
                </c:pt>
                <c:pt idx="78">
                  <c:v>5488</c:v>
                </c:pt>
                <c:pt idx="79">
                  <c:v>18548</c:v>
                </c:pt>
                <c:pt idx="80">
                  <c:v>124627</c:v>
                </c:pt>
                <c:pt idx="81">
                  <c:v>6942</c:v>
                </c:pt>
                <c:pt idx="82">
                  <c:v>8832</c:v>
                </c:pt>
                <c:pt idx="83">
                  <c:v>1413</c:v>
                </c:pt>
                <c:pt idx="84">
                  <c:v>1472</c:v>
                </c:pt>
                <c:pt idx="85">
                  <c:v>29517</c:v>
                </c:pt>
                <c:pt idx="86">
                  <c:v>14926</c:v>
                </c:pt>
                <c:pt idx="87">
                  <c:v>3993</c:v>
                </c:pt>
                <c:pt idx="88">
                  <c:v>164702</c:v>
                </c:pt>
                <c:pt idx="89">
                  <c:v>53874</c:v>
                </c:pt>
                <c:pt idx="90">
                  <c:v>4</c:v>
                </c:pt>
                <c:pt idx="91">
                  <c:v>1183</c:v>
                </c:pt>
                <c:pt idx="92">
                  <c:v>3418</c:v>
                </c:pt>
                <c:pt idx="93">
                  <c:v>0</c:v>
                </c:pt>
                <c:pt idx="94">
                  <c:v>1565</c:v>
                </c:pt>
                <c:pt idx="95">
                  <c:v>0</c:v>
                </c:pt>
                <c:pt idx="96">
                  <c:v>3</c:v>
                </c:pt>
                <c:pt idx="97">
                  <c:v>72606</c:v>
                </c:pt>
                <c:pt idx="98">
                  <c:v>288</c:v>
                </c:pt>
                <c:pt idx="99">
                  <c:v>1373</c:v>
                </c:pt>
                <c:pt idx="100">
                  <c:v>0</c:v>
                </c:pt>
                <c:pt idx="101">
                  <c:v>38523</c:v>
                </c:pt>
                <c:pt idx="102">
                  <c:v>622</c:v>
                </c:pt>
                <c:pt idx="103">
                  <c:v>6</c:v>
                </c:pt>
                <c:pt idx="104">
                  <c:v>2165</c:v>
                </c:pt>
                <c:pt idx="105">
                  <c:v>1259</c:v>
                </c:pt>
                <c:pt idx="106">
                  <c:v>6055</c:v>
                </c:pt>
                <c:pt idx="107">
                  <c:v>5</c:v>
                </c:pt>
                <c:pt idx="108">
                  <c:v>992</c:v>
                </c:pt>
                <c:pt idx="109">
                  <c:v>395</c:v>
                </c:pt>
                <c:pt idx="110">
                  <c:v>242</c:v>
                </c:pt>
                <c:pt idx="111">
                  <c:v>85022</c:v>
                </c:pt>
                <c:pt idx="112">
                  <c:v>1088</c:v>
                </c:pt>
                <c:pt idx="113">
                  <c:v>881</c:v>
                </c:pt>
                <c:pt idx="114">
                  <c:v>9</c:v>
                </c:pt>
                <c:pt idx="115">
                  <c:v>1201</c:v>
                </c:pt>
                <c:pt idx="116">
                  <c:v>10296</c:v>
                </c:pt>
                <c:pt idx="117">
                  <c:v>696</c:v>
                </c:pt>
                <c:pt idx="118">
                  <c:v>1072</c:v>
                </c:pt>
                <c:pt idx="119">
                  <c:v>399</c:v>
                </c:pt>
                <c:pt idx="120">
                  <c:v>28791</c:v>
                </c:pt>
                <c:pt idx="121">
                  <c:v>1690</c:v>
                </c:pt>
                <c:pt idx="122">
                  <c:v>1666</c:v>
                </c:pt>
                <c:pt idx="123">
                  <c:v>267886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25-42EB-B890-E6FFFB985B72}"/>
            </c:ext>
          </c:extLst>
        </c:ser>
        <c:ser>
          <c:idx val="1"/>
          <c:order val="1"/>
          <c:tx>
            <c:strRef>
              <c:f>ทุกสถานี!$E$1</c:f>
              <c:strCache>
                <c:ptCount val="1"/>
                <c:pt idx="0">
                  <c:v>ปลายทาง(จำนวนคน)</c:v>
                </c:pt>
              </c:strCache>
            </c:strRef>
          </c:tx>
          <c:invertIfNegative val="0"/>
          <c:cat>
            <c:strRef>
              <c:f>ทุกสถานี!$C$2:$C$125</c:f>
              <c:strCache>
                <c:ptCount val="124"/>
                <c:pt idx="0">
                  <c:v>กรุงเทพ</c:v>
                </c:pt>
                <c:pt idx="1">
                  <c:v>สะพานยมราช</c:v>
                </c:pt>
                <c:pt idx="2">
                  <c:v>สามเสน</c:v>
                </c:pt>
                <c:pt idx="3">
                  <c:v>ประตูถนนประดิพัทธ์</c:v>
                </c:pt>
                <c:pt idx="4">
                  <c:v>ชท.บางซื่อ 1</c:v>
                </c:pt>
                <c:pt idx="5">
                  <c:v>นิคมรถไฟ กม.11</c:v>
                </c:pt>
                <c:pt idx="6">
                  <c:v>บางเขน</c:v>
                </c:pt>
                <c:pt idx="7">
                  <c:v>ทุ่งสองห้อง</c:v>
                </c:pt>
                <c:pt idx="8">
                  <c:v>หลักสี่</c:v>
                </c:pt>
                <c:pt idx="9">
                  <c:v>ตลาดใหม่ดอนเมือง</c:v>
                </c:pt>
                <c:pt idx="10">
                  <c:v>ดอนเมือง</c:v>
                </c:pt>
                <c:pt idx="11">
                  <c:v>หลักหก</c:v>
                </c:pt>
                <c:pt idx="12">
                  <c:v>คลองรังสิต</c:v>
                </c:pt>
                <c:pt idx="13">
                  <c:v>รังสิต</c:v>
                </c:pt>
                <c:pt idx="14">
                  <c:v>เชียงราก</c:v>
                </c:pt>
                <c:pt idx="15">
                  <c:v>นวนคร</c:v>
                </c:pt>
                <c:pt idx="16">
                  <c:v>เชียงรากน้อย</c:v>
                </c:pt>
                <c:pt idx="17">
                  <c:v>คลองพุทรา</c:v>
                </c:pt>
                <c:pt idx="18">
                  <c:v>บางปะอิน</c:v>
                </c:pt>
                <c:pt idx="19">
                  <c:v>บ้านโพ</c:v>
                </c:pt>
                <c:pt idx="20">
                  <c:v>อยุธยา</c:v>
                </c:pt>
                <c:pt idx="21">
                  <c:v>บ้านม้า</c:v>
                </c:pt>
                <c:pt idx="22">
                  <c:v>มาบพระจันทร์</c:v>
                </c:pt>
                <c:pt idx="23">
                  <c:v>บ้านดอนกลาง</c:v>
                </c:pt>
                <c:pt idx="24">
                  <c:v>พระแก้ว</c:v>
                </c:pt>
                <c:pt idx="25">
                  <c:v>ชท.บ้านภาชี</c:v>
                </c:pt>
                <c:pt idx="26">
                  <c:v>หนองวิวัฒน์</c:v>
                </c:pt>
                <c:pt idx="27">
                  <c:v>บ้านปลักแรด</c:v>
                </c:pt>
                <c:pt idx="28">
                  <c:v>ท่าเรือ</c:v>
                </c:pt>
                <c:pt idx="29">
                  <c:v>บ้านหมอ</c:v>
                </c:pt>
                <c:pt idx="30">
                  <c:v>หนองโดน</c:v>
                </c:pt>
                <c:pt idx="31">
                  <c:v>บ้านกลับ</c:v>
                </c:pt>
                <c:pt idx="32">
                  <c:v>บ้านป่าหวาย</c:v>
                </c:pt>
                <c:pt idx="33">
                  <c:v>ลพบุรี</c:v>
                </c:pt>
                <c:pt idx="34">
                  <c:v>ท่าแค</c:v>
                </c:pt>
                <c:pt idx="35">
                  <c:v>โคกกะเทียม</c:v>
                </c:pt>
                <c:pt idx="36">
                  <c:v>หนองเต่า</c:v>
                </c:pt>
                <c:pt idx="37">
                  <c:v>หนองทรายขาว</c:v>
                </c:pt>
                <c:pt idx="38">
                  <c:v>บ้านหมี่</c:v>
                </c:pt>
                <c:pt idx="39">
                  <c:v>ห้วยแก้ว</c:v>
                </c:pt>
                <c:pt idx="40">
                  <c:v>ไผ่ใหญ่</c:v>
                </c:pt>
                <c:pt idx="41">
                  <c:v>จันเสน</c:v>
                </c:pt>
                <c:pt idx="42">
                  <c:v>บ้านกกกว้าว</c:v>
                </c:pt>
                <c:pt idx="43">
                  <c:v>ช่องแค</c:v>
                </c:pt>
                <c:pt idx="44">
                  <c:v>ทะเลหว้า</c:v>
                </c:pt>
                <c:pt idx="45">
                  <c:v>โพนทอง</c:v>
                </c:pt>
                <c:pt idx="46">
                  <c:v>บ้านตาคลี</c:v>
                </c:pt>
                <c:pt idx="47">
                  <c:v>ดงมะกุ</c:v>
                </c:pt>
                <c:pt idx="48">
                  <c:v>หัวหวาย</c:v>
                </c:pt>
                <c:pt idx="49">
                  <c:v>หนองโพ</c:v>
                </c:pt>
                <c:pt idx="50">
                  <c:v>หัวงิ้ว</c:v>
                </c:pt>
                <c:pt idx="51">
                  <c:v>เนินมะกอก</c:v>
                </c:pt>
                <c:pt idx="52">
                  <c:v>เขาทอง</c:v>
                </c:pt>
                <c:pt idx="53">
                  <c:v>นครสวรรค์</c:v>
                </c:pt>
                <c:pt idx="54">
                  <c:v>ปากน้ำโพ</c:v>
                </c:pt>
                <c:pt idx="55">
                  <c:v>ทับกฤช</c:v>
                </c:pt>
                <c:pt idx="56">
                  <c:v>คลองปลากด</c:v>
                </c:pt>
                <c:pt idx="57">
                  <c:v>ชุมแสง</c:v>
                </c:pt>
                <c:pt idx="58">
                  <c:v>วังกร่าง</c:v>
                </c:pt>
                <c:pt idx="59">
                  <c:v>บางมูลนาก</c:v>
                </c:pt>
                <c:pt idx="60">
                  <c:v>หอไกร</c:v>
                </c:pt>
                <c:pt idx="61">
                  <c:v>ดงตะขบ</c:v>
                </c:pt>
                <c:pt idx="62">
                  <c:v>ตะพานหิน</c:v>
                </c:pt>
                <c:pt idx="63">
                  <c:v>ห้วยเกตุ</c:v>
                </c:pt>
                <c:pt idx="64">
                  <c:v>หัวดง</c:v>
                </c:pt>
                <c:pt idx="65">
                  <c:v>วังกรด</c:v>
                </c:pt>
                <c:pt idx="66">
                  <c:v>พิจิตร</c:v>
                </c:pt>
                <c:pt idx="67">
                  <c:v>ท่าฬ่อ</c:v>
                </c:pt>
                <c:pt idx="68">
                  <c:v>บางกระทุ่ม</c:v>
                </c:pt>
                <c:pt idx="69">
                  <c:v>แม่เทียบ</c:v>
                </c:pt>
                <c:pt idx="70">
                  <c:v>บ้านใหม่</c:v>
                </c:pt>
                <c:pt idx="71">
                  <c:v>บึงพระ</c:v>
                </c:pt>
                <c:pt idx="72">
                  <c:v>พิษณุโลก</c:v>
                </c:pt>
                <c:pt idx="73">
                  <c:v>บ้านเต็งหนาม</c:v>
                </c:pt>
                <c:pt idx="74">
                  <c:v>บ้านตูม</c:v>
                </c:pt>
                <c:pt idx="75">
                  <c:v>แควน้อย</c:v>
                </c:pt>
                <c:pt idx="76">
                  <c:v>พรหมพิราม</c:v>
                </c:pt>
                <c:pt idx="77">
                  <c:v>หนองตม</c:v>
                </c:pt>
                <c:pt idx="78">
                  <c:v>บ้านบุ่ง</c:v>
                </c:pt>
                <c:pt idx="79">
                  <c:v>บ้านโคน</c:v>
                </c:pt>
                <c:pt idx="80">
                  <c:v>พิชัย</c:v>
                </c:pt>
                <c:pt idx="81">
                  <c:v>ไร่อ้อย</c:v>
                </c:pt>
                <c:pt idx="82">
                  <c:v>ชท.บ้านดารา</c:v>
                </c:pt>
                <c:pt idx="83">
                  <c:v>คลองมะพลับ</c:v>
                </c:pt>
                <c:pt idx="84">
                  <c:v>สวรรคโลก</c:v>
                </c:pt>
                <c:pt idx="85">
                  <c:v>ท่าสัก</c:v>
                </c:pt>
                <c:pt idx="86">
                  <c:v>ตรอน</c:v>
                </c:pt>
                <c:pt idx="87">
                  <c:v>วังกะพี้</c:v>
                </c:pt>
                <c:pt idx="88">
                  <c:v>อุตรดิตถ์</c:v>
                </c:pt>
                <c:pt idx="89">
                  <c:v>ศิลาอาสน์</c:v>
                </c:pt>
                <c:pt idx="90">
                  <c:v>ท่าเสา</c:v>
                </c:pt>
                <c:pt idx="91">
                  <c:v>บ้านด่าน</c:v>
                </c:pt>
                <c:pt idx="92">
                  <c:v>ปางต้นผึ้ง</c:v>
                </c:pt>
                <c:pt idx="93">
                  <c:v>เขาพลึง</c:v>
                </c:pt>
                <c:pt idx="94">
                  <c:v>ห้วยไร่</c:v>
                </c:pt>
                <c:pt idx="95">
                  <c:v>ไร่เกล็ดดาว</c:v>
                </c:pt>
                <c:pt idx="96">
                  <c:v>แม่พวก</c:v>
                </c:pt>
                <c:pt idx="97">
                  <c:v>เด่นชัย</c:v>
                </c:pt>
                <c:pt idx="98">
                  <c:v>ปากปาน</c:v>
                </c:pt>
                <c:pt idx="99">
                  <c:v>แก่งหลวง</c:v>
                </c:pt>
                <c:pt idx="100">
                  <c:v>ห้วยแม่ต้า</c:v>
                </c:pt>
                <c:pt idx="101">
                  <c:v>บ้านปิน</c:v>
                </c:pt>
                <c:pt idx="102">
                  <c:v>ผาคัน</c:v>
                </c:pt>
                <c:pt idx="103">
                  <c:v>ผาคอ</c:v>
                </c:pt>
                <c:pt idx="104">
                  <c:v>ปางป๋วย</c:v>
                </c:pt>
                <c:pt idx="105">
                  <c:v>แม่จาง</c:v>
                </c:pt>
                <c:pt idx="106">
                  <c:v>แม่เมาะ</c:v>
                </c:pt>
                <c:pt idx="107">
                  <c:v>ห้วยรากไม้</c:v>
                </c:pt>
                <c:pt idx="108">
                  <c:v>ศาลาผาลาด</c:v>
                </c:pt>
                <c:pt idx="109">
                  <c:v>แม่ทะ</c:v>
                </c:pt>
                <c:pt idx="110">
                  <c:v>หนองวัวเฒ่า</c:v>
                </c:pt>
                <c:pt idx="111">
                  <c:v>นครลำปาง</c:v>
                </c:pt>
                <c:pt idx="112">
                  <c:v>ห้างฉัตร</c:v>
                </c:pt>
                <c:pt idx="113">
                  <c:v>ปางม่วง</c:v>
                </c:pt>
                <c:pt idx="114">
                  <c:v>ห้วยเรียน</c:v>
                </c:pt>
                <c:pt idx="115">
                  <c:v>แม่ตานน้อย</c:v>
                </c:pt>
                <c:pt idx="116">
                  <c:v>ขุนตาน</c:v>
                </c:pt>
                <c:pt idx="117">
                  <c:v>ทาชมภู</c:v>
                </c:pt>
                <c:pt idx="118">
                  <c:v>ศาลาแม่ทา</c:v>
                </c:pt>
                <c:pt idx="119">
                  <c:v>หนองหล่ม</c:v>
                </c:pt>
                <c:pt idx="120">
                  <c:v>ลำพูน</c:v>
                </c:pt>
                <c:pt idx="121">
                  <c:v>ป่าเส้า</c:v>
                </c:pt>
                <c:pt idx="122">
                  <c:v>สารภี</c:v>
                </c:pt>
                <c:pt idx="123">
                  <c:v>เชียงใหม่</c:v>
                </c:pt>
              </c:strCache>
            </c:strRef>
          </c:cat>
          <c:val>
            <c:numRef>
              <c:f>ทุกสถานี!$E$2:$E$125</c:f>
              <c:numCache>
                <c:formatCode>General</c:formatCode>
                <c:ptCount val="124"/>
                <c:pt idx="0">
                  <c:v>5657639</c:v>
                </c:pt>
                <c:pt idx="1">
                  <c:v>854</c:v>
                </c:pt>
                <c:pt idx="2">
                  <c:v>135502</c:v>
                </c:pt>
                <c:pt idx="3">
                  <c:v>0</c:v>
                </c:pt>
                <c:pt idx="4">
                  <c:v>116896</c:v>
                </c:pt>
                <c:pt idx="5">
                  <c:v>14821</c:v>
                </c:pt>
                <c:pt idx="6">
                  <c:v>130312</c:v>
                </c:pt>
                <c:pt idx="7">
                  <c:v>3039</c:v>
                </c:pt>
                <c:pt idx="8">
                  <c:v>145866</c:v>
                </c:pt>
                <c:pt idx="9">
                  <c:v>0</c:v>
                </c:pt>
                <c:pt idx="10">
                  <c:v>331691</c:v>
                </c:pt>
                <c:pt idx="11">
                  <c:v>73</c:v>
                </c:pt>
                <c:pt idx="12">
                  <c:v>465</c:v>
                </c:pt>
                <c:pt idx="13">
                  <c:v>286154</c:v>
                </c:pt>
                <c:pt idx="14">
                  <c:v>17610</c:v>
                </c:pt>
                <c:pt idx="15">
                  <c:v>699</c:v>
                </c:pt>
                <c:pt idx="16">
                  <c:v>18972</c:v>
                </c:pt>
                <c:pt idx="17">
                  <c:v>18302</c:v>
                </c:pt>
                <c:pt idx="18">
                  <c:v>81352</c:v>
                </c:pt>
                <c:pt idx="19">
                  <c:v>7112</c:v>
                </c:pt>
                <c:pt idx="20">
                  <c:v>733009</c:v>
                </c:pt>
                <c:pt idx="21">
                  <c:v>1007</c:v>
                </c:pt>
                <c:pt idx="22">
                  <c:v>33077</c:v>
                </c:pt>
                <c:pt idx="23">
                  <c:v>441</c:v>
                </c:pt>
                <c:pt idx="24">
                  <c:v>32584</c:v>
                </c:pt>
                <c:pt idx="25">
                  <c:v>323896</c:v>
                </c:pt>
                <c:pt idx="26">
                  <c:v>31199</c:v>
                </c:pt>
                <c:pt idx="27">
                  <c:v>595</c:v>
                </c:pt>
                <c:pt idx="28">
                  <c:v>188265</c:v>
                </c:pt>
                <c:pt idx="29">
                  <c:v>94306</c:v>
                </c:pt>
                <c:pt idx="30">
                  <c:v>50250</c:v>
                </c:pt>
                <c:pt idx="31">
                  <c:v>21580</c:v>
                </c:pt>
                <c:pt idx="32">
                  <c:v>11596</c:v>
                </c:pt>
                <c:pt idx="33">
                  <c:v>627580</c:v>
                </c:pt>
                <c:pt idx="34">
                  <c:v>3332</c:v>
                </c:pt>
                <c:pt idx="35">
                  <c:v>15022</c:v>
                </c:pt>
                <c:pt idx="36">
                  <c:v>8596</c:v>
                </c:pt>
                <c:pt idx="37">
                  <c:v>3730</c:v>
                </c:pt>
                <c:pt idx="38">
                  <c:v>114432</c:v>
                </c:pt>
                <c:pt idx="39">
                  <c:v>339</c:v>
                </c:pt>
                <c:pt idx="40">
                  <c:v>5676</c:v>
                </c:pt>
                <c:pt idx="41">
                  <c:v>65511</c:v>
                </c:pt>
                <c:pt idx="42">
                  <c:v>1534</c:v>
                </c:pt>
                <c:pt idx="43">
                  <c:v>144414</c:v>
                </c:pt>
                <c:pt idx="44">
                  <c:v>83</c:v>
                </c:pt>
                <c:pt idx="45">
                  <c:v>9580</c:v>
                </c:pt>
                <c:pt idx="46">
                  <c:v>156714</c:v>
                </c:pt>
                <c:pt idx="47">
                  <c:v>675</c:v>
                </c:pt>
                <c:pt idx="48">
                  <c:v>12358</c:v>
                </c:pt>
                <c:pt idx="49">
                  <c:v>24924</c:v>
                </c:pt>
                <c:pt idx="50">
                  <c:v>2093</c:v>
                </c:pt>
                <c:pt idx="51">
                  <c:v>6570</c:v>
                </c:pt>
                <c:pt idx="52">
                  <c:v>5878</c:v>
                </c:pt>
                <c:pt idx="53">
                  <c:v>213015</c:v>
                </c:pt>
                <c:pt idx="54">
                  <c:v>2885</c:v>
                </c:pt>
                <c:pt idx="55">
                  <c:v>10644</c:v>
                </c:pt>
                <c:pt idx="56">
                  <c:v>2975</c:v>
                </c:pt>
                <c:pt idx="57">
                  <c:v>51965</c:v>
                </c:pt>
                <c:pt idx="58">
                  <c:v>304</c:v>
                </c:pt>
                <c:pt idx="59">
                  <c:v>82313</c:v>
                </c:pt>
                <c:pt idx="60">
                  <c:v>593</c:v>
                </c:pt>
                <c:pt idx="61">
                  <c:v>5249</c:v>
                </c:pt>
                <c:pt idx="62">
                  <c:v>150847</c:v>
                </c:pt>
                <c:pt idx="63">
                  <c:v>963</c:v>
                </c:pt>
                <c:pt idx="64">
                  <c:v>15489</c:v>
                </c:pt>
                <c:pt idx="65">
                  <c:v>13364</c:v>
                </c:pt>
                <c:pt idx="66">
                  <c:v>125449</c:v>
                </c:pt>
                <c:pt idx="67">
                  <c:v>11175</c:v>
                </c:pt>
                <c:pt idx="68">
                  <c:v>34190</c:v>
                </c:pt>
                <c:pt idx="69">
                  <c:v>3857</c:v>
                </c:pt>
                <c:pt idx="70">
                  <c:v>8386</c:v>
                </c:pt>
                <c:pt idx="71">
                  <c:v>849</c:v>
                </c:pt>
                <c:pt idx="72">
                  <c:v>472259</c:v>
                </c:pt>
                <c:pt idx="73">
                  <c:v>908</c:v>
                </c:pt>
                <c:pt idx="74">
                  <c:v>95</c:v>
                </c:pt>
                <c:pt idx="75">
                  <c:v>1146</c:v>
                </c:pt>
                <c:pt idx="76">
                  <c:v>12159</c:v>
                </c:pt>
                <c:pt idx="77">
                  <c:v>27766</c:v>
                </c:pt>
                <c:pt idx="78">
                  <c:v>5799</c:v>
                </c:pt>
                <c:pt idx="79">
                  <c:v>15657</c:v>
                </c:pt>
                <c:pt idx="80">
                  <c:v>123090</c:v>
                </c:pt>
                <c:pt idx="81">
                  <c:v>1094</c:v>
                </c:pt>
                <c:pt idx="82">
                  <c:v>8038</c:v>
                </c:pt>
                <c:pt idx="83">
                  <c:v>2884</c:v>
                </c:pt>
                <c:pt idx="84">
                  <c:v>2526</c:v>
                </c:pt>
                <c:pt idx="85">
                  <c:v>22427</c:v>
                </c:pt>
                <c:pt idx="86">
                  <c:v>10373</c:v>
                </c:pt>
                <c:pt idx="87">
                  <c:v>1266</c:v>
                </c:pt>
                <c:pt idx="88">
                  <c:v>180419</c:v>
                </c:pt>
                <c:pt idx="89">
                  <c:v>37660</c:v>
                </c:pt>
                <c:pt idx="90">
                  <c:v>318</c:v>
                </c:pt>
                <c:pt idx="91">
                  <c:v>865</c:v>
                </c:pt>
                <c:pt idx="92">
                  <c:v>3372</c:v>
                </c:pt>
                <c:pt idx="93">
                  <c:v>93</c:v>
                </c:pt>
                <c:pt idx="94">
                  <c:v>1067</c:v>
                </c:pt>
                <c:pt idx="95">
                  <c:v>23</c:v>
                </c:pt>
                <c:pt idx="96">
                  <c:v>38</c:v>
                </c:pt>
                <c:pt idx="97">
                  <c:v>70056</c:v>
                </c:pt>
                <c:pt idx="98">
                  <c:v>131</c:v>
                </c:pt>
                <c:pt idx="99">
                  <c:v>937</c:v>
                </c:pt>
                <c:pt idx="100">
                  <c:v>407</c:v>
                </c:pt>
                <c:pt idx="101">
                  <c:v>32595</c:v>
                </c:pt>
                <c:pt idx="102">
                  <c:v>536</c:v>
                </c:pt>
                <c:pt idx="103">
                  <c:v>281</c:v>
                </c:pt>
                <c:pt idx="104">
                  <c:v>1574</c:v>
                </c:pt>
                <c:pt idx="105">
                  <c:v>909</c:v>
                </c:pt>
                <c:pt idx="106">
                  <c:v>6918</c:v>
                </c:pt>
                <c:pt idx="107">
                  <c:v>275</c:v>
                </c:pt>
                <c:pt idx="108">
                  <c:v>812</c:v>
                </c:pt>
                <c:pt idx="109">
                  <c:v>274</c:v>
                </c:pt>
                <c:pt idx="110">
                  <c:v>115</c:v>
                </c:pt>
                <c:pt idx="111">
                  <c:v>71359</c:v>
                </c:pt>
                <c:pt idx="112">
                  <c:v>1026</c:v>
                </c:pt>
                <c:pt idx="113">
                  <c:v>515</c:v>
                </c:pt>
                <c:pt idx="114">
                  <c:v>78</c:v>
                </c:pt>
                <c:pt idx="115">
                  <c:v>1109</c:v>
                </c:pt>
                <c:pt idx="116">
                  <c:v>10724</c:v>
                </c:pt>
                <c:pt idx="117">
                  <c:v>469</c:v>
                </c:pt>
                <c:pt idx="118">
                  <c:v>681</c:v>
                </c:pt>
                <c:pt idx="119">
                  <c:v>542</c:v>
                </c:pt>
                <c:pt idx="120">
                  <c:v>24613</c:v>
                </c:pt>
                <c:pt idx="121">
                  <c:v>4508</c:v>
                </c:pt>
                <c:pt idx="122">
                  <c:v>763</c:v>
                </c:pt>
                <c:pt idx="123">
                  <c:v>355736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25-42EB-B890-E6FFFB985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58643968"/>
        <c:axId val="58645504"/>
        <c:axId val="0"/>
      </c:bar3DChart>
      <c:catAx>
        <c:axId val="58643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45504"/>
        <c:crosses val="autoZero"/>
        <c:auto val="1"/>
        <c:lblAlgn val="ctr"/>
        <c:lblOffset val="100"/>
        <c:noMultiLvlLbl val="0"/>
      </c:catAx>
      <c:valAx>
        <c:axId val="5864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643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571498</xdr:colOff>
      <xdr:row>4</xdr:row>
      <xdr:rowOff>66676</xdr:rowOff>
    </xdr:from>
    <xdr:to>
      <xdr:col>25</xdr:col>
      <xdr:colOff>333375</xdr:colOff>
      <xdr:row>44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18</xdr:row>
      <xdr:rowOff>158750</xdr:rowOff>
    </xdr:from>
    <xdr:to>
      <xdr:col>9</xdr:col>
      <xdr:colOff>755650</xdr:colOff>
      <xdr:row>22</xdr:row>
      <xdr:rowOff>138236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5800" y="3625850"/>
          <a:ext cx="4692650" cy="7160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19050</xdr:colOff>
      <xdr:row>24</xdr:row>
      <xdr:rowOff>0</xdr:rowOff>
    </xdr:from>
    <xdr:to>
      <xdr:col>9</xdr:col>
      <xdr:colOff>323850</xdr:colOff>
      <xdr:row>35</xdr:row>
      <xdr:rowOff>47561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4850" y="4572000"/>
          <a:ext cx="4241800" cy="20732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12700</xdr:colOff>
      <xdr:row>20</xdr:row>
      <xdr:rowOff>25400</xdr:rowOff>
    </xdr:from>
    <xdr:to>
      <xdr:col>17</xdr:col>
      <xdr:colOff>279400</xdr:colOff>
      <xdr:row>36</xdr:row>
      <xdr:rowOff>69850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50300" y="3860800"/>
          <a:ext cx="4514850" cy="2990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50800</xdr:colOff>
      <xdr:row>20</xdr:row>
      <xdr:rowOff>6350</xdr:rowOff>
    </xdr:from>
    <xdr:to>
      <xdr:col>23</xdr:col>
      <xdr:colOff>368300</xdr:colOff>
      <xdr:row>34</xdr:row>
      <xdr:rowOff>152400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65200" y="3841750"/>
          <a:ext cx="4610100" cy="272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</xdr:colOff>
      <xdr:row>63</xdr:row>
      <xdr:rowOff>6350</xdr:rowOff>
    </xdr:from>
    <xdr:to>
      <xdr:col>8</xdr:col>
      <xdr:colOff>171450</xdr:colOff>
      <xdr:row>77</xdr:row>
      <xdr:rowOff>88900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650" y="11582400"/>
          <a:ext cx="4559300" cy="2660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260350</xdr:colOff>
      <xdr:row>21</xdr:row>
      <xdr:rowOff>63500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08350" cy="3930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6"/>
  <sheetViews>
    <sheetView workbookViewId="0">
      <selection activeCell="D126" sqref="D126"/>
    </sheetView>
  </sheetViews>
  <sheetFormatPr defaultRowHeight="14.5"/>
  <cols>
    <col min="3" max="3" width="22.7265625" bestFit="1" customWidth="1"/>
    <col min="4" max="4" width="21" bestFit="1" customWidth="1"/>
    <col min="5" max="5" width="23.36328125" bestFit="1" customWidth="1"/>
  </cols>
  <sheetData>
    <row r="1" spans="1:7">
      <c r="C1" s="4" t="s">
        <v>2</v>
      </c>
      <c r="D1" s="5" t="s">
        <v>0</v>
      </c>
      <c r="E1" s="6" t="s">
        <v>1</v>
      </c>
    </row>
    <row r="2" spans="1:7">
      <c r="A2">
        <v>1</v>
      </c>
      <c r="B2" s="1" t="s">
        <v>4</v>
      </c>
      <c r="C2" s="7" t="s">
        <v>3</v>
      </c>
      <c r="D2" s="7">
        <v>4480160</v>
      </c>
      <c r="E2" s="7">
        <v>5657639</v>
      </c>
    </row>
    <row r="3" spans="1:7">
      <c r="A3">
        <v>2</v>
      </c>
      <c r="B3" s="1" t="s">
        <v>250</v>
      </c>
      <c r="C3" s="7" t="s">
        <v>5</v>
      </c>
      <c r="D3" s="7">
        <v>76</v>
      </c>
      <c r="E3" s="7">
        <v>854</v>
      </c>
    </row>
    <row r="4" spans="1:7">
      <c r="A4">
        <v>3</v>
      </c>
      <c r="B4" s="1" t="s">
        <v>7</v>
      </c>
      <c r="C4" s="7" t="s">
        <v>6</v>
      </c>
      <c r="D4" s="7">
        <v>339251</v>
      </c>
      <c r="E4" s="7">
        <v>135502</v>
      </c>
    </row>
    <row r="5" spans="1:7">
      <c r="A5">
        <v>4</v>
      </c>
      <c r="B5" s="1" t="s">
        <v>9</v>
      </c>
      <c r="C5" s="7" t="s">
        <v>8</v>
      </c>
      <c r="D5" s="7">
        <v>1</v>
      </c>
      <c r="E5" s="7">
        <v>0</v>
      </c>
    </row>
    <row r="6" spans="1:7">
      <c r="A6">
        <v>5</v>
      </c>
      <c r="B6" s="1" t="s">
        <v>11</v>
      </c>
      <c r="C6" s="2" t="s">
        <v>10</v>
      </c>
      <c r="D6" s="7">
        <v>329359</v>
      </c>
      <c r="E6" s="7">
        <v>116896</v>
      </c>
      <c r="G6" s="3"/>
    </row>
    <row r="7" spans="1:7">
      <c r="A7">
        <v>6</v>
      </c>
      <c r="B7" s="1" t="s">
        <v>13</v>
      </c>
      <c r="C7" s="7" t="s">
        <v>12</v>
      </c>
      <c r="D7" s="7">
        <v>256</v>
      </c>
      <c r="E7" s="7">
        <v>14821</v>
      </c>
    </row>
    <row r="8" spans="1:7">
      <c r="A8">
        <v>7</v>
      </c>
      <c r="B8" s="1" t="s">
        <v>15</v>
      </c>
      <c r="C8" s="8" t="s">
        <v>14</v>
      </c>
      <c r="D8" s="7">
        <v>280161</v>
      </c>
      <c r="E8" s="7">
        <v>130312</v>
      </c>
    </row>
    <row r="9" spans="1:7">
      <c r="A9">
        <v>8</v>
      </c>
      <c r="B9" s="1" t="s">
        <v>17</v>
      </c>
      <c r="C9" s="7" t="s">
        <v>16</v>
      </c>
      <c r="D9" s="7">
        <v>3</v>
      </c>
      <c r="E9" s="7">
        <v>3039</v>
      </c>
    </row>
    <row r="10" spans="1:7">
      <c r="A10">
        <v>9</v>
      </c>
      <c r="B10" s="1" t="s">
        <v>19</v>
      </c>
      <c r="C10" s="2" t="s">
        <v>18</v>
      </c>
      <c r="D10" s="7">
        <v>290543</v>
      </c>
      <c r="E10" s="7">
        <v>145866</v>
      </c>
    </row>
    <row r="11" spans="1:7">
      <c r="A11">
        <v>10</v>
      </c>
      <c r="B11" s="1" t="s">
        <v>21</v>
      </c>
      <c r="C11" s="7" t="s">
        <v>20</v>
      </c>
      <c r="D11" s="7">
        <v>0</v>
      </c>
      <c r="E11" s="7">
        <v>0</v>
      </c>
    </row>
    <row r="12" spans="1:7">
      <c r="A12">
        <v>11</v>
      </c>
      <c r="B12" s="1" t="s">
        <v>23</v>
      </c>
      <c r="C12" s="2" t="s">
        <v>22</v>
      </c>
      <c r="D12" s="7">
        <v>440177</v>
      </c>
      <c r="E12" s="7">
        <v>331691</v>
      </c>
    </row>
    <row r="13" spans="1:7">
      <c r="A13">
        <v>12</v>
      </c>
      <c r="B13" s="1" t="s">
        <v>25</v>
      </c>
      <c r="C13" s="7" t="s">
        <v>24</v>
      </c>
      <c r="D13" s="7">
        <v>0</v>
      </c>
      <c r="E13" s="7">
        <v>73</v>
      </c>
    </row>
    <row r="14" spans="1:7">
      <c r="A14">
        <v>13</v>
      </c>
      <c r="B14" s="1" t="s">
        <v>27</v>
      </c>
      <c r="C14" s="7" t="s">
        <v>26</v>
      </c>
      <c r="D14" s="7">
        <v>5</v>
      </c>
      <c r="E14" s="7">
        <v>465</v>
      </c>
    </row>
    <row r="15" spans="1:7">
      <c r="A15">
        <v>14</v>
      </c>
      <c r="B15" s="1" t="s">
        <v>29</v>
      </c>
      <c r="C15" s="2" t="s">
        <v>28</v>
      </c>
      <c r="D15" s="7">
        <v>327527</v>
      </c>
      <c r="E15" s="7">
        <v>286154</v>
      </c>
    </row>
    <row r="16" spans="1:7">
      <c r="A16">
        <v>15</v>
      </c>
      <c r="B16" s="1" t="s">
        <v>31</v>
      </c>
      <c r="C16" s="7" t="s">
        <v>30</v>
      </c>
      <c r="D16" s="7">
        <v>19651</v>
      </c>
      <c r="E16" s="7">
        <v>17610</v>
      </c>
    </row>
    <row r="17" spans="1:5">
      <c r="A17">
        <v>16</v>
      </c>
      <c r="B17" s="1" t="s">
        <v>33</v>
      </c>
      <c r="C17" s="7" t="s">
        <v>32</v>
      </c>
      <c r="D17" s="7">
        <v>87</v>
      </c>
      <c r="E17" s="7">
        <v>699</v>
      </c>
    </row>
    <row r="18" spans="1:5">
      <c r="A18">
        <v>17</v>
      </c>
      <c r="B18" s="1" t="s">
        <v>35</v>
      </c>
      <c r="C18" s="7" t="s">
        <v>34</v>
      </c>
      <c r="D18" s="7">
        <v>21356</v>
      </c>
      <c r="E18" s="7">
        <v>18972</v>
      </c>
    </row>
    <row r="19" spans="1:5">
      <c r="A19">
        <v>18</v>
      </c>
      <c r="B19" s="1" t="s">
        <v>37</v>
      </c>
      <c r="C19" s="7" t="s">
        <v>36</v>
      </c>
      <c r="D19" s="7">
        <v>21101</v>
      </c>
      <c r="E19" s="7">
        <v>18302</v>
      </c>
    </row>
    <row r="20" spans="1:5">
      <c r="A20">
        <v>19</v>
      </c>
      <c r="B20" s="1" t="s">
        <v>39</v>
      </c>
      <c r="C20" s="7" t="s">
        <v>38</v>
      </c>
      <c r="D20" s="7">
        <v>93412</v>
      </c>
      <c r="E20" s="7">
        <v>81352</v>
      </c>
    </row>
    <row r="21" spans="1:5">
      <c r="A21">
        <v>20</v>
      </c>
      <c r="B21" s="1" t="s">
        <v>41</v>
      </c>
      <c r="C21" s="7" t="s">
        <v>40</v>
      </c>
      <c r="D21" s="7">
        <v>7244</v>
      </c>
      <c r="E21" s="7">
        <v>7112</v>
      </c>
    </row>
    <row r="22" spans="1:5">
      <c r="A22">
        <v>21</v>
      </c>
      <c r="B22" s="1" t="s">
        <v>43</v>
      </c>
      <c r="C22" s="2" t="s">
        <v>42</v>
      </c>
      <c r="D22" s="7">
        <v>843257</v>
      </c>
      <c r="E22" s="7">
        <v>733009</v>
      </c>
    </row>
    <row r="23" spans="1:5">
      <c r="A23">
        <v>22</v>
      </c>
      <c r="B23" s="1" t="s">
        <v>45</v>
      </c>
      <c r="C23" s="7" t="s">
        <v>44</v>
      </c>
      <c r="D23" s="7">
        <v>1560</v>
      </c>
      <c r="E23" s="7">
        <v>1007</v>
      </c>
    </row>
    <row r="24" spans="1:5">
      <c r="A24">
        <v>23</v>
      </c>
      <c r="B24" s="1" t="s">
        <v>47</v>
      </c>
      <c r="C24" s="7" t="s">
        <v>46</v>
      </c>
      <c r="D24" s="7">
        <v>32798</v>
      </c>
      <c r="E24" s="7">
        <v>33077</v>
      </c>
    </row>
    <row r="25" spans="1:5">
      <c r="A25">
        <v>24</v>
      </c>
      <c r="B25" s="1" t="s">
        <v>49</v>
      </c>
      <c r="C25" s="7" t="s">
        <v>48</v>
      </c>
      <c r="D25" s="7">
        <v>0</v>
      </c>
      <c r="E25" s="7">
        <v>441</v>
      </c>
    </row>
    <row r="26" spans="1:5">
      <c r="A26">
        <v>25</v>
      </c>
      <c r="B26" s="1" t="s">
        <v>51</v>
      </c>
      <c r="C26" s="7" t="s">
        <v>50</v>
      </c>
      <c r="D26" s="7">
        <v>31282</v>
      </c>
      <c r="E26" s="7">
        <v>32584</v>
      </c>
    </row>
    <row r="27" spans="1:5">
      <c r="A27">
        <v>26</v>
      </c>
      <c r="B27" s="1" t="s">
        <v>53</v>
      </c>
      <c r="C27" s="7" t="s">
        <v>52</v>
      </c>
      <c r="D27" s="7">
        <v>277132</v>
      </c>
      <c r="E27" s="7">
        <v>323896</v>
      </c>
    </row>
    <row r="28" spans="1:5">
      <c r="A28">
        <v>27</v>
      </c>
      <c r="B28" s="1" t="s">
        <v>55</v>
      </c>
      <c r="C28" s="7" t="s">
        <v>54</v>
      </c>
      <c r="D28" s="7">
        <v>30376</v>
      </c>
      <c r="E28" s="7">
        <v>31199</v>
      </c>
    </row>
    <row r="29" spans="1:5">
      <c r="A29">
        <v>28</v>
      </c>
      <c r="B29" s="1" t="s">
        <v>57</v>
      </c>
      <c r="C29" s="7" t="s">
        <v>56</v>
      </c>
      <c r="D29" s="7">
        <v>11</v>
      </c>
      <c r="E29" s="7">
        <v>595</v>
      </c>
    </row>
    <row r="30" spans="1:5">
      <c r="A30">
        <v>29</v>
      </c>
      <c r="B30" s="1" t="s">
        <v>59</v>
      </c>
      <c r="C30" s="7" t="s">
        <v>58</v>
      </c>
      <c r="D30" s="7">
        <v>183125</v>
      </c>
      <c r="E30" s="7">
        <v>188265</v>
      </c>
    </row>
    <row r="31" spans="1:5">
      <c r="A31">
        <v>30</v>
      </c>
      <c r="B31" s="1" t="s">
        <v>61</v>
      </c>
      <c r="C31" s="7" t="s">
        <v>60</v>
      </c>
      <c r="D31" s="7">
        <v>89391</v>
      </c>
      <c r="E31" s="7">
        <v>94306</v>
      </c>
    </row>
    <row r="32" spans="1:5">
      <c r="A32">
        <v>31</v>
      </c>
      <c r="B32" s="1" t="s">
        <v>63</v>
      </c>
      <c r="C32" s="7" t="s">
        <v>62</v>
      </c>
      <c r="D32" s="7">
        <v>53825</v>
      </c>
      <c r="E32" s="7">
        <v>50250</v>
      </c>
    </row>
    <row r="33" spans="1:5">
      <c r="A33">
        <v>32</v>
      </c>
      <c r="B33" s="1" t="s">
        <v>65</v>
      </c>
      <c r="C33" s="7" t="s">
        <v>64</v>
      </c>
      <c r="D33" s="7">
        <v>20453</v>
      </c>
      <c r="E33" s="7">
        <v>21580</v>
      </c>
    </row>
    <row r="34" spans="1:5">
      <c r="A34">
        <v>33</v>
      </c>
      <c r="B34" s="1" t="s">
        <v>67</v>
      </c>
      <c r="C34" s="7" t="s">
        <v>66</v>
      </c>
      <c r="D34" s="7">
        <v>15995</v>
      </c>
      <c r="E34" s="7">
        <v>11596</v>
      </c>
    </row>
    <row r="35" spans="1:5">
      <c r="A35">
        <v>34</v>
      </c>
      <c r="B35" s="1" t="s">
        <v>69</v>
      </c>
      <c r="C35" s="2" t="s">
        <v>68</v>
      </c>
      <c r="D35" s="7">
        <v>541253</v>
      </c>
      <c r="E35" s="7">
        <v>627580</v>
      </c>
    </row>
    <row r="36" spans="1:5">
      <c r="A36">
        <v>35</v>
      </c>
      <c r="B36" s="1" t="s">
        <v>71</v>
      </c>
      <c r="C36" s="7" t="s">
        <v>70</v>
      </c>
      <c r="D36" s="7">
        <v>8480</v>
      </c>
      <c r="E36" s="7">
        <v>3332</v>
      </c>
    </row>
    <row r="37" spans="1:5">
      <c r="A37">
        <v>36</v>
      </c>
      <c r="B37" s="1" t="s">
        <v>73</v>
      </c>
      <c r="C37" s="7" t="s">
        <v>72</v>
      </c>
      <c r="D37" s="7">
        <v>16905</v>
      </c>
      <c r="E37" s="7">
        <v>15022</v>
      </c>
    </row>
    <row r="38" spans="1:5">
      <c r="A38">
        <v>37</v>
      </c>
      <c r="B38" s="1" t="s">
        <v>75</v>
      </c>
      <c r="C38" s="7" t="s">
        <v>74</v>
      </c>
      <c r="D38" s="7">
        <v>9332</v>
      </c>
      <c r="E38" s="7">
        <v>8596</v>
      </c>
    </row>
    <row r="39" spans="1:5">
      <c r="A39">
        <v>38</v>
      </c>
      <c r="B39" s="1" t="s">
        <v>77</v>
      </c>
      <c r="C39" s="7" t="s">
        <v>76</v>
      </c>
      <c r="D39" s="7">
        <v>3080</v>
      </c>
      <c r="E39" s="7">
        <v>3730</v>
      </c>
    </row>
    <row r="40" spans="1:5">
      <c r="A40">
        <v>39</v>
      </c>
      <c r="B40" s="1" t="s">
        <v>79</v>
      </c>
      <c r="C40" s="7" t="s">
        <v>78</v>
      </c>
      <c r="D40" s="7">
        <v>96755</v>
      </c>
      <c r="E40" s="7">
        <v>114432</v>
      </c>
    </row>
    <row r="41" spans="1:5">
      <c r="A41">
        <v>40</v>
      </c>
      <c r="B41" s="1" t="s">
        <v>81</v>
      </c>
      <c r="C41" s="7" t="s">
        <v>80</v>
      </c>
      <c r="D41" s="7">
        <v>842</v>
      </c>
      <c r="E41" s="7">
        <v>339</v>
      </c>
    </row>
    <row r="42" spans="1:5">
      <c r="A42">
        <v>41</v>
      </c>
      <c r="B42" s="1" t="s">
        <v>83</v>
      </c>
      <c r="C42" s="7" t="s">
        <v>82</v>
      </c>
      <c r="D42" s="7">
        <v>194</v>
      </c>
      <c r="E42" s="7">
        <v>5676</v>
      </c>
    </row>
    <row r="43" spans="1:5">
      <c r="A43">
        <v>42</v>
      </c>
      <c r="B43" s="1" t="s">
        <v>85</v>
      </c>
      <c r="C43" s="7" t="s">
        <v>84</v>
      </c>
      <c r="D43" s="7">
        <v>60676</v>
      </c>
      <c r="E43" s="7">
        <v>65511</v>
      </c>
    </row>
    <row r="44" spans="1:5">
      <c r="A44">
        <v>43</v>
      </c>
      <c r="B44" s="1" t="s">
        <v>87</v>
      </c>
      <c r="C44" s="7" t="s">
        <v>86</v>
      </c>
      <c r="D44" s="7">
        <v>3</v>
      </c>
      <c r="E44" s="7">
        <v>1534</v>
      </c>
    </row>
    <row r="45" spans="1:5">
      <c r="A45">
        <v>44</v>
      </c>
      <c r="B45" s="1" t="s">
        <v>89</v>
      </c>
      <c r="C45" s="7" t="s">
        <v>88</v>
      </c>
      <c r="D45" s="7">
        <v>110399</v>
      </c>
      <c r="E45" s="7">
        <v>144414</v>
      </c>
    </row>
    <row r="46" spans="1:5">
      <c r="A46">
        <v>45</v>
      </c>
      <c r="B46" s="1" t="s">
        <v>91</v>
      </c>
      <c r="C46" s="7" t="s">
        <v>90</v>
      </c>
      <c r="D46" s="7">
        <v>0</v>
      </c>
      <c r="E46" s="7">
        <v>83</v>
      </c>
    </row>
    <row r="47" spans="1:5">
      <c r="A47">
        <v>46</v>
      </c>
      <c r="B47" s="1" t="s">
        <v>93</v>
      </c>
      <c r="C47" s="7" t="s">
        <v>92</v>
      </c>
      <c r="D47" s="7">
        <v>14824</v>
      </c>
      <c r="E47" s="7">
        <v>9580</v>
      </c>
    </row>
    <row r="48" spans="1:5">
      <c r="A48">
        <v>47</v>
      </c>
      <c r="B48" s="1" t="s">
        <v>95</v>
      </c>
      <c r="C48" s="7" t="s">
        <v>94</v>
      </c>
      <c r="D48" s="7">
        <v>158523</v>
      </c>
      <c r="E48" s="7">
        <v>156714</v>
      </c>
    </row>
    <row r="49" spans="1:5">
      <c r="A49">
        <v>48</v>
      </c>
      <c r="B49" s="1" t="s">
        <v>97</v>
      </c>
      <c r="C49" s="7" t="s">
        <v>96</v>
      </c>
      <c r="D49" s="7">
        <v>876</v>
      </c>
      <c r="E49" s="7">
        <v>675</v>
      </c>
    </row>
    <row r="50" spans="1:5">
      <c r="A50">
        <v>49</v>
      </c>
      <c r="B50" s="1" t="s">
        <v>99</v>
      </c>
      <c r="C50" s="7" t="s">
        <v>98</v>
      </c>
      <c r="D50" s="7">
        <v>14656</v>
      </c>
      <c r="E50" s="7">
        <v>12358</v>
      </c>
    </row>
    <row r="51" spans="1:5">
      <c r="A51">
        <v>50</v>
      </c>
      <c r="B51" s="1" t="s">
        <v>101</v>
      </c>
      <c r="C51" s="7" t="s">
        <v>100</v>
      </c>
      <c r="D51" s="7">
        <v>24753</v>
      </c>
      <c r="E51" s="7">
        <v>24924</v>
      </c>
    </row>
    <row r="52" spans="1:5">
      <c r="A52">
        <v>51</v>
      </c>
      <c r="B52" s="1" t="s">
        <v>103</v>
      </c>
      <c r="C52" s="7" t="s">
        <v>102</v>
      </c>
      <c r="D52" s="7">
        <v>2887</v>
      </c>
      <c r="E52" s="7">
        <v>2093</v>
      </c>
    </row>
    <row r="53" spans="1:5">
      <c r="A53">
        <v>52</v>
      </c>
      <c r="B53" s="1" t="s">
        <v>105</v>
      </c>
      <c r="C53" s="7" t="s">
        <v>104</v>
      </c>
      <c r="D53" s="7">
        <v>14481</v>
      </c>
      <c r="E53" s="7">
        <v>6570</v>
      </c>
    </row>
    <row r="54" spans="1:5">
      <c r="A54">
        <v>53</v>
      </c>
      <c r="B54" s="1" t="s">
        <v>107</v>
      </c>
      <c r="C54" s="7" t="s">
        <v>106</v>
      </c>
      <c r="D54" s="7">
        <v>8028</v>
      </c>
      <c r="E54" s="7">
        <v>5878</v>
      </c>
    </row>
    <row r="55" spans="1:5">
      <c r="A55">
        <v>54</v>
      </c>
      <c r="B55" s="1" t="s">
        <v>109</v>
      </c>
      <c r="C55" s="2" t="s">
        <v>108</v>
      </c>
      <c r="D55" s="7">
        <v>155801</v>
      </c>
      <c r="E55" s="7">
        <v>213015</v>
      </c>
    </row>
    <row r="56" spans="1:5">
      <c r="A56">
        <v>55</v>
      </c>
      <c r="B56" s="1" t="s">
        <v>111</v>
      </c>
      <c r="C56" s="7" t="s">
        <v>110</v>
      </c>
      <c r="D56" s="7">
        <v>3876</v>
      </c>
      <c r="E56" s="7">
        <v>2885</v>
      </c>
    </row>
    <row r="57" spans="1:5">
      <c r="A57">
        <v>56</v>
      </c>
      <c r="B57" s="1" t="s">
        <v>113</v>
      </c>
      <c r="C57" s="7" t="s">
        <v>112</v>
      </c>
      <c r="D57" s="7">
        <v>15386</v>
      </c>
      <c r="E57" s="7">
        <v>10644</v>
      </c>
    </row>
    <row r="58" spans="1:5">
      <c r="A58">
        <v>57</v>
      </c>
      <c r="B58" s="1" t="s">
        <v>115</v>
      </c>
      <c r="C58" s="7" t="s">
        <v>114</v>
      </c>
      <c r="D58" s="7">
        <v>4147</v>
      </c>
      <c r="E58" s="7">
        <v>2975</v>
      </c>
    </row>
    <row r="59" spans="1:5">
      <c r="A59">
        <v>58</v>
      </c>
      <c r="B59" s="1" t="s">
        <v>117</v>
      </c>
      <c r="C59" s="7" t="s">
        <v>116</v>
      </c>
      <c r="D59" s="7">
        <v>69854</v>
      </c>
      <c r="E59" s="7">
        <v>51965</v>
      </c>
    </row>
    <row r="60" spans="1:5">
      <c r="A60">
        <v>59</v>
      </c>
      <c r="B60" s="1" t="s">
        <v>119</v>
      </c>
      <c r="C60" s="7" t="s">
        <v>118</v>
      </c>
      <c r="D60" s="7">
        <v>904</v>
      </c>
      <c r="E60" s="7">
        <v>304</v>
      </c>
    </row>
    <row r="61" spans="1:5">
      <c r="A61">
        <v>60</v>
      </c>
      <c r="B61" s="1" t="s">
        <v>121</v>
      </c>
      <c r="C61" s="7" t="s">
        <v>120</v>
      </c>
      <c r="D61" s="7">
        <v>91040</v>
      </c>
      <c r="E61" s="7">
        <v>82313</v>
      </c>
    </row>
    <row r="62" spans="1:5">
      <c r="A62">
        <v>61</v>
      </c>
      <c r="B62" s="1" t="s">
        <v>123</v>
      </c>
      <c r="C62" s="7" t="s">
        <v>122</v>
      </c>
      <c r="D62" s="7">
        <v>1699</v>
      </c>
      <c r="E62" s="7">
        <v>593</v>
      </c>
    </row>
    <row r="63" spans="1:5">
      <c r="A63">
        <v>62</v>
      </c>
      <c r="B63" s="1" t="s">
        <v>125</v>
      </c>
      <c r="C63" s="7" t="s">
        <v>124</v>
      </c>
      <c r="D63" s="7">
        <v>8754</v>
      </c>
      <c r="E63" s="7">
        <v>5249</v>
      </c>
    </row>
    <row r="64" spans="1:5">
      <c r="A64">
        <v>63</v>
      </c>
      <c r="B64" s="1" t="s">
        <v>127</v>
      </c>
      <c r="C64" s="2" t="s">
        <v>126</v>
      </c>
      <c r="D64" s="7">
        <v>145979</v>
      </c>
      <c r="E64" s="7">
        <v>150847</v>
      </c>
    </row>
    <row r="65" spans="1:5">
      <c r="A65">
        <v>64</v>
      </c>
      <c r="B65" s="1" t="s">
        <v>129</v>
      </c>
      <c r="C65" s="7" t="s">
        <v>128</v>
      </c>
      <c r="D65" s="7">
        <v>2960</v>
      </c>
      <c r="E65" s="7">
        <v>963</v>
      </c>
    </row>
    <row r="66" spans="1:5">
      <c r="A66">
        <v>65</v>
      </c>
      <c r="B66" s="1" t="s">
        <v>131</v>
      </c>
      <c r="C66" s="7" t="s">
        <v>130</v>
      </c>
      <c r="D66" s="7">
        <v>23898</v>
      </c>
      <c r="E66" s="7">
        <v>15489</v>
      </c>
    </row>
    <row r="67" spans="1:5">
      <c r="A67">
        <v>66</v>
      </c>
      <c r="B67" s="1" t="s">
        <v>133</v>
      </c>
      <c r="C67" s="7" t="s">
        <v>132</v>
      </c>
      <c r="D67" s="7">
        <v>17619</v>
      </c>
      <c r="E67" s="7">
        <v>13364</v>
      </c>
    </row>
    <row r="68" spans="1:5">
      <c r="A68">
        <v>67</v>
      </c>
      <c r="B68" s="1" t="s">
        <v>135</v>
      </c>
      <c r="C68" s="2" t="s">
        <v>134</v>
      </c>
      <c r="D68" s="7">
        <v>140738</v>
      </c>
      <c r="E68" s="7">
        <v>125449</v>
      </c>
    </row>
    <row r="69" spans="1:5">
      <c r="A69">
        <v>68</v>
      </c>
      <c r="B69" s="1" t="s">
        <v>137</v>
      </c>
      <c r="C69" s="7" t="s">
        <v>136</v>
      </c>
      <c r="D69" s="7">
        <v>14897</v>
      </c>
      <c r="E69" s="7">
        <v>11175</v>
      </c>
    </row>
    <row r="70" spans="1:5">
      <c r="A70">
        <v>69</v>
      </c>
      <c r="B70" s="1" t="s">
        <v>139</v>
      </c>
      <c r="C70" s="7" t="s">
        <v>138</v>
      </c>
      <c r="D70" s="7">
        <v>36718</v>
      </c>
      <c r="E70" s="7">
        <v>34190</v>
      </c>
    </row>
    <row r="71" spans="1:5">
      <c r="A71">
        <v>70</v>
      </c>
      <c r="B71" s="1" t="s">
        <v>141</v>
      </c>
      <c r="C71" s="7" t="s">
        <v>140</v>
      </c>
      <c r="D71" s="7">
        <v>4474</v>
      </c>
      <c r="E71" s="7">
        <v>3857</v>
      </c>
    </row>
    <row r="72" spans="1:5">
      <c r="A72">
        <v>71</v>
      </c>
      <c r="B72" s="1" t="s">
        <v>143</v>
      </c>
      <c r="C72" s="7" t="s">
        <v>142</v>
      </c>
      <c r="D72" s="7">
        <v>14113</v>
      </c>
      <c r="E72" s="7">
        <v>8386</v>
      </c>
    </row>
    <row r="73" spans="1:5">
      <c r="A73">
        <v>72</v>
      </c>
      <c r="B73" s="1" t="s">
        <v>145</v>
      </c>
      <c r="C73" s="7" t="s">
        <v>144</v>
      </c>
      <c r="D73" s="7">
        <v>2647</v>
      </c>
      <c r="E73" s="7">
        <v>849</v>
      </c>
    </row>
    <row r="74" spans="1:5">
      <c r="A74">
        <v>73</v>
      </c>
      <c r="B74" s="1" t="s">
        <v>147</v>
      </c>
      <c r="C74" s="2" t="s">
        <v>146</v>
      </c>
      <c r="D74" s="7">
        <v>386181</v>
      </c>
      <c r="E74" s="7">
        <v>472259</v>
      </c>
    </row>
    <row r="75" spans="1:5">
      <c r="A75">
        <v>74</v>
      </c>
      <c r="B75" s="1" t="s">
        <v>149</v>
      </c>
      <c r="C75" s="7" t="s">
        <v>148</v>
      </c>
      <c r="D75" s="7">
        <v>7158</v>
      </c>
      <c r="E75" s="7">
        <v>908</v>
      </c>
    </row>
    <row r="76" spans="1:5">
      <c r="A76">
        <v>75</v>
      </c>
      <c r="B76" s="1" t="s">
        <v>151</v>
      </c>
      <c r="C76" s="7" t="s">
        <v>150</v>
      </c>
      <c r="D76" s="7">
        <v>722</v>
      </c>
      <c r="E76" s="7">
        <v>95</v>
      </c>
    </row>
    <row r="77" spans="1:5">
      <c r="A77">
        <v>76</v>
      </c>
      <c r="B77" s="1" t="s">
        <v>153</v>
      </c>
      <c r="C77" s="7" t="s">
        <v>152</v>
      </c>
      <c r="D77" s="7">
        <v>1881</v>
      </c>
      <c r="E77" s="7">
        <v>1146</v>
      </c>
    </row>
    <row r="78" spans="1:5">
      <c r="A78">
        <v>77</v>
      </c>
      <c r="B78" s="1" t="s">
        <v>155</v>
      </c>
      <c r="C78" s="7" t="s">
        <v>154</v>
      </c>
      <c r="D78" s="7">
        <v>12803</v>
      </c>
      <c r="E78" s="7">
        <v>12159</v>
      </c>
    </row>
    <row r="79" spans="1:5">
      <c r="A79">
        <v>78</v>
      </c>
      <c r="B79" s="1" t="s">
        <v>249</v>
      </c>
      <c r="C79" s="7" t="s">
        <v>248</v>
      </c>
      <c r="D79" s="7">
        <v>30222</v>
      </c>
      <c r="E79" s="7">
        <v>27766</v>
      </c>
    </row>
    <row r="80" spans="1:5">
      <c r="A80">
        <v>79</v>
      </c>
      <c r="B80" s="1" t="s">
        <v>247</v>
      </c>
      <c r="C80" s="7" t="s">
        <v>246</v>
      </c>
      <c r="D80" s="7">
        <v>5488</v>
      </c>
      <c r="E80" s="7">
        <v>5799</v>
      </c>
    </row>
    <row r="81" spans="1:5">
      <c r="A81">
        <v>80</v>
      </c>
      <c r="B81" s="1" t="s">
        <v>245</v>
      </c>
      <c r="C81" s="7" t="s">
        <v>244</v>
      </c>
      <c r="D81" s="7">
        <v>18548</v>
      </c>
      <c r="E81" s="7">
        <v>15657</v>
      </c>
    </row>
    <row r="82" spans="1:5">
      <c r="A82">
        <v>81</v>
      </c>
      <c r="B82" s="1" t="s">
        <v>243</v>
      </c>
      <c r="C82" s="7" t="s">
        <v>242</v>
      </c>
      <c r="D82" s="7">
        <v>124627</v>
      </c>
      <c r="E82" s="7">
        <v>123090</v>
      </c>
    </row>
    <row r="83" spans="1:5">
      <c r="A83">
        <v>82</v>
      </c>
      <c r="B83" s="1" t="s">
        <v>241</v>
      </c>
      <c r="C83" s="7" t="s">
        <v>240</v>
      </c>
      <c r="D83" s="7">
        <v>6942</v>
      </c>
      <c r="E83" s="7">
        <v>1094</v>
      </c>
    </row>
    <row r="84" spans="1:5">
      <c r="A84">
        <v>83</v>
      </c>
      <c r="B84" s="1" t="s">
        <v>239</v>
      </c>
      <c r="C84" s="7" t="s">
        <v>238</v>
      </c>
      <c r="D84" s="7">
        <v>8832</v>
      </c>
      <c r="E84" s="7">
        <v>8038</v>
      </c>
    </row>
    <row r="85" spans="1:5">
      <c r="A85">
        <v>84</v>
      </c>
      <c r="B85" s="1" t="s">
        <v>237</v>
      </c>
      <c r="C85" s="7" t="s">
        <v>236</v>
      </c>
      <c r="D85" s="7">
        <v>1413</v>
      </c>
      <c r="E85" s="7">
        <v>2884</v>
      </c>
    </row>
    <row r="86" spans="1:5">
      <c r="A86">
        <v>85</v>
      </c>
      <c r="B86" s="1" t="s">
        <v>235</v>
      </c>
      <c r="C86" s="7" t="s">
        <v>234</v>
      </c>
      <c r="D86" s="7">
        <v>1472</v>
      </c>
      <c r="E86" s="7">
        <v>2526</v>
      </c>
    </row>
    <row r="87" spans="1:5">
      <c r="A87">
        <v>86</v>
      </c>
      <c r="B87" s="1" t="s">
        <v>233</v>
      </c>
      <c r="C87" s="7" t="s">
        <v>232</v>
      </c>
      <c r="D87" s="7">
        <v>29517</v>
      </c>
      <c r="E87" s="7">
        <v>22427</v>
      </c>
    </row>
    <row r="88" spans="1:5">
      <c r="A88">
        <v>87</v>
      </c>
      <c r="B88" s="1" t="s">
        <v>231</v>
      </c>
      <c r="C88" s="7" t="s">
        <v>230</v>
      </c>
      <c r="D88" s="7">
        <v>14926</v>
      </c>
      <c r="E88" s="7">
        <v>10373</v>
      </c>
    </row>
    <row r="89" spans="1:5">
      <c r="A89">
        <v>88</v>
      </c>
      <c r="B89" s="1" t="s">
        <v>229</v>
      </c>
      <c r="C89" s="7" t="s">
        <v>228</v>
      </c>
      <c r="D89" s="7">
        <v>3993</v>
      </c>
      <c r="E89" s="7">
        <v>1266</v>
      </c>
    </row>
    <row r="90" spans="1:5">
      <c r="A90">
        <v>89</v>
      </c>
      <c r="B90" s="1" t="s">
        <v>227</v>
      </c>
      <c r="C90" s="2" t="s">
        <v>226</v>
      </c>
      <c r="D90" s="7">
        <v>164702</v>
      </c>
      <c r="E90" s="7">
        <v>180419</v>
      </c>
    </row>
    <row r="91" spans="1:5">
      <c r="A91">
        <v>90</v>
      </c>
      <c r="B91" s="1" t="s">
        <v>225</v>
      </c>
      <c r="C91" s="7" t="s">
        <v>224</v>
      </c>
      <c r="D91" s="7">
        <v>53874</v>
      </c>
      <c r="E91" s="7">
        <v>37660</v>
      </c>
    </row>
    <row r="92" spans="1:5">
      <c r="A92">
        <v>91</v>
      </c>
      <c r="B92" s="1" t="s">
        <v>223</v>
      </c>
      <c r="C92" s="7" t="s">
        <v>222</v>
      </c>
      <c r="D92" s="7">
        <v>4</v>
      </c>
      <c r="E92" s="7">
        <v>318</v>
      </c>
    </row>
    <row r="93" spans="1:5">
      <c r="A93">
        <v>92</v>
      </c>
      <c r="B93" s="1" t="s">
        <v>221</v>
      </c>
      <c r="C93" s="7" t="s">
        <v>220</v>
      </c>
      <c r="D93" s="7">
        <v>1183</v>
      </c>
      <c r="E93" s="7">
        <v>865</v>
      </c>
    </row>
    <row r="94" spans="1:5">
      <c r="A94">
        <v>93</v>
      </c>
      <c r="B94" s="1" t="s">
        <v>219</v>
      </c>
      <c r="C94" s="7" t="s">
        <v>218</v>
      </c>
      <c r="D94" s="7">
        <v>3418</v>
      </c>
      <c r="E94" s="7">
        <v>3372</v>
      </c>
    </row>
    <row r="95" spans="1:5">
      <c r="A95">
        <v>94</v>
      </c>
      <c r="B95" s="1" t="s">
        <v>217</v>
      </c>
      <c r="C95" s="7" t="s">
        <v>216</v>
      </c>
      <c r="D95" s="7">
        <v>0</v>
      </c>
      <c r="E95" s="7">
        <v>93</v>
      </c>
    </row>
    <row r="96" spans="1:5">
      <c r="A96">
        <v>95</v>
      </c>
      <c r="B96" s="1" t="s">
        <v>215</v>
      </c>
      <c r="C96" s="7" t="s">
        <v>214</v>
      </c>
      <c r="D96" s="7">
        <v>1565</v>
      </c>
      <c r="E96" s="7">
        <v>1067</v>
      </c>
    </row>
    <row r="97" spans="1:5">
      <c r="A97">
        <v>96</v>
      </c>
      <c r="B97" s="1" t="s">
        <v>213</v>
      </c>
      <c r="C97" s="7" t="s">
        <v>212</v>
      </c>
      <c r="D97" s="7">
        <v>0</v>
      </c>
      <c r="E97" s="7">
        <v>23</v>
      </c>
    </row>
    <row r="98" spans="1:5">
      <c r="A98">
        <v>97</v>
      </c>
      <c r="B98" s="1" t="s">
        <v>211</v>
      </c>
      <c r="C98" s="7" t="s">
        <v>210</v>
      </c>
      <c r="D98" s="7">
        <v>3</v>
      </c>
      <c r="E98" s="7">
        <v>38</v>
      </c>
    </row>
    <row r="99" spans="1:5">
      <c r="A99">
        <v>98</v>
      </c>
      <c r="B99" s="1" t="s">
        <v>209</v>
      </c>
      <c r="C99" s="2" t="s">
        <v>208</v>
      </c>
      <c r="D99" s="7">
        <v>72606</v>
      </c>
      <c r="E99" s="7">
        <v>70056</v>
      </c>
    </row>
    <row r="100" spans="1:5">
      <c r="A100">
        <v>99</v>
      </c>
      <c r="B100" s="1" t="s">
        <v>207</v>
      </c>
      <c r="C100" s="7" t="s">
        <v>206</v>
      </c>
      <c r="D100" s="7">
        <v>288</v>
      </c>
      <c r="E100" s="7">
        <v>131</v>
      </c>
    </row>
    <row r="101" spans="1:5">
      <c r="A101">
        <v>100</v>
      </c>
      <c r="B101" s="1" t="s">
        <v>205</v>
      </c>
      <c r="C101" s="7" t="s">
        <v>204</v>
      </c>
      <c r="D101" s="7">
        <v>1373</v>
      </c>
      <c r="E101" s="7">
        <v>937</v>
      </c>
    </row>
    <row r="102" spans="1:5">
      <c r="A102">
        <v>101</v>
      </c>
      <c r="B102" s="1" t="s">
        <v>203</v>
      </c>
      <c r="C102" s="7" t="s">
        <v>202</v>
      </c>
      <c r="D102" s="7">
        <v>0</v>
      </c>
      <c r="E102" s="7">
        <v>407</v>
      </c>
    </row>
    <row r="103" spans="1:5">
      <c r="A103">
        <v>102</v>
      </c>
      <c r="B103" s="1" t="s">
        <v>201</v>
      </c>
      <c r="C103" s="7" t="s">
        <v>200</v>
      </c>
      <c r="D103" s="7">
        <v>38523</v>
      </c>
      <c r="E103" s="7">
        <v>32595</v>
      </c>
    </row>
    <row r="104" spans="1:5">
      <c r="A104">
        <v>103</v>
      </c>
      <c r="B104" s="1" t="s">
        <v>199</v>
      </c>
      <c r="C104" s="7" t="s">
        <v>198</v>
      </c>
      <c r="D104" s="7">
        <v>622</v>
      </c>
      <c r="E104" s="7">
        <v>536</v>
      </c>
    </row>
    <row r="105" spans="1:5">
      <c r="A105">
        <v>104</v>
      </c>
      <c r="B105" s="1" t="s">
        <v>197</v>
      </c>
      <c r="C105" s="7" t="s">
        <v>196</v>
      </c>
      <c r="D105" s="7">
        <v>6</v>
      </c>
      <c r="E105" s="7">
        <v>281</v>
      </c>
    </row>
    <row r="106" spans="1:5">
      <c r="A106">
        <v>105</v>
      </c>
      <c r="B106" s="1" t="s">
        <v>195</v>
      </c>
      <c r="C106" s="7" t="s">
        <v>194</v>
      </c>
      <c r="D106" s="7">
        <v>2165</v>
      </c>
      <c r="E106" s="7">
        <v>1574</v>
      </c>
    </row>
    <row r="107" spans="1:5">
      <c r="A107">
        <v>106</v>
      </c>
      <c r="B107" s="1" t="s">
        <v>193</v>
      </c>
      <c r="C107" s="7" t="s">
        <v>192</v>
      </c>
      <c r="D107" s="7">
        <v>1259</v>
      </c>
      <c r="E107" s="7">
        <v>909</v>
      </c>
    </row>
    <row r="108" spans="1:5">
      <c r="A108">
        <v>107</v>
      </c>
      <c r="B108" s="1" t="s">
        <v>191</v>
      </c>
      <c r="C108" s="7" t="s">
        <v>190</v>
      </c>
      <c r="D108" s="7">
        <v>6055</v>
      </c>
      <c r="E108" s="7">
        <v>6918</v>
      </c>
    </row>
    <row r="109" spans="1:5">
      <c r="A109">
        <v>108</v>
      </c>
      <c r="B109" s="1" t="s">
        <v>189</v>
      </c>
      <c r="C109" s="7" t="s">
        <v>188</v>
      </c>
      <c r="D109" s="7">
        <v>5</v>
      </c>
      <c r="E109" s="7">
        <v>275</v>
      </c>
    </row>
    <row r="110" spans="1:5">
      <c r="A110">
        <v>109</v>
      </c>
      <c r="B110" s="1" t="s">
        <v>187</v>
      </c>
      <c r="C110" s="7" t="s">
        <v>186</v>
      </c>
      <c r="D110" s="7">
        <v>992</v>
      </c>
      <c r="E110" s="7">
        <v>812</v>
      </c>
    </row>
    <row r="111" spans="1:5">
      <c r="A111">
        <v>110</v>
      </c>
      <c r="B111" s="1" t="s">
        <v>185</v>
      </c>
      <c r="C111" s="7" t="s">
        <v>184</v>
      </c>
      <c r="D111" s="7">
        <v>395</v>
      </c>
      <c r="E111" s="7">
        <v>274</v>
      </c>
    </row>
    <row r="112" spans="1:5">
      <c r="A112">
        <v>111</v>
      </c>
      <c r="B112" s="1" t="s">
        <v>183</v>
      </c>
      <c r="C112" s="7" t="s">
        <v>182</v>
      </c>
      <c r="D112" s="7">
        <v>242</v>
      </c>
      <c r="E112" s="7">
        <v>115</v>
      </c>
    </row>
    <row r="113" spans="1:5">
      <c r="A113">
        <v>112</v>
      </c>
      <c r="B113" s="1" t="s">
        <v>181</v>
      </c>
      <c r="C113" s="2" t="s">
        <v>180</v>
      </c>
      <c r="D113" s="7">
        <v>85022</v>
      </c>
      <c r="E113" s="7">
        <v>71359</v>
      </c>
    </row>
    <row r="114" spans="1:5">
      <c r="A114">
        <v>113</v>
      </c>
      <c r="B114" s="1" t="s">
        <v>179</v>
      </c>
      <c r="C114" s="7" t="s">
        <v>178</v>
      </c>
      <c r="D114" s="7">
        <v>1088</v>
      </c>
      <c r="E114" s="7">
        <v>1026</v>
      </c>
    </row>
    <row r="115" spans="1:5">
      <c r="A115">
        <v>114</v>
      </c>
      <c r="B115" s="1" t="s">
        <v>177</v>
      </c>
      <c r="C115" s="7" t="s">
        <v>176</v>
      </c>
      <c r="D115" s="7">
        <v>881</v>
      </c>
      <c r="E115" s="7">
        <v>515</v>
      </c>
    </row>
    <row r="116" spans="1:5">
      <c r="A116">
        <v>115</v>
      </c>
      <c r="B116" s="1" t="s">
        <v>175</v>
      </c>
      <c r="C116" s="7" t="s">
        <v>174</v>
      </c>
      <c r="D116" s="7">
        <v>9</v>
      </c>
      <c r="E116" s="7">
        <v>78</v>
      </c>
    </row>
    <row r="117" spans="1:5">
      <c r="A117">
        <v>116</v>
      </c>
      <c r="B117" s="1" t="s">
        <v>173</v>
      </c>
      <c r="C117" s="7" t="s">
        <v>172</v>
      </c>
      <c r="D117" s="7">
        <v>1201</v>
      </c>
      <c r="E117" s="7">
        <v>1109</v>
      </c>
    </row>
    <row r="118" spans="1:5">
      <c r="A118">
        <v>117</v>
      </c>
      <c r="B118" s="1" t="s">
        <v>171</v>
      </c>
      <c r="C118" s="7" t="s">
        <v>170</v>
      </c>
      <c r="D118" s="7">
        <v>10296</v>
      </c>
      <c r="E118" s="7">
        <v>10724</v>
      </c>
    </row>
    <row r="119" spans="1:5">
      <c r="A119">
        <v>118</v>
      </c>
      <c r="B119" s="1" t="s">
        <v>169</v>
      </c>
      <c r="C119" s="7" t="s">
        <v>168</v>
      </c>
      <c r="D119" s="7">
        <v>696</v>
      </c>
      <c r="E119" s="7">
        <v>469</v>
      </c>
    </row>
    <row r="120" spans="1:5">
      <c r="A120">
        <v>119</v>
      </c>
      <c r="B120" s="1" t="s">
        <v>167</v>
      </c>
      <c r="C120" s="7" t="s">
        <v>166</v>
      </c>
      <c r="D120" s="7">
        <v>1072</v>
      </c>
      <c r="E120" s="7">
        <v>681</v>
      </c>
    </row>
    <row r="121" spans="1:5">
      <c r="A121">
        <v>120</v>
      </c>
      <c r="B121" s="1" t="s">
        <v>165</v>
      </c>
      <c r="C121" s="7" t="s">
        <v>164</v>
      </c>
      <c r="D121" s="7">
        <v>399</v>
      </c>
      <c r="E121" s="7">
        <v>542</v>
      </c>
    </row>
    <row r="122" spans="1:5">
      <c r="A122">
        <v>121</v>
      </c>
      <c r="B122" s="1" t="s">
        <v>163</v>
      </c>
      <c r="C122" s="2" t="s">
        <v>162</v>
      </c>
      <c r="D122" s="7">
        <v>28791</v>
      </c>
      <c r="E122" s="7">
        <v>24613</v>
      </c>
    </row>
    <row r="123" spans="1:5">
      <c r="A123">
        <v>122</v>
      </c>
      <c r="B123" s="1" t="s">
        <v>161</v>
      </c>
      <c r="C123" s="7" t="s">
        <v>160</v>
      </c>
      <c r="D123" s="7">
        <v>1690</v>
      </c>
      <c r="E123" s="7">
        <v>4508</v>
      </c>
    </row>
    <row r="124" spans="1:5">
      <c r="A124">
        <v>123</v>
      </c>
      <c r="B124" s="1" t="s">
        <v>159</v>
      </c>
      <c r="C124" s="7" t="s">
        <v>158</v>
      </c>
      <c r="D124" s="7">
        <v>1666</v>
      </c>
      <c r="E124" s="7">
        <v>763</v>
      </c>
    </row>
    <row r="125" spans="1:5">
      <c r="A125">
        <v>124</v>
      </c>
      <c r="B125" s="1" t="s">
        <v>157</v>
      </c>
      <c r="C125" s="2" t="s">
        <v>156</v>
      </c>
      <c r="D125" s="7">
        <v>267886</v>
      </c>
      <c r="E125" s="7">
        <v>355736</v>
      </c>
    </row>
    <row r="126" spans="1:5">
      <c r="D126">
        <f>SUM(D2:D125)</f>
        <v>11476728</v>
      </c>
      <c r="E126" s="18">
        <f>SUM(E2:E125)</f>
        <v>11952002</v>
      </c>
    </row>
  </sheetData>
  <autoFilter ref="B1:E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3"/>
  <sheetViews>
    <sheetView topLeftCell="A7" workbookViewId="0">
      <selection activeCell="AH1" sqref="AH1:AH1048576"/>
    </sheetView>
  </sheetViews>
  <sheetFormatPr defaultColWidth="9" defaultRowHeight="14.5"/>
  <cols>
    <col min="1" max="1" width="9" style="12"/>
    <col min="2" max="2" width="9.6328125" style="19" customWidth="1"/>
    <col min="3" max="3" width="11.6328125" style="19" customWidth="1"/>
    <col min="4" max="4" width="15.90625" style="19" customWidth="1"/>
    <col min="5" max="14" width="11.26953125" style="19" customWidth="1"/>
    <col min="15" max="18" width="9" style="19"/>
    <col min="19" max="19" width="13.90625" style="19" bestFit="1" customWidth="1"/>
    <col min="20" max="20" width="10.453125" style="19" customWidth="1"/>
    <col min="21" max="25" width="12.36328125" style="19" bestFit="1" customWidth="1"/>
    <col min="26" max="28" width="11.36328125" style="19" bestFit="1" customWidth="1"/>
    <col min="29" max="30" width="13.453125" style="19" bestFit="1" customWidth="1"/>
    <col min="31" max="31" width="13.453125" style="19" customWidth="1"/>
    <col min="32" max="32" width="14.453125" style="19" bestFit="1" customWidth="1"/>
    <col min="33" max="34" width="10.54296875" style="19" customWidth="1"/>
    <col min="35" max="35" width="12.36328125" style="19" customWidth="1"/>
    <col min="36" max="16384" width="9" style="19"/>
  </cols>
  <sheetData>
    <row r="1" spans="1:35" s="12" customFormat="1">
      <c r="E1" s="12">
        <v>1</v>
      </c>
      <c r="F1" s="12">
        <v>2</v>
      </c>
      <c r="G1" s="12">
        <v>3</v>
      </c>
      <c r="H1" s="12">
        <v>4</v>
      </c>
      <c r="I1" s="12">
        <v>5</v>
      </c>
      <c r="J1" s="12">
        <v>6</v>
      </c>
      <c r="K1" s="12">
        <v>7</v>
      </c>
      <c r="L1" s="12">
        <v>8</v>
      </c>
      <c r="M1" s="12">
        <v>9</v>
      </c>
      <c r="N1" s="12">
        <v>10</v>
      </c>
    </row>
    <row r="2" spans="1:35" s="12" customFormat="1">
      <c r="E2" s="37" t="s">
        <v>272</v>
      </c>
      <c r="F2" s="37"/>
      <c r="S2" s="39" t="s">
        <v>273</v>
      </c>
      <c r="T2" s="37"/>
    </row>
    <row r="3" spans="1:35" ht="15.5">
      <c r="D3" s="19" t="s">
        <v>267</v>
      </c>
      <c r="E3" s="33">
        <v>13.73948</v>
      </c>
      <c r="F3" s="33">
        <v>13.77952</v>
      </c>
      <c r="G3" s="33">
        <v>13.802239999999999</v>
      </c>
      <c r="H3" s="33">
        <v>13.84693</v>
      </c>
      <c r="I3" s="33">
        <v>13.883800000000001</v>
      </c>
      <c r="J3" s="33">
        <v>13.919729999999999</v>
      </c>
      <c r="K3" s="33">
        <v>13.990069999999999</v>
      </c>
      <c r="L3" s="33">
        <v>14.055339999999999</v>
      </c>
      <c r="M3" s="33">
        <v>14.131320000000001</v>
      </c>
      <c r="N3" s="33">
        <v>14.185840000000001</v>
      </c>
      <c r="P3" s="18"/>
      <c r="Q3" s="18"/>
      <c r="R3" s="18"/>
      <c r="S3" s="18">
        <v>1</v>
      </c>
      <c r="T3" s="18">
        <v>2</v>
      </c>
      <c r="U3" s="18">
        <v>3</v>
      </c>
      <c r="V3" s="18">
        <v>4</v>
      </c>
      <c r="W3" s="18">
        <v>5</v>
      </c>
      <c r="X3" s="18">
        <v>6</v>
      </c>
      <c r="Y3" s="18">
        <v>7</v>
      </c>
      <c r="Z3" s="18">
        <v>8</v>
      </c>
      <c r="AA3" s="18">
        <v>9</v>
      </c>
      <c r="AB3" s="18">
        <v>10</v>
      </c>
      <c r="AC3" s="18"/>
      <c r="AE3" s="11"/>
      <c r="AG3" s="41" t="s">
        <v>277</v>
      </c>
      <c r="AH3" s="41" t="s">
        <v>278</v>
      </c>
    </row>
    <row r="4" spans="1:35" ht="15.5">
      <c r="D4" s="19" t="s">
        <v>268</v>
      </c>
      <c r="E4" s="33">
        <v>100.51676999999999</v>
      </c>
      <c r="F4" s="33">
        <v>100.53006999999999</v>
      </c>
      <c r="G4" s="33">
        <v>100.53908</v>
      </c>
      <c r="H4" s="33">
        <v>100.56075</v>
      </c>
      <c r="I4" s="33">
        <v>100.58065000000001</v>
      </c>
      <c r="J4" s="34">
        <v>100.60107000000001</v>
      </c>
      <c r="K4" s="33">
        <v>100.60236999999999</v>
      </c>
      <c r="L4" s="33">
        <v>100.59265000000001</v>
      </c>
      <c r="M4" s="33">
        <v>100.58177000000001</v>
      </c>
      <c r="N4" s="33">
        <v>100.57844</v>
      </c>
      <c r="P4" s="18"/>
      <c r="Q4" s="18"/>
      <c r="R4" s="18"/>
      <c r="S4" s="38" t="s">
        <v>3</v>
      </c>
      <c r="T4" s="38" t="s">
        <v>6</v>
      </c>
      <c r="U4" s="38" t="s">
        <v>10</v>
      </c>
      <c r="V4" s="38" t="s">
        <v>14</v>
      </c>
      <c r="W4" s="38" t="s">
        <v>18</v>
      </c>
      <c r="X4" s="38" t="s">
        <v>22</v>
      </c>
      <c r="Y4" s="38" t="s">
        <v>28</v>
      </c>
      <c r="Z4" s="38" t="s">
        <v>30</v>
      </c>
      <c r="AA4" s="38" t="s">
        <v>34</v>
      </c>
      <c r="AB4" s="38" t="s">
        <v>36</v>
      </c>
      <c r="AC4" s="18"/>
      <c r="AE4" s="11"/>
      <c r="AF4" s="42" t="s">
        <v>254</v>
      </c>
      <c r="AG4" s="42" t="s">
        <v>255</v>
      </c>
      <c r="AH4" s="42" t="s">
        <v>255</v>
      </c>
      <c r="AI4" s="42" t="s">
        <v>256</v>
      </c>
    </row>
    <row r="5" spans="1:35">
      <c r="B5" s="19" t="s">
        <v>267</v>
      </c>
      <c r="C5" s="19" t="s">
        <v>268</v>
      </c>
      <c r="E5" s="9" t="s">
        <v>3</v>
      </c>
      <c r="F5" s="9" t="s">
        <v>6</v>
      </c>
      <c r="G5" s="17" t="s">
        <v>10</v>
      </c>
      <c r="H5" s="10" t="s">
        <v>14</v>
      </c>
      <c r="I5" s="17" t="s">
        <v>18</v>
      </c>
      <c r="J5" s="17" t="s">
        <v>22</v>
      </c>
      <c r="K5" s="17" t="s">
        <v>28</v>
      </c>
      <c r="L5" s="9" t="s">
        <v>30</v>
      </c>
      <c r="M5" s="9" t="s">
        <v>34</v>
      </c>
      <c r="N5" s="9" t="s">
        <v>36</v>
      </c>
      <c r="P5" s="18"/>
      <c r="Q5" s="18"/>
      <c r="R5" s="18"/>
      <c r="S5" s="29">
        <v>5657639</v>
      </c>
      <c r="T5" s="29">
        <v>135502</v>
      </c>
      <c r="U5" s="29">
        <v>116896</v>
      </c>
      <c r="V5" s="29">
        <v>130312</v>
      </c>
      <c r="W5" s="29">
        <v>145866</v>
      </c>
      <c r="X5" s="29">
        <v>331691</v>
      </c>
      <c r="Y5" s="29">
        <v>286154</v>
      </c>
      <c r="Z5" s="29">
        <v>17610</v>
      </c>
      <c r="AA5" s="29">
        <v>18972</v>
      </c>
      <c r="AB5" s="29">
        <v>18302</v>
      </c>
      <c r="AC5" s="40" t="s">
        <v>270</v>
      </c>
      <c r="AE5" s="11"/>
      <c r="AF5" s="41" t="s">
        <v>252</v>
      </c>
      <c r="AG5" s="41" t="s">
        <v>251</v>
      </c>
      <c r="AH5" s="41" t="s">
        <v>251</v>
      </c>
      <c r="AI5" s="41" t="s">
        <v>253</v>
      </c>
    </row>
    <row r="6" spans="1:35" ht="15.5">
      <c r="A6" s="12">
        <v>1</v>
      </c>
      <c r="B6" s="33">
        <v>13.73948</v>
      </c>
      <c r="C6" s="33">
        <v>100.51676999999999</v>
      </c>
      <c r="D6" s="9" t="s">
        <v>3</v>
      </c>
      <c r="E6" s="20">
        <v>0</v>
      </c>
      <c r="F6" s="19">
        <v>4.68</v>
      </c>
      <c r="G6" s="19">
        <v>7.3849999999999998</v>
      </c>
      <c r="H6" s="19">
        <v>12.861000000000001</v>
      </c>
      <c r="I6" s="19">
        <v>17.672999999999998</v>
      </c>
      <c r="J6" s="19">
        <v>22.22</v>
      </c>
      <c r="K6" s="19">
        <v>29.366</v>
      </c>
      <c r="L6" s="19">
        <v>36.076000000000001</v>
      </c>
      <c r="M6" s="19">
        <v>44.146000000000001</v>
      </c>
      <c r="N6" s="19">
        <v>50.093000000000004</v>
      </c>
      <c r="P6" s="16">
        <v>1</v>
      </c>
      <c r="Q6" s="21" t="s">
        <v>3</v>
      </c>
      <c r="R6" s="21">
        <v>4480160</v>
      </c>
      <c r="S6" s="30">
        <v>0</v>
      </c>
      <c r="T6" s="28">
        <v>50792.381085612265</v>
      </c>
      <c r="U6" s="28">
        <v>43817.996630187983</v>
      </c>
      <c r="V6" s="28">
        <v>48846.930407140164</v>
      </c>
      <c r="W6" s="28">
        <v>54677.284906746172</v>
      </c>
      <c r="X6" s="28">
        <v>124333.040653775</v>
      </c>
      <c r="Y6" s="28">
        <v>107263.67889162</v>
      </c>
      <c r="Z6" s="28">
        <v>6601.037851231953</v>
      </c>
      <c r="AA6" s="28">
        <v>7111.5780870853259</v>
      </c>
      <c r="AB6" s="28">
        <v>6860.4312750282334</v>
      </c>
      <c r="AC6" s="28">
        <f>SUM(S6:AB6)</f>
        <v>450304.35978842707</v>
      </c>
      <c r="AE6" s="9" t="s">
        <v>257</v>
      </c>
      <c r="AF6" s="32">
        <v>1000000</v>
      </c>
      <c r="AG6" s="12">
        <f>AC6*10</f>
        <v>4503043.5978842704</v>
      </c>
      <c r="AH6" s="12">
        <f>AC6</f>
        <v>450304.35978842707</v>
      </c>
      <c r="AI6" s="12">
        <f>10</f>
        <v>10</v>
      </c>
    </row>
    <row r="7" spans="1:35" ht="15.5">
      <c r="A7" s="12">
        <v>2</v>
      </c>
      <c r="B7" s="33">
        <v>13.77952</v>
      </c>
      <c r="C7" s="33">
        <v>100.53006999999999</v>
      </c>
      <c r="D7" s="9" t="s">
        <v>6</v>
      </c>
      <c r="E7" s="19">
        <v>4.68</v>
      </c>
      <c r="F7" s="20">
        <v>0</v>
      </c>
      <c r="G7" s="19">
        <v>2.7080000000000002</v>
      </c>
      <c r="H7" s="19">
        <v>8.1980000000000004</v>
      </c>
      <c r="I7" s="19">
        <v>13.020999999999999</v>
      </c>
      <c r="J7" s="19">
        <v>17.579000000000001</v>
      </c>
      <c r="K7" s="19">
        <v>24.686</v>
      </c>
      <c r="L7" s="19">
        <v>31.414999999999999</v>
      </c>
      <c r="M7" s="19">
        <v>39.527000000000001</v>
      </c>
      <c r="N7" s="19">
        <v>45.494999999999997</v>
      </c>
      <c r="P7" s="18">
        <v>2</v>
      </c>
      <c r="Q7" s="18" t="s">
        <v>6</v>
      </c>
      <c r="R7" s="18">
        <v>339251</v>
      </c>
      <c r="S7" s="27">
        <v>167239.2765942523</v>
      </c>
      <c r="T7" s="31">
        <v>0</v>
      </c>
      <c r="U7" s="12">
        <v>3318.0286362067209</v>
      </c>
      <c r="V7" s="12">
        <v>3698.8344138496632</v>
      </c>
      <c r="W7" s="12">
        <v>4140.326145025746</v>
      </c>
      <c r="X7" s="12">
        <v>9414.8665170069416</v>
      </c>
      <c r="Y7" s="12">
        <v>8122.3238294304165</v>
      </c>
      <c r="Z7" s="12">
        <v>499.85015983096389</v>
      </c>
      <c r="AA7" s="12">
        <v>538.5097803698493</v>
      </c>
      <c r="AB7" s="12">
        <v>519.49219904749009</v>
      </c>
      <c r="AC7" s="28">
        <f t="shared" ref="AC7:AC15" si="0">SUM(S7:AB7)</f>
        <v>197491.50827502011</v>
      </c>
      <c r="AE7" s="9" t="s">
        <v>258</v>
      </c>
      <c r="AF7" s="32">
        <v>1000000</v>
      </c>
      <c r="AG7" s="12">
        <f t="shared" ref="AG7:AH15" si="1">AC7*10</f>
        <v>1974915.0827502012</v>
      </c>
      <c r="AH7" s="12">
        <f t="shared" ref="AH7:AH15" si="2">AC7</f>
        <v>197491.50827502011</v>
      </c>
      <c r="AI7" s="12">
        <f>10</f>
        <v>10</v>
      </c>
    </row>
    <row r="8" spans="1:35" ht="15.5">
      <c r="A8" s="12">
        <v>3</v>
      </c>
      <c r="B8" s="33">
        <v>13.802239999999999</v>
      </c>
      <c r="C8" s="33">
        <v>100.53908</v>
      </c>
      <c r="D8" s="17" t="s">
        <v>10</v>
      </c>
      <c r="E8" s="19">
        <v>7.3849999999999998</v>
      </c>
      <c r="F8" s="19">
        <v>2.7080000000000002</v>
      </c>
      <c r="G8" s="20">
        <v>0</v>
      </c>
      <c r="H8" s="19">
        <v>5.4939999999999998</v>
      </c>
      <c r="I8" s="19">
        <v>10.321999999999999</v>
      </c>
      <c r="J8" s="19">
        <v>14.882999999999999</v>
      </c>
      <c r="K8" s="19">
        <v>21.981999999999999</v>
      </c>
      <c r="L8" s="19">
        <v>28.74</v>
      </c>
      <c r="M8" s="19">
        <v>36.892000000000003</v>
      </c>
      <c r="N8" s="19">
        <v>42.878999999999998</v>
      </c>
      <c r="P8" s="16">
        <v>3</v>
      </c>
      <c r="Q8" s="18" t="s">
        <v>10</v>
      </c>
      <c r="R8" s="18">
        <v>329359</v>
      </c>
      <c r="S8" s="27">
        <v>162362.85493574475</v>
      </c>
      <c r="T8" s="27">
        <v>3888.6347413653089</v>
      </c>
      <c r="U8" s="31">
        <v>0</v>
      </c>
      <c r="V8" s="12">
        <v>3590.9824988315768</v>
      </c>
      <c r="W8" s="12">
        <v>4019.601058801697</v>
      </c>
      <c r="X8" s="12">
        <v>9140.3445271344499</v>
      </c>
      <c r="Y8" s="12">
        <v>7885.4902539340274</v>
      </c>
      <c r="Z8" s="12">
        <v>485.27535303290614</v>
      </c>
      <c r="AA8" s="12">
        <v>522.80772275640516</v>
      </c>
      <c r="AB8" s="12">
        <v>504.34466276026393</v>
      </c>
      <c r="AC8" s="28">
        <f t="shared" si="0"/>
        <v>192400.33575436135</v>
      </c>
      <c r="AE8" s="9" t="s">
        <v>259</v>
      </c>
      <c r="AF8" s="32">
        <v>1000000</v>
      </c>
      <c r="AG8" s="12">
        <f t="shared" si="1"/>
        <v>1924003.3575436135</v>
      </c>
      <c r="AH8" s="12">
        <f t="shared" si="2"/>
        <v>192400.33575436135</v>
      </c>
      <c r="AI8" s="12">
        <f>10</f>
        <v>10</v>
      </c>
    </row>
    <row r="9" spans="1:35" ht="15.5">
      <c r="A9" s="12">
        <v>4</v>
      </c>
      <c r="B9" s="33">
        <v>13.84693</v>
      </c>
      <c r="C9" s="33">
        <v>100.56075</v>
      </c>
      <c r="D9" s="10" t="s">
        <v>14</v>
      </c>
      <c r="E9" s="19">
        <v>12.861000000000001</v>
      </c>
      <c r="F9" s="19">
        <v>8.1980000000000004</v>
      </c>
      <c r="G9" s="19">
        <v>5.4939999999999998</v>
      </c>
      <c r="H9" s="20">
        <v>0</v>
      </c>
      <c r="I9" s="19">
        <v>4.83</v>
      </c>
      <c r="J9" s="19">
        <v>9.3940000000000001</v>
      </c>
      <c r="K9" s="19">
        <v>16.542999999999999</v>
      </c>
      <c r="L9" s="19">
        <v>23.436</v>
      </c>
      <c r="M9" s="19">
        <v>31.713999999999999</v>
      </c>
      <c r="N9" s="19">
        <v>37.744999999999997</v>
      </c>
      <c r="P9" s="18">
        <v>4</v>
      </c>
      <c r="Q9" s="18" t="s">
        <v>14</v>
      </c>
      <c r="R9" s="18">
        <v>280161</v>
      </c>
      <c r="S9" s="27">
        <v>138109.90378782176</v>
      </c>
      <c r="T9" s="27">
        <v>3307.7699342530382</v>
      </c>
      <c r="U9" s="27">
        <v>2853.5746648347858</v>
      </c>
      <c r="V9" s="31">
        <v>0</v>
      </c>
      <c r="W9" s="12">
        <v>3419.1731582708908</v>
      </c>
      <c r="X9" s="12">
        <v>7775.0055807386916</v>
      </c>
      <c r="Y9" s="12">
        <v>6707.5951622163384</v>
      </c>
      <c r="Z9" s="12">
        <v>412.78734809448662</v>
      </c>
      <c r="AA9" s="12">
        <v>444.71332016176029</v>
      </c>
      <c r="AB9" s="12">
        <v>429.00817971750672</v>
      </c>
      <c r="AC9" s="28">
        <f t="shared" si="0"/>
        <v>163459.53113610926</v>
      </c>
      <c r="AE9" s="44" t="s">
        <v>260</v>
      </c>
      <c r="AF9" s="32">
        <v>1000000</v>
      </c>
      <c r="AG9" s="12">
        <f t="shared" si="1"/>
        <v>1634595.3113610926</v>
      </c>
      <c r="AH9" s="12">
        <f t="shared" si="2"/>
        <v>163459.53113610926</v>
      </c>
      <c r="AI9" s="12">
        <f>10</f>
        <v>10</v>
      </c>
    </row>
    <row r="10" spans="1:35" ht="15.5">
      <c r="A10" s="12">
        <v>5</v>
      </c>
      <c r="B10" s="35">
        <v>13.883800000000001</v>
      </c>
      <c r="C10" s="35">
        <v>100.58065000000001</v>
      </c>
      <c r="D10" s="19" t="s">
        <v>18</v>
      </c>
      <c r="E10" s="19">
        <v>17.672999999999998</v>
      </c>
      <c r="F10" s="19">
        <v>13.020999999999999</v>
      </c>
      <c r="G10" s="19">
        <v>10.321999999999999</v>
      </c>
      <c r="H10" s="19">
        <v>4.83</v>
      </c>
      <c r="I10" s="20">
        <v>0</v>
      </c>
      <c r="J10" s="19">
        <v>4.9640000000000004</v>
      </c>
      <c r="K10" s="19">
        <v>12.250999999999999</v>
      </c>
      <c r="L10" s="19">
        <v>19.323999999999998</v>
      </c>
      <c r="M10" s="19">
        <v>27.731999999999999</v>
      </c>
      <c r="N10" s="19">
        <v>33.797000000000004</v>
      </c>
      <c r="P10" s="16">
        <v>5</v>
      </c>
      <c r="Q10" s="18" t="s">
        <v>18</v>
      </c>
      <c r="R10" s="18">
        <v>290543</v>
      </c>
      <c r="S10" s="27">
        <v>143227.87888473089</v>
      </c>
      <c r="T10" s="27">
        <v>3430.3468363108373</v>
      </c>
      <c r="U10" s="27">
        <v>2959.3203331123646</v>
      </c>
      <c r="V10" s="27">
        <v>3298.9576311297087</v>
      </c>
      <c r="W10" s="31">
        <v>0</v>
      </c>
      <c r="X10" s="12">
        <v>8063.1260112740947</v>
      </c>
      <c r="Y10" s="12">
        <v>6956.1602836077172</v>
      </c>
      <c r="Z10" s="12">
        <v>428.0841176231396</v>
      </c>
      <c r="AA10" s="12">
        <v>461.19317884986964</v>
      </c>
      <c r="AB10" s="12">
        <v>444.9060488778365</v>
      </c>
      <c r="AC10" s="28">
        <f t="shared" si="0"/>
        <v>169269.97332551645</v>
      </c>
      <c r="AE10" s="11" t="s">
        <v>261</v>
      </c>
      <c r="AF10" s="32">
        <v>1000000</v>
      </c>
      <c r="AG10" s="12">
        <f t="shared" si="1"/>
        <v>1692699.7332551645</v>
      </c>
      <c r="AH10" s="12">
        <f t="shared" si="2"/>
        <v>169269.97332551645</v>
      </c>
      <c r="AI10" s="12">
        <f>10</f>
        <v>10</v>
      </c>
    </row>
    <row r="11" spans="1:35" ht="15.5">
      <c r="A11" s="12">
        <v>6</v>
      </c>
      <c r="B11" s="35">
        <v>13.919729999999999</v>
      </c>
      <c r="C11" s="36">
        <v>100.60107000000001</v>
      </c>
      <c r="D11" s="17" t="s">
        <v>22</v>
      </c>
      <c r="E11" s="19">
        <v>22.22</v>
      </c>
      <c r="F11" s="19">
        <v>17.579000000000001</v>
      </c>
      <c r="G11" s="19">
        <v>14.882999999999999</v>
      </c>
      <c r="H11" s="19">
        <v>9.3940000000000001</v>
      </c>
      <c r="I11" s="19">
        <v>4.9640000000000004</v>
      </c>
      <c r="J11" s="20">
        <v>0</v>
      </c>
      <c r="K11" s="19">
        <v>8.0250000000000004</v>
      </c>
      <c r="L11" s="19">
        <v>15.311</v>
      </c>
      <c r="M11" s="19">
        <v>23.826999999999998</v>
      </c>
      <c r="N11" s="19">
        <v>29.9</v>
      </c>
      <c r="P11" s="18">
        <v>6</v>
      </c>
      <c r="Q11" s="18" t="s">
        <v>22</v>
      </c>
      <c r="R11" s="18">
        <v>440177</v>
      </c>
      <c r="S11" s="27">
        <v>216992.38337817189</v>
      </c>
      <c r="T11" s="27">
        <v>5197.0268750814694</v>
      </c>
      <c r="U11" s="27">
        <v>4483.4146624368905</v>
      </c>
      <c r="V11" s="27">
        <v>4997.9702598162121</v>
      </c>
      <c r="W11" s="27">
        <v>5594.5264435996041</v>
      </c>
      <c r="X11" s="31">
        <v>0</v>
      </c>
      <c r="Y11" s="12">
        <v>10538.687096772574</v>
      </c>
      <c r="Z11" s="12">
        <v>648.55385482699887</v>
      </c>
      <c r="AA11" s="12">
        <v>698.71457886302221</v>
      </c>
      <c r="AB11" s="12">
        <v>674.0393328247435</v>
      </c>
      <c r="AC11" s="28">
        <f t="shared" si="0"/>
        <v>249825.31648239342</v>
      </c>
      <c r="AE11" s="9" t="s">
        <v>262</v>
      </c>
      <c r="AF11" s="32">
        <v>1000000</v>
      </c>
      <c r="AG11" s="12">
        <f t="shared" si="1"/>
        <v>2498253.1648239344</v>
      </c>
      <c r="AH11" s="12">
        <f t="shared" si="2"/>
        <v>249825.31648239342</v>
      </c>
      <c r="AI11" s="12">
        <f>10</f>
        <v>10</v>
      </c>
    </row>
    <row r="12" spans="1:35" ht="15.5">
      <c r="A12" s="12">
        <v>7</v>
      </c>
      <c r="B12" s="33">
        <v>13.990069999999999</v>
      </c>
      <c r="C12" s="33">
        <v>100.60236999999999</v>
      </c>
      <c r="D12" s="17" t="s">
        <v>28</v>
      </c>
      <c r="E12" s="19">
        <v>29.366</v>
      </c>
      <c r="F12" s="19">
        <v>24.686</v>
      </c>
      <c r="G12" s="19">
        <v>21.981999999999999</v>
      </c>
      <c r="H12" s="19">
        <v>16.542999999999999</v>
      </c>
      <c r="I12" s="19">
        <v>12.250999999999999</v>
      </c>
      <c r="J12" s="19">
        <v>8.0250000000000004</v>
      </c>
      <c r="K12" s="20">
        <v>0</v>
      </c>
      <c r="L12" s="19">
        <v>7.335</v>
      </c>
      <c r="M12" s="19">
        <v>15.868</v>
      </c>
      <c r="N12" s="19">
        <v>21.928000000000001</v>
      </c>
      <c r="P12" s="16">
        <v>7</v>
      </c>
      <c r="Q12" s="18" t="s">
        <v>28</v>
      </c>
      <c r="R12" s="18">
        <v>327527</v>
      </c>
      <c r="S12" s="27">
        <v>161459.74085584324</v>
      </c>
      <c r="T12" s="27">
        <v>3867.0049123757226</v>
      </c>
      <c r="U12" s="27">
        <v>3336.0201785735449</v>
      </c>
      <c r="V12" s="27">
        <v>3718.8908218439956</v>
      </c>
      <c r="W12" s="27">
        <v>4162.7764796726033</v>
      </c>
      <c r="X12" s="27">
        <v>9465.9173029978592</v>
      </c>
      <c r="Y12" s="31">
        <v>0</v>
      </c>
      <c r="Z12" s="12">
        <v>482.57609645647648</v>
      </c>
      <c r="AA12" s="12">
        <v>519.89969914663664</v>
      </c>
      <c r="AB12" s="12">
        <v>501.5393365898031</v>
      </c>
      <c r="AC12" s="28">
        <f t="shared" si="0"/>
        <v>187514.3656834999</v>
      </c>
      <c r="AE12" s="9" t="s">
        <v>263</v>
      </c>
      <c r="AF12" s="32">
        <v>1000000</v>
      </c>
      <c r="AG12" s="12">
        <f t="shared" si="1"/>
        <v>1875143.6568349991</v>
      </c>
      <c r="AH12" s="12">
        <f t="shared" si="2"/>
        <v>187514.3656834999</v>
      </c>
      <c r="AI12" s="12">
        <f>10</f>
        <v>10</v>
      </c>
    </row>
    <row r="13" spans="1:35" ht="15.5">
      <c r="A13" s="12">
        <v>8</v>
      </c>
      <c r="B13" s="33">
        <v>14.055339999999999</v>
      </c>
      <c r="C13" s="33">
        <v>100.59265000000001</v>
      </c>
      <c r="D13" s="9" t="s">
        <v>30</v>
      </c>
      <c r="E13" s="19">
        <v>36.076000000000001</v>
      </c>
      <c r="F13" s="19">
        <v>31.414999999999999</v>
      </c>
      <c r="G13" s="19">
        <v>28.74</v>
      </c>
      <c r="H13" s="19">
        <v>23.436</v>
      </c>
      <c r="I13" s="19">
        <v>19.323999999999998</v>
      </c>
      <c r="J13" s="19">
        <v>15.311</v>
      </c>
      <c r="K13" s="19">
        <v>7.335</v>
      </c>
      <c r="L13" s="20">
        <v>0</v>
      </c>
      <c r="M13" s="19">
        <v>8.532</v>
      </c>
      <c r="N13" s="19">
        <v>14.596</v>
      </c>
      <c r="P13" s="18">
        <v>8</v>
      </c>
      <c r="Q13" s="18" t="s">
        <v>30</v>
      </c>
      <c r="R13" s="18">
        <v>19651</v>
      </c>
      <c r="S13" s="27">
        <v>9687.2788123060855</v>
      </c>
      <c r="T13" s="27">
        <v>232.01297460391149</v>
      </c>
      <c r="U13" s="27">
        <v>200.15489571592184</v>
      </c>
      <c r="V13" s="27">
        <v>223.12640954808722</v>
      </c>
      <c r="W13" s="27">
        <v>249.7587087539236</v>
      </c>
      <c r="X13" s="27">
        <v>567.937119447285</v>
      </c>
      <c r="Y13" s="27">
        <v>489.96650038233895</v>
      </c>
      <c r="Z13" s="31">
        <v>0</v>
      </c>
      <c r="AA13" s="12">
        <v>31.192997792336378</v>
      </c>
      <c r="AB13" s="12">
        <v>30.091410794609974</v>
      </c>
      <c r="AC13" s="28">
        <f t="shared" si="0"/>
        <v>11711.519829344497</v>
      </c>
      <c r="AE13" s="9" t="s">
        <v>264</v>
      </c>
      <c r="AF13" s="32">
        <v>1000000</v>
      </c>
      <c r="AG13" s="12">
        <f t="shared" si="1"/>
        <v>117115.19829344498</v>
      </c>
      <c r="AH13" s="12">
        <f t="shared" si="2"/>
        <v>11711.519829344497</v>
      </c>
      <c r="AI13" s="12">
        <f>10</f>
        <v>10</v>
      </c>
    </row>
    <row r="14" spans="1:35" ht="15.5">
      <c r="A14" s="12">
        <v>9</v>
      </c>
      <c r="B14" s="33">
        <v>14.131320000000001</v>
      </c>
      <c r="C14" s="33">
        <v>100.58177000000001</v>
      </c>
      <c r="D14" s="9" t="s">
        <v>34</v>
      </c>
      <c r="E14" s="19">
        <v>44.146000000000001</v>
      </c>
      <c r="F14" s="19">
        <v>39.527000000000001</v>
      </c>
      <c r="G14" s="19">
        <v>36.892000000000003</v>
      </c>
      <c r="H14" s="19">
        <v>31.713999999999999</v>
      </c>
      <c r="I14" s="19">
        <v>27.731999999999999</v>
      </c>
      <c r="J14" s="19">
        <v>23.826999999999998</v>
      </c>
      <c r="K14" s="19">
        <v>15.868</v>
      </c>
      <c r="L14" s="19">
        <v>8.532</v>
      </c>
      <c r="M14" s="20">
        <v>0</v>
      </c>
      <c r="N14" s="19">
        <v>6.0750000000000002</v>
      </c>
      <c r="P14" s="16">
        <v>9</v>
      </c>
      <c r="Q14" s="18" t="s">
        <v>34</v>
      </c>
      <c r="R14" s="18">
        <v>21356</v>
      </c>
      <c r="S14" s="27">
        <v>10527.786184703515</v>
      </c>
      <c r="T14" s="27">
        <v>252.14335584149072</v>
      </c>
      <c r="U14" s="27">
        <v>217.52114156578426</v>
      </c>
      <c r="V14" s="27">
        <v>242.48575656755131</v>
      </c>
      <c r="W14" s="27">
        <v>271.42878144363095</v>
      </c>
      <c r="X14" s="27">
        <v>617.21363406016076</v>
      </c>
      <c r="Y14" s="27">
        <v>532.47796967916292</v>
      </c>
      <c r="Z14" s="27">
        <v>32.768848403482245</v>
      </c>
      <c r="AA14" s="31">
        <v>0</v>
      </c>
      <c r="AB14" s="12">
        <v>32.702262934694957</v>
      </c>
      <c r="AC14" s="28">
        <f t="shared" si="0"/>
        <v>12726.527935199474</v>
      </c>
      <c r="AE14" s="9" t="s">
        <v>265</v>
      </c>
      <c r="AF14" s="32">
        <v>1000000</v>
      </c>
      <c r="AG14" s="12">
        <f t="shared" si="1"/>
        <v>127265.27935199474</v>
      </c>
      <c r="AH14" s="12">
        <f t="shared" si="2"/>
        <v>12726.527935199474</v>
      </c>
      <c r="AI14" s="12">
        <f>10</f>
        <v>10</v>
      </c>
    </row>
    <row r="15" spans="1:35" ht="15.5">
      <c r="A15" s="12">
        <v>10</v>
      </c>
      <c r="B15" s="33">
        <v>14.185840000000001</v>
      </c>
      <c r="C15" s="33">
        <v>100.57844</v>
      </c>
      <c r="D15" s="9" t="s">
        <v>36</v>
      </c>
      <c r="E15" s="19">
        <v>50.093000000000004</v>
      </c>
      <c r="F15" s="19">
        <v>45.494999999999997</v>
      </c>
      <c r="G15" s="19">
        <v>42.878999999999998</v>
      </c>
      <c r="H15" s="19">
        <v>37.744999999999997</v>
      </c>
      <c r="I15" s="19">
        <v>33.797000000000004</v>
      </c>
      <c r="J15" s="19">
        <v>29.9</v>
      </c>
      <c r="K15" s="19">
        <v>21.928000000000001</v>
      </c>
      <c r="L15" s="19">
        <v>14.596</v>
      </c>
      <c r="M15" s="19">
        <v>6.0750000000000002</v>
      </c>
      <c r="N15" s="20">
        <v>0</v>
      </c>
      <c r="P15" s="18">
        <v>10</v>
      </c>
      <c r="Q15" s="18" t="s">
        <v>36</v>
      </c>
      <c r="R15" s="18">
        <v>21101</v>
      </c>
      <c r="S15" s="27">
        <v>10402.079803494515</v>
      </c>
      <c r="T15" s="27">
        <v>249.13265366226332</v>
      </c>
      <c r="U15" s="27">
        <v>214.92384379938255</v>
      </c>
      <c r="V15" s="27">
        <v>239.5903703564291</v>
      </c>
      <c r="W15" s="27">
        <v>268.18780283021431</v>
      </c>
      <c r="X15" s="27">
        <v>609.84383275442269</v>
      </c>
      <c r="Y15" s="27">
        <v>526.11994934444726</v>
      </c>
      <c r="Z15" s="27">
        <v>32.377573991472133</v>
      </c>
      <c r="AA15" s="27">
        <v>34.881733887916489</v>
      </c>
      <c r="AB15" s="31">
        <v>0</v>
      </c>
      <c r="AC15" s="28">
        <f t="shared" si="0"/>
        <v>12577.137564121063</v>
      </c>
      <c r="AE15" s="9" t="s">
        <v>266</v>
      </c>
      <c r="AF15" s="32">
        <v>1000000</v>
      </c>
      <c r="AG15" s="12">
        <f t="shared" si="1"/>
        <v>125771.37564121063</v>
      </c>
      <c r="AH15" s="12">
        <f t="shared" si="2"/>
        <v>12577.137564121063</v>
      </c>
      <c r="AI15" s="12">
        <f>10</f>
        <v>10</v>
      </c>
    </row>
    <row r="16" spans="1:35">
      <c r="A16" s="19"/>
      <c r="R16" s="41" t="s">
        <v>269</v>
      </c>
      <c r="S16" s="12">
        <f>SUM(S6:S15)</f>
        <v>1020009.1832370689</v>
      </c>
      <c r="T16" s="12">
        <f t="shared" ref="T16:AB16" si="3">SUM(T6:T15)</f>
        <v>71216.453369106312</v>
      </c>
      <c r="U16" s="12">
        <f t="shared" si="3"/>
        <v>61400.954986433382</v>
      </c>
      <c r="V16" s="12">
        <f t="shared" si="3"/>
        <v>68857.768569083375</v>
      </c>
      <c r="W16" s="12">
        <f t="shared" si="3"/>
        <v>76803.063485144477</v>
      </c>
      <c r="X16" s="12">
        <f t="shared" si="3"/>
        <v>169987.29517918886</v>
      </c>
      <c r="Y16" s="12">
        <f t="shared" si="3"/>
        <v>149022.49993698703</v>
      </c>
      <c r="Z16" s="12">
        <f t="shared" si="3"/>
        <v>9623.3112034918795</v>
      </c>
      <c r="AA16" s="12">
        <f t="shared" si="3"/>
        <v>10363.491098913122</v>
      </c>
      <c r="AB16" s="12">
        <f t="shared" si="3"/>
        <v>9996.5547085751823</v>
      </c>
      <c r="AC16" s="28"/>
      <c r="AD16" s="12"/>
      <c r="AE16" s="25"/>
    </row>
    <row r="17" spans="1:31">
      <c r="A17" s="19"/>
      <c r="AE17" s="11"/>
    </row>
    <row r="18" spans="1:31">
      <c r="A18" s="19"/>
      <c r="E18" t="s">
        <v>271</v>
      </c>
      <c r="L18" s="19" t="s">
        <v>274</v>
      </c>
      <c r="S18" s="19" t="s">
        <v>274</v>
      </c>
    </row>
    <row r="19" spans="1:31">
      <c r="A19" s="19"/>
      <c r="L19" s="19" t="s">
        <v>275</v>
      </c>
      <c r="S19" s="19" t="s">
        <v>276</v>
      </c>
    </row>
    <row r="20" spans="1:31">
      <c r="A20" s="19"/>
    </row>
    <row r="21" spans="1:31">
      <c r="A21" s="19"/>
    </row>
    <row r="22" spans="1:31">
      <c r="A22" s="19"/>
    </row>
    <row r="23" spans="1:31">
      <c r="A23" s="19"/>
    </row>
    <row r="24" spans="1:31">
      <c r="A24" s="19"/>
    </row>
    <row r="25" spans="1:31">
      <c r="A25" s="19"/>
    </row>
    <row r="26" spans="1:31">
      <c r="A26" s="19"/>
    </row>
    <row r="27" spans="1:31">
      <c r="A27" s="19"/>
    </row>
    <row r="28" spans="1:31">
      <c r="A28" s="19"/>
    </row>
    <row r="29" spans="1:31">
      <c r="A29" s="19"/>
    </row>
    <row r="30" spans="1:31">
      <c r="A30" s="19"/>
    </row>
    <row r="31" spans="1:31">
      <c r="A31" s="19"/>
    </row>
    <row r="32" spans="1:31">
      <c r="A32" s="19"/>
    </row>
    <row r="33" spans="1:1">
      <c r="A33" s="19"/>
    </row>
    <row r="34" spans="1:1">
      <c r="A34" s="19"/>
    </row>
    <row r="35" spans="1:1">
      <c r="A35" s="19"/>
    </row>
    <row r="36" spans="1:1">
      <c r="A36" s="19"/>
    </row>
    <row r="37" spans="1:1">
      <c r="A37" s="19"/>
    </row>
    <row r="38" spans="1:1">
      <c r="A38" s="19"/>
    </row>
    <row r="39" spans="1:1">
      <c r="A39" s="19"/>
    </row>
    <row r="40" spans="1:1">
      <c r="A40" s="19"/>
    </row>
    <row r="41" spans="1:1">
      <c r="A41" s="19"/>
    </row>
    <row r="42" spans="1:1">
      <c r="A42" s="19"/>
    </row>
    <row r="43" spans="1:1">
      <c r="A43" s="1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62"/>
  <sheetViews>
    <sheetView topLeftCell="A42" workbookViewId="0">
      <selection activeCell="L66" sqref="L66"/>
    </sheetView>
  </sheetViews>
  <sheetFormatPr defaultColWidth="9" defaultRowHeight="14.5"/>
  <cols>
    <col min="1" max="3" width="9" style="18"/>
    <col min="4" max="4" width="12.26953125" style="18" customWidth="1"/>
    <col min="5" max="5" width="11.26953125" style="18" customWidth="1"/>
    <col min="6" max="6" width="9" style="18" customWidth="1"/>
    <col min="7" max="7" width="12.36328125" style="18" customWidth="1"/>
    <col min="8" max="52" width="9" style="18" customWidth="1"/>
    <col min="53" max="53" width="9" style="18"/>
    <col min="54" max="54" width="9.08984375" style="18" bestFit="1" customWidth="1"/>
    <col min="55" max="56" width="9" style="18"/>
    <col min="57" max="57" width="9" style="13"/>
    <col min="58" max="59" width="9" style="18"/>
    <col min="60" max="60" width="12.08984375" style="18" bestFit="1" customWidth="1"/>
    <col min="61" max="61" width="12.08984375" style="18" customWidth="1"/>
    <col min="62" max="62" width="11" style="18" bestFit="1" customWidth="1"/>
    <col min="63" max="16384" width="9" style="18"/>
  </cols>
  <sheetData>
    <row r="1" spans="1:63">
      <c r="B1" s="39" t="s">
        <v>273</v>
      </c>
      <c r="C1" s="50"/>
    </row>
    <row r="2" spans="1:63">
      <c r="D2" s="18">
        <v>1</v>
      </c>
      <c r="E2" s="18">
        <v>2</v>
      </c>
      <c r="F2" s="18">
        <v>3</v>
      </c>
      <c r="G2" s="18">
        <v>4</v>
      </c>
      <c r="H2" s="18">
        <v>5</v>
      </c>
      <c r="I2" s="18">
        <v>6</v>
      </c>
      <c r="J2" s="18">
        <v>7</v>
      </c>
      <c r="K2" s="18">
        <v>8</v>
      </c>
      <c r="L2" s="18">
        <v>9</v>
      </c>
      <c r="M2" s="18">
        <v>10</v>
      </c>
      <c r="N2" s="18">
        <v>11</v>
      </c>
      <c r="O2" s="18">
        <v>12</v>
      </c>
      <c r="P2" s="18">
        <v>13</v>
      </c>
      <c r="Q2" s="18">
        <v>14</v>
      </c>
      <c r="R2" s="18">
        <v>15</v>
      </c>
      <c r="S2" s="18">
        <v>16</v>
      </c>
      <c r="T2" s="18">
        <v>17</v>
      </c>
      <c r="U2" s="18">
        <v>18</v>
      </c>
      <c r="V2" s="18">
        <v>19</v>
      </c>
      <c r="W2" s="18">
        <v>20</v>
      </c>
      <c r="X2" s="18">
        <v>21</v>
      </c>
      <c r="Y2" s="18">
        <v>22</v>
      </c>
      <c r="Z2" s="18">
        <v>23</v>
      </c>
      <c r="AA2" s="18">
        <v>24</v>
      </c>
      <c r="AB2" s="18">
        <v>25</v>
      </c>
      <c r="AC2" s="18">
        <v>26</v>
      </c>
      <c r="AD2" s="18">
        <v>27</v>
      </c>
      <c r="AE2" s="18">
        <v>28</v>
      </c>
      <c r="AF2" s="18">
        <v>29</v>
      </c>
      <c r="AG2" s="18">
        <v>30</v>
      </c>
      <c r="AH2" s="18">
        <v>31</v>
      </c>
      <c r="AI2" s="18">
        <v>32</v>
      </c>
      <c r="AJ2" s="18">
        <v>33</v>
      </c>
      <c r="AK2" s="18">
        <v>34</v>
      </c>
      <c r="AL2" s="18">
        <v>35</v>
      </c>
      <c r="AM2" s="18">
        <v>36</v>
      </c>
      <c r="AN2" s="18">
        <v>37</v>
      </c>
      <c r="AO2" s="18">
        <v>38</v>
      </c>
      <c r="AP2" s="18">
        <v>39</v>
      </c>
      <c r="AQ2" s="18">
        <v>40</v>
      </c>
      <c r="AR2" s="18">
        <v>41</v>
      </c>
      <c r="AS2" s="18">
        <v>42</v>
      </c>
      <c r="AT2" s="18">
        <v>43</v>
      </c>
      <c r="AU2" s="18">
        <v>44</v>
      </c>
      <c r="AV2" s="18">
        <v>45</v>
      </c>
      <c r="AW2" s="18">
        <v>46</v>
      </c>
      <c r="AX2" s="18">
        <v>47</v>
      </c>
      <c r="AY2" s="18">
        <v>48</v>
      </c>
      <c r="AZ2" s="18">
        <v>49</v>
      </c>
      <c r="BA2" s="18">
        <v>50</v>
      </c>
      <c r="BB2" s="18">
        <v>51</v>
      </c>
      <c r="BC2" s="18">
        <v>52</v>
      </c>
      <c r="BD2" s="18">
        <v>53</v>
      </c>
      <c r="BE2" s="18">
        <v>54</v>
      </c>
      <c r="BH2" s="19"/>
      <c r="BI2" s="41" t="s">
        <v>277</v>
      </c>
      <c r="BJ2" s="41" t="s">
        <v>278</v>
      </c>
      <c r="BK2" s="19"/>
    </row>
    <row r="3" spans="1:63">
      <c r="B3" s="18">
        <v>11476728</v>
      </c>
      <c r="D3" s="18" t="s">
        <v>3</v>
      </c>
      <c r="E3" s="18" t="s">
        <v>6</v>
      </c>
      <c r="F3" s="18" t="s">
        <v>10</v>
      </c>
      <c r="G3" s="18" t="s">
        <v>14</v>
      </c>
      <c r="H3" s="18" t="s">
        <v>18</v>
      </c>
      <c r="I3" s="18" t="s">
        <v>22</v>
      </c>
      <c r="J3" s="18" t="s">
        <v>28</v>
      </c>
      <c r="K3" s="18" t="s">
        <v>30</v>
      </c>
      <c r="L3" s="18" t="s">
        <v>34</v>
      </c>
      <c r="M3" s="18" t="s">
        <v>36</v>
      </c>
      <c r="N3" s="18" t="s">
        <v>38</v>
      </c>
      <c r="O3" s="18" t="s">
        <v>42</v>
      </c>
      <c r="P3" s="18" t="s">
        <v>46</v>
      </c>
      <c r="Q3" s="18" t="s">
        <v>50</v>
      </c>
      <c r="R3" s="18" t="s">
        <v>52</v>
      </c>
      <c r="S3" s="18" t="s">
        <v>54</v>
      </c>
      <c r="T3" s="18" t="s">
        <v>58</v>
      </c>
      <c r="U3" s="18" t="s">
        <v>60</v>
      </c>
      <c r="V3" s="18" t="s">
        <v>62</v>
      </c>
      <c r="W3" s="18" t="s">
        <v>64</v>
      </c>
      <c r="X3" s="18" t="s">
        <v>66</v>
      </c>
      <c r="Y3" s="18" t="s">
        <v>68</v>
      </c>
      <c r="Z3" s="18" t="s">
        <v>72</v>
      </c>
      <c r="AA3" s="18" t="s">
        <v>78</v>
      </c>
      <c r="AB3" s="18" t="s">
        <v>84</v>
      </c>
      <c r="AC3" s="18" t="s">
        <v>88</v>
      </c>
      <c r="AD3" s="18" t="s">
        <v>94</v>
      </c>
      <c r="AE3" s="18" t="s">
        <v>98</v>
      </c>
      <c r="AF3" s="18" t="s">
        <v>100</v>
      </c>
      <c r="AG3" s="18" t="s">
        <v>108</v>
      </c>
      <c r="AH3" s="18" t="s">
        <v>112</v>
      </c>
      <c r="AI3" s="18" t="s">
        <v>116</v>
      </c>
      <c r="AJ3" s="18" t="s">
        <v>120</v>
      </c>
      <c r="AK3" s="18" t="s">
        <v>126</v>
      </c>
      <c r="AL3" s="18" t="s">
        <v>130</v>
      </c>
      <c r="AM3" s="18" t="s">
        <v>132</v>
      </c>
      <c r="AN3" s="18" t="s">
        <v>134</v>
      </c>
      <c r="AO3" s="18" t="s">
        <v>136</v>
      </c>
      <c r="AP3" s="18" t="s">
        <v>138</v>
      </c>
      <c r="AQ3" s="18" t="s">
        <v>146</v>
      </c>
      <c r="AR3" s="18" t="s">
        <v>154</v>
      </c>
      <c r="AS3" s="18" t="s">
        <v>248</v>
      </c>
      <c r="AT3" s="18" t="s">
        <v>244</v>
      </c>
      <c r="AU3" s="18" t="s">
        <v>242</v>
      </c>
      <c r="AV3" s="18" t="s">
        <v>232</v>
      </c>
      <c r="AW3" s="18" t="s">
        <v>230</v>
      </c>
      <c r="AX3" s="18" t="s">
        <v>226</v>
      </c>
      <c r="AY3" s="18" t="s">
        <v>224</v>
      </c>
      <c r="AZ3" s="18" t="s">
        <v>208</v>
      </c>
      <c r="BA3" s="18" t="s">
        <v>200</v>
      </c>
      <c r="BB3" s="18" t="s">
        <v>180</v>
      </c>
      <c r="BC3" s="18" t="s">
        <v>170</v>
      </c>
      <c r="BD3" s="18" t="s">
        <v>162</v>
      </c>
      <c r="BE3" s="13" t="s">
        <v>156</v>
      </c>
      <c r="BH3" s="42" t="s">
        <v>254</v>
      </c>
      <c r="BI3" s="42" t="s">
        <v>255</v>
      </c>
      <c r="BJ3" s="42" t="s">
        <v>255</v>
      </c>
      <c r="BK3" s="42" t="s">
        <v>256</v>
      </c>
    </row>
    <row r="4" spans="1:63">
      <c r="D4" s="7">
        <v>5657639</v>
      </c>
      <c r="E4" s="7">
        <v>135502</v>
      </c>
      <c r="F4" s="7">
        <v>116896</v>
      </c>
      <c r="G4" s="7">
        <v>130312</v>
      </c>
      <c r="H4" s="7">
        <v>145866</v>
      </c>
      <c r="I4" s="7">
        <v>331691</v>
      </c>
      <c r="J4" s="7">
        <v>286154</v>
      </c>
      <c r="K4" s="7">
        <v>17610</v>
      </c>
      <c r="L4" s="7">
        <v>18972</v>
      </c>
      <c r="M4" s="7">
        <v>18302</v>
      </c>
      <c r="N4" s="7">
        <v>81352</v>
      </c>
      <c r="O4" s="7">
        <v>733009</v>
      </c>
      <c r="P4" s="7">
        <v>33077</v>
      </c>
      <c r="Q4" s="7">
        <v>32584</v>
      </c>
      <c r="R4" s="7">
        <v>323896</v>
      </c>
      <c r="S4" s="7">
        <v>31199</v>
      </c>
      <c r="T4" s="7">
        <v>188265</v>
      </c>
      <c r="U4" s="7">
        <v>94306</v>
      </c>
      <c r="V4" s="7">
        <v>50250</v>
      </c>
      <c r="W4" s="7">
        <v>21580</v>
      </c>
      <c r="X4" s="7">
        <v>11596</v>
      </c>
      <c r="Y4" s="7">
        <v>627580</v>
      </c>
      <c r="Z4" s="7">
        <v>15022</v>
      </c>
      <c r="AA4" s="7">
        <v>114432</v>
      </c>
      <c r="AB4" s="7">
        <v>65511</v>
      </c>
      <c r="AC4" s="7">
        <v>144414</v>
      </c>
      <c r="AD4" s="7">
        <v>156714</v>
      </c>
      <c r="AE4" s="7">
        <v>12358</v>
      </c>
      <c r="AF4" s="7">
        <v>24924</v>
      </c>
      <c r="AG4" s="7">
        <v>213015</v>
      </c>
      <c r="AH4" s="7">
        <v>10644</v>
      </c>
      <c r="AI4" s="7">
        <v>51965</v>
      </c>
      <c r="AJ4" s="7">
        <v>82313</v>
      </c>
      <c r="AK4" s="7">
        <v>150847</v>
      </c>
      <c r="AL4" s="7">
        <v>15489</v>
      </c>
      <c r="AM4" s="7">
        <v>13364</v>
      </c>
      <c r="AN4" s="7">
        <v>125449</v>
      </c>
      <c r="AO4" s="7">
        <v>11175</v>
      </c>
      <c r="AP4" s="7">
        <v>34190</v>
      </c>
      <c r="AQ4" s="7">
        <v>472259</v>
      </c>
      <c r="AR4" s="7">
        <v>12159</v>
      </c>
      <c r="AS4" s="7">
        <v>27766</v>
      </c>
      <c r="AT4" s="7">
        <v>15657</v>
      </c>
      <c r="AU4" s="7">
        <v>123090</v>
      </c>
      <c r="AV4" s="7">
        <v>22427</v>
      </c>
      <c r="AW4" s="7">
        <v>10373</v>
      </c>
      <c r="AX4" s="7">
        <v>180419</v>
      </c>
      <c r="AY4" s="7">
        <v>37660</v>
      </c>
      <c r="AZ4" s="7">
        <v>70056</v>
      </c>
      <c r="BA4" s="7">
        <v>32595</v>
      </c>
      <c r="BB4" s="7">
        <v>71359</v>
      </c>
      <c r="BC4" s="7">
        <v>10724</v>
      </c>
      <c r="BD4" s="7">
        <v>24613</v>
      </c>
      <c r="BE4" s="2">
        <v>355736</v>
      </c>
      <c r="BF4" s="38" t="s">
        <v>270</v>
      </c>
      <c r="BH4" s="38" t="s">
        <v>252</v>
      </c>
      <c r="BI4" s="38" t="s">
        <v>251</v>
      </c>
      <c r="BJ4" s="38" t="s">
        <v>251</v>
      </c>
      <c r="BK4" s="38" t="s">
        <v>253</v>
      </c>
    </row>
    <row r="5" spans="1:63" s="21" customFormat="1">
      <c r="A5" s="16">
        <v>1</v>
      </c>
      <c r="B5" s="21" t="s">
        <v>3</v>
      </c>
      <c r="C5" s="21">
        <v>4480160</v>
      </c>
      <c r="D5" s="22">
        <v>0</v>
      </c>
      <c r="E5" s="21">
        <f t="shared" ref="E5:BE5" si="0">(E4/11952002)*$C$5</f>
        <v>50792.381085612265</v>
      </c>
      <c r="F5" s="21">
        <f t="shared" si="0"/>
        <v>43817.996630187983</v>
      </c>
      <c r="G5" s="21">
        <f t="shared" si="0"/>
        <v>48846.930407140164</v>
      </c>
      <c r="H5" s="21">
        <f t="shared" si="0"/>
        <v>54677.284906746172</v>
      </c>
      <c r="I5" s="21">
        <f t="shared" si="0"/>
        <v>124333.040653775</v>
      </c>
      <c r="J5" s="21">
        <f t="shared" si="0"/>
        <v>107263.67889162</v>
      </c>
      <c r="K5" s="21">
        <f t="shared" si="0"/>
        <v>6601.037851231953</v>
      </c>
      <c r="L5" s="21">
        <f t="shared" si="0"/>
        <v>7111.5780870853259</v>
      </c>
      <c r="M5" s="21">
        <f t="shared" si="0"/>
        <v>6860.4312750282334</v>
      </c>
      <c r="N5" s="21">
        <f t="shared" si="0"/>
        <v>30494.470827565121</v>
      </c>
      <c r="O5" s="21">
        <f t="shared" si="0"/>
        <v>274765.48292411596</v>
      </c>
      <c r="P5" s="21">
        <f t="shared" si="0"/>
        <v>12398.780749869351</v>
      </c>
      <c r="Q5" s="21">
        <f t="shared" si="0"/>
        <v>12213.981677713909</v>
      </c>
      <c r="R5" s="21">
        <f t="shared" si="0"/>
        <v>121411.11617618537</v>
      </c>
      <c r="S5" s="21">
        <f t="shared" si="0"/>
        <v>11694.819984133201</v>
      </c>
      <c r="T5" s="21">
        <f t="shared" si="0"/>
        <v>70570.379958102407</v>
      </c>
      <c r="U5" s="21">
        <f t="shared" si="0"/>
        <v>35350.225757994354</v>
      </c>
      <c r="V5" s="21">
        <f t="shared" si="0"/>
        <v>18836.010904281979</v>
      </c>
      <c r="W5" s="21">
        <f t="shared" si="0"/>
        <v>8089.1764241672645</v>
      </c>
      <c r="X5" s="21">
        <f t="shared" si="0"/>
        <v>4346.7140785284337</v>
      </c>
      <c r="Y5" s="21">
        <f t="shared" si="0"/>
        <v>235245.84523998573</v>
      </c>
      <c r="Z5" s="21">
        <f t="shared" si="0"/>
        <v>5630.9364339129124</v>
      </c>
      <c r="AA5" s="21">
        <f t="shared" si="0"/>
        <v>42894.376115398911</v>
      </c>
      <c r="AB5" s="21">
        <f t="shared" si="0"/>
        <v>24556.535529361525</v>
      </c>
      <c r="AC5" s="21">
        <f t="shared" si="0"/>
        <v>54133.008531959749</v>
      </c>
      <c r="AD5" s="21">
        <f t="shared" si="0"/>
        <v>58743.614186142207</v>
      </c>
      <c r="AE5" s="21">
        <f t="shared" si="0"/>
        <v>4632.3467214948587</v>
      </c>
      <c r="AF5" s="21">
        <f t="shared" si="0"/>
        <v>9342.6614085238616</v>
      </c>
      <c r="AG5" s="21">
        <f t="shared" si="0"/>
        <v>79847.818164689059</v>
      </c>
      <c r="AH5" s="21">
        <f t="shared" si="0"/>
        <v>3989.8606978144749</v>
      </c>
      <c r="AI5" s="21">
        <f t="shared" si="0"/>
        <v>19478.871773950505</v>
      </c>
      <c r="AJ5" s="21">
        <f t="shared" si="0"/>
        <v>30854.697822172388</v>
      </c>
      <c r="AK5" s="21">
        <f t="shared" si="0"/>
        <v>56544.392773695989</v>
      </c>
      <c r="AL5" s="21">
        <f t="shared" si="0"/>
        <v>5805.9895103765884</v>
      </c>
      <c r="AM5" s="21">
        <f t="shared" si="0"/>
        <v>5009.4417855686434</v>
      </c>
      <c r="AN5" s="21">
        <f t="shared" si="0"/>
        <v>47024.054366791439</v>
      </c>
      <c r="AO5" s="21">
        <f t="shared" si="0"/>
        <v>4188.9039175194248</v>
      </c>
      <c r="AP5" s="21">
        <f t="shared" si="0"/>
        <v>12815.984334674644</v>
      </c>
      <c r="AQ5" s="21">
        <f t="shared" si="0"/>
        <v>177024.39151532942</v>
      </c>
      <c r="AR5" s="21">
        <f t="shared" si="0"/>
        <v>4557.7523698540217</v>
      </c>
      <c r="AS5" s="21">
        <f t="shared" si="0"/>
        <v>10407.97370683171</v>
      </c>
      <c r="AT5" s="21">
        <f t="shared" si="0"/>
        <v>5868.963636384934</v>
      </c>
      <c r="AU5" s="21">
        <f t="shared" si="0"/>
        <v>46139.792680757586</v>
      </c>
      <c r="AV5" s="21">
        <f t="shared" si="0"/>
        <v>8406.6709761260081</v>
      </c>
      <c r="AW5" s="21">
        <f t="shared" si="0"/>
        <v>3888.277435027203</v>
      </c>
      <c r="AX5" s="21">
        <f t="shared" si="0"/>
        <v>67629.338335117412</v>
      </c>
      <c r="AY5" s="21">
        <f t="shared" si="0"/>
        <v>14116.699913537499</v>
      </c>
      <c r="AZ5" s="21">
        <f t="shared" si="0"/>
        <v>26260.210545480164</v>
      </c>
      <c r="BA5" s="21">
        <f t="shared" si="0"/>
        <v>12218.104983583504</v>
      </c>
      <c r="BB5" s="21">
        <f t="shared" si="0"/>
        <v>26748.63486803299</v>
      </c>
      <c r="BC5" s="21">
        <f t="shared" si="0"/>
        <v>4019.8483768660685</v>
      </c>
      <c r="BD5" s="21">
        <f t="shared" si="0"/>
        <v>9226.0843062107924</v>
      </c>
      <c r="BE5" s="22">
        <f t="shared" si="0"/>
        <v>133346.21243871946</v>
      </c>
      <c r="BF5" s="21">
        <f>SUM(E5:BE5)</f>
        <v>2301073.8146529761</v>
      </c>
      <c r="BH5" s="26">
        <v>10000000</v>
      </c>
      <c r="BI5" s="26">
        <f>BF5*10</f>
        <v>23010738.14652976</v>
      </c>
      <c r="BJ5" s="26">
        <f>BF5/10</f>
        <v>230107.3814652976</v>
      </c>
      <c r="BK5" s="26">
        <v>10</v>
      </c>
    </row>
    <row r="6" spans="1:63">
      <c r="A6" s="18">
        <v>2</v>
      </c>
      <c r="B6" s="18" t="s">
        <v>6</v>
      </c>
      <c r="C6" s="18">
        <v>339251</v>
      </c>
      <c r="D6" s="23">
        <f t="shared" ref="D6:D58" si="1">($D$4/11476728)*(C6)</f>
        <v>167239.2765942523</v>
      </c>
      <c r="E6" s="13">
        <v>0</v>
      </c>
      <c r="F6" s="18">
        <f t="shared" ref="F6:BE6" si="2">(F4/11952002)*($C$6)</f>
        <v>3318.0286362067209</v>
      </c>
      <c r="G6" s="18">
        <f t="shared" si="2"/>
        <v>3698.8344138496632</v>
      </c>
      <c r="H6" s="18">
        <f t="shared" si="2"/>
        <v>4140.326145025746</v>
      </c>
      <c r="I6" s="18">
        <f t="shared" si="2"/>
        <v>9414.8665170069416</v>
      </c>
      <c r="J6" s="18">
        <f t="shared" si="2"/>
        <v>8122.3238294304165</v>
      </c>
      <c r="K6" s="18">
        <f t="shared" si="2"/>
        <v>499.85015983096389</v>
      </c>
      <c r="L6" s="18">
        <f t="shared" si="2"/>
        <v>538.5097803698493</v>
      </c>
      <c r="M6" s="18">
        <f t="shared" si="2"/>
        <v>519.49219904749009</v>
      </c>
      <c r="N6" s="18">
        <f t="shared" si="2"/>
        <v>2309.131754830697</v>
      </c>
      <c r="O6" s="18">
        <f t="shared" si="2"/>
        <v>20806.057115703294</v>
      </c>
      <c r="P6" s="18">
        <f t="shared" si="2"/>
        <v>938.87244388011311</v>
      </c>
      <c r="Q6" s="18">
        <f t="shared" si="2"/>
        <v>924.87891016082494</v>
      </c>
      <c r="R6" s="18">
        <f t="shared" si="2"/>
        <v>9193.6097313236733</v>
      </c>
      <c r="S6" s="18">
        <f t="shared" si="2"/>
        <v>885.56644727803757</v>
      </c>
      <c r="T6" s="18">
        <f t="shared" si="2"/>
        <v>5343.7984293342652</v>
      </c>
      <c r="U6" s="18">
        <f t="shared" si="2"/>
        <v>2676.8239166961321</v>
      </c>
      <c r="V6" s="18">
        <f t="shared" si="2"/>
        <v>1426.3185991769412</v>
      </c>
      <c r="W6" s="18">
        <f t="shared" si="2"/>
        <v>612.53642527837599</v>
      </c>
      <c r="X6" s="18">
        <f t="shared" si="2"/>
        <v>329.14607912548877</v>
      </c>
      <c r="Y6" s="18">
        <f t="shared" si="2"/>
        <v>17813.512964606263</v>
      </c>
      <c r="Z6" s="18">
        <f t="shared" si="2"/>
        <v>426.39120391713453</v>
      </c>
      <c r="AA6" s="18">
        <f t="shared" si="2"/>
        <v>3248.0893520600148</v>
      </c>
      <c r="AB6" s="18">
        <f t="shared" si="2"/>
        <v>1859.4936865807085</v>
      </c>
      <c r="AC6" s="18">
        <f t="shared" si="2"/>
        <v>4099.1119240107219</v>
      </c>
      <c r="AD6" s="18">
        <f t="shared" si="2"/>
        <v>4448.240655749556</v>
      </c>
      <c r="AE6" s="18">
        <f t="shared" si="2"/>
        <v>350.7750298234555</v>
      </c>
      <c r="AF6" s="18">
        <f t="shared" si="2"/>
        <v>707.45402519176287</v>
      </c>
      <c r="AG6" s="18">
        <f t="shared" si="2"/>
        <v>6046.3135602721622</v>
      </c>
      <c r="AH6" s="18">
        <f t="shared" si="2"/>
        <v>302.12408297789779</v>
      </c>
      <c r="AI6" s="18">
        <f t="shared" si="2"/>
        <v>1474.9979304722337</v>
      </c>
      <c r="AJ6" s="18">
        <f t="shared" si="2"/>
        <v>2336.4092110259016</v>
      </c>
      <c r="AK6" s="18">
        <f t="shared" si="2"/>
        <v>4281.7090891551061</v>
      </c>
      <c r="AL6" s="18">
        <f t="shared" si="2"/>
        <v>439.64674194331627</v>
      </c>
      <c r="AM6" s="18">
        <f t="shared" si="2"/>
        <v>379.32978625672916</v>
      </c>
      <c r="AN6" s="18">
        <f t="shared" si="2"/>
        <v>3560.8008347890168</v>
      </c>
      <c r="AO6" s="18">
        <f t="shared" si="2"/>
        <v>317.19622578711079</v>
      </c>
      <c r="AP6" s="18">
        <f t="shared" si="2"/>
        <v>970.46433643501734</v>
      </c>
      <c r="AQ6" s="18">
        <f t="shared" si="2"/>
        <v>13404.811847337376</v>
      </c>
      <c r="AR6" s="18">
        <f t="shared" si="2"/>
        <v>345.12652432621752</v>
      </c>
      <c r="AS6" s="18">
        <f t="shared" si="2"/>
        <v>788.12263133824774</v>
      </c>
      <c r="AT6" s="18">
        <f t="shared" si="2"/>
        <v>444.41532949877353</v>
      </c>
      <c r="AU6" s="18">
        <f t="shared" si="2"/>
        <v>3493.8419178644717</v>
      </c>
      <c r="AV6" s="18">
        <f t="shared" si="2"/>
        <v>636.57805420380612</v>
      </c>
      <c r="AW6" s="18">
        <f t="shared" si="2"/>
        <v>294.43189709974945</v>
      </c>
      <c r="AX6" s="18">
        <f t="shared" si="2"/>
        <v>5121.0940367145186</v>
      </c>
      <c r="AY6" s="18">
        <f t="shared" si="2"/>
        <v>1068.9583770149973</v>
      </c>
      <c r="AZ6" s="18">
        <f t="shared" si="2"/>
        <v>1988.5010106256677</v>
      </c>
      <c r="BA6" s="18">
        <f t="shared" si="2"/>
        <v>925.1911391079085</v>
      </c>
      <c r="BB6" s="18">
        <f t="shared" si="2"/>
        <v>2025.4859486301962</v>
      </c>
      <c r="BC6" s="18">
        <f t="shared" si="2"/>
        <v>304.39483895668695</v>
      </c>
      <c r="BD6" s="18">
        <f t="shared" si="2"/>
        <v>698.62646132421992</v>
      </c>
      <c r="BE6" s="13">
        <f t="shared" si="2"/>
        <v>10097.370610881759</v>
      </c>
      <c r="BF6" s="21">
        <f t="shared" ref="BF6:BF58" si="3">SUM(E6:BE6)</f>
        <v>170397.98279953437</v>
      </c>
      <c r="BH6" s="26">
        <v>10000000</v>
      </c>
      <c r="BI6" s="26">
        <f t="shared" ref="BI6:BI58" si="4">BF6*10</f>
        <v>1703979.8279953436</v>
      </c>
      <c r="BJ6" s="26">
        <f t="shared" ref="BJ6:BJ58" si="5">BF6/10</f>
        <v>17039.798279953437</v>
      </c>
      <c r="BK6" s="26">
        <v>10</v>
      </c>
    </row>
    <row r="7" spans="1:63">
      <c r="A7" s="16">
        <v>3</v>
      </c>
      <c r="B7" s="18" t="s">
        <v>10</v>
      </c>
      <c r="C7" s="18">
        <v>329359</v>
      </c>
      <c r="D7" s="23">
        <f t="shared" si="1"/>
        <v>162362.85493574475</v>
      </c>
      <c r="E7" s="23">
        <f>(E4/11476728)*($C$7)</f>
        <v>3888.6347413653089</v>
      </c>
      <c r="F7" s="13">
        <v>0</v>
      </c>
      <c r="G7" s="18">
        <f t="shared" ref="G7:BE7" si="6">(G4/11952002)*($C$7)</f>
        <v>3590.9824988315768</v>
      </c>
      <c r="H7" s="18">
        <f t="shared" si="6"/>
        <v>4019.601058801697</v>
      </c>
      <c r="I7" s="18">
        <f t="shared" si="6"/>
        <v>9140.3445271344499</v>
      </c>
      <c r="J7" s="18">
        <f t="shared" si="6"/>
        <v>7885.4902539340274</v>
      </c>
      <c r="K7" s="18">
        <f t="shared" si="6"/>
        <v>485.27535303290614</v>
      </c>
      <c r="L7" s="18">
        <f t="shared" si="6"/>
        <v>522.80772275640516</v>
      </c>
      <c r="M7" s="18">
        <f t="shared" si="6"/>
        <v>504.34466276026393</v>
      </c>
      <c r="N7" s="18">
        <f t="shared" si="6"/>
        <v>2241.8012788150472</v>
      </c>
      <c r="O7" s="18">
        <f t="shared" si="6"/>
        <v>20199.386783151476</v>
      </c>
      <c r="P7" s="18">
        <f t="shared" si="6"/>
        <v>911.49647088412462</v>
      </c>
      <c r="Q7" s="18">
        <f t="shared" si="6"/>
        <v>897.91096554368039</v>
      </c>
      <c r="R7" s="18">
        <f t="shared" si="6"/>
        <v>8925.5392246420306</v>
      </c>
      <c r="S7" s="18">
        <f t="shared" si="6"/>
        <v>859.74478928300039</v>
      </c>
      <c r="T7" s="18">
        <f t="shared" si="6"/>
        <v>5187.9820748858638</v>
      </c>
      <c r="U7" s="18">
        <f t="shared" si="6"/>
        <v>2598.7721432777539</v>
      </c>
      <c r="V7" s="18">
        <f t="shared" si="6"/>
        <v>1384.7294997105923</v>
      </c>
      <c r="W7" s="18">
        <f t="shared" si="6"/>
        <v>594.675872711534</v>
      </c>
      <c r="X7" s="18">
        <f t="shared" si="6"/>
        <v>319.54872196306525</v>
      </c>
      <c r="Y7" s="18">
        <f t="shared" si="6"/>
        <v>17294.100287131812</v>
      </c>
      <c r="Z7" s="18">
        <f t="shared" si="6"/>
        <v>413.95833919706507</v>
      </c>
      <c r="AA7" s="18">
        <f t="shared" si="6"/>
        <v>3153.3804201170651</v>
      </c>
      <c r="AB7" s="18">
        <f t="shared" si="6"/>
        <v>1805.2739155331467</v>
      </c>
      <c r="AC7" s="18">
        <f t="shared" si="6"/>
        <v>3979.5885765414027</v>
      </c>
      <c r="AD7" s="18">
        <f t="shared" si="6"/>
        <v>4318.5372899033991</v>
      </c>
      <c r="AE7" s="18">
        <f t="shared" si="6"/>
        <v>340.54700810793037</v>
      </c>
      <c r="AF7" s="18">
        <f t="shared" si="6"/>
        <v>686.82583185645387</v>
      </c>
      <c r="AG7" s="18">
        <f t="shared" si="6"/>
        <v>5870.0130225045141</v>
      </c>
      <c r="AH7" s="18">
        <f t="shared" si="6"/>
        <v>293.31464268496609</v>
      </c>
      <c r="AI7" s="18">
        <f t="shared" si="6"/>
        <v>1431.989421939521</v>
      </c>
      <c r="AJ7" s="18">
        <f t="shared" si="6"/>
        <v>2268.283369346826</v>
      </c>
      <c r="AK7" s="18">
        <f t="shared" si="6"/>
        <v>4156.8615093103235</v>
      </c>
      <c r="AL7" s="18">
        <f t="shared" si="6"/>
        <v>426.82736758243516</v>
      </c>
      <c r="AM7" s="18">
        <f t="shared" si="6"/>
        <v>368.2691549081066</v>
      </c>
      <c r="AN7" s="18">
        <f t="shared" si="6"/>
        <v>3456.9737514267485</v>
      </c>
      <c r="AO7" s="18">
        <f t="shared" si="6"/>
        <v>307.94730665205714</v>
      </c>
      <c r="AP7" s="18">
        <f t="shared" si="6"/>
        <v>942.16719592249069</v>
      </c>
      <c r="AQ7" s="18">
        <f t="shared" si="6"/>
        <v>13013.94962793681</v>
      </c>
      <c r="AR7" s="18">
        <f t="shared" si="6"/>
        <v>335.06320372101681</v>
      </c>
      <c r="AS7" s="18">
        <f t="shared" si="6"/>
        <v>765.14227440724994</v>
      </c>
      <c r="AT7" s="18">
        <f t="shared" si="6"/>
        <v>431.45691098445269</v>
      </c>
      <c r="AU7" s="18">
        <f t="shared" si="6"/>
        <v>3391.9672461567525</v>
      </c>
      <c r="AV7" s="18">
        <f t="shared" si="6"/>
        <v>618.01648736337222</v>
      </c>
      <c r="AW7" s="18">
        <f t="shared" si="6"/>
        <v>285.84674826861641</v>
      </c>
      <c r="AX7" s="18">
        <f t="shared" si="6"/>
        <v>4971.7713752892614</v>
      </c>
      <c r="AY7" s="18">
        <f t="shared" si="6"/>
        <v>1037.7893126189238</v>
      </c>
      <c r="AZ7" s="18">
        <f t="shared" si="6"/>
        <v>1930.5195986412989</v>
      </c>
      <c r="BA7" s="18">
        <f t="shared" si="6"/>
        <v>898.21409040928881</v>
      </c>
      <c r="BB7" s="18">
        <f t="shared" si="6"/>
        <v>1966.426116812899</v>
      </c>
      <c r="BC7" s="18">
        <f t="shared" si="6"/>
        <v>295.5191871621173</v>
      </c>
      <c r="BD7" s="18">
        <f t="shared" si="6"/>
        <v>678.25566520152859</v>
      </c>
      <c r="BE7" s="13">
        <f t="shared" si="6"/>
        <v>9802.9479265482041</v>
      </c>
      <c r="BF7" s="21">
        <f t="shared" si="3"/>
        <v>166096.81282567279</v>
      </c>
      <c r="BH7" s="26">
        <v>10000000</v>
      </c>
      <c r="BI7" s="26">
        <f t="shared" si="4"/>
        <v>1660968.1282567279</v>
      </c>
      <c r="BJ7" s="26">
        <f t="shared" si="5"/>
        <v>16609.681282567279</v>
      </c>
      <c r="BK7" s="26">
        <v>10</v>
      </c>
    </row>
    <row r="8" spans="1:63">
      <c r="A8" s="18">
        <v>4</v>
      </c>
      <c r="B8" s="18" t="s">
        <v>14</v>
      </c>
      <c r="C8" s="18">
        <v>280161</v>
      </c>
      <c r="D8" s="23">
        <f t="shared" si="1"/>
        <v>138109.90378782176</v>
      </c>
      <c r="E8" s="23">
        <f>(E4/11476728)*($C$8)</f>
        <v>3307.7699342530382</v>
      </c>
      <c r="F8" s="23">
        <f>(F4/11476728)*($C$8)</f>
        <v>2853.5746648347858</v>
      </c>
      <c r="G8" s="13">
        <v>0</v>
      </c>
      <c r="H8" s="18">
        <f t="shared" ref="H8:BE8" si="7">(H4/11952002)*($C$8)</f>
        <v>3419.1731582708908</v>
      </c>
      <c r="I8" s="18">
        <f t="shared" si="7"/>
        <v>7775.0055807386916</v>
      </c>
      <c r="J8" s="18">
        <f t="shared" si="7"/>
        <v>6707.5951622163384</v>
      </c>
      <c r="K8" s="18">
        <f t="shared" si="7"/>
        <v>412.78734809448662</v>
      </c>
      <c r="L8" s="18">
        <f t="shared" si="7"/>
        <v>444.71332016176029</v>
      </c>
      <c r="M8" s="18">
        <f t="shared" si="7"/>
        <v>429.00817971750672</v>
      </c>
      <c r="N8" s="18">
        <f t="shared" si="7"/>
        <v>1906.9322170461485</v>
      </c>
      <c r="O8" s="18">
        <f t="shared" si="7"/>
        <v>17182.103420749092</v>
      </c>
      <c r="P8" s="18">
        <f t="shared" si="7"/>
        <v>775.34168727548729</v>
      </c>
      <c r="Q8" s="18">
        <f t="shared" si="7"/>
        <v>763.78551676949178</v>
      </c>
      <c r="R8" s="18">
        <f t="shared" si="7"/>
        <v>7592.286819898457</v>
      </c>
      <c r="S8" s="18">
        <f t="shared" si="7"/>
        <v>731.32041301532581</v>
      </c>
      <c r="T8" s="18">
        <f t="shared" si="7"/>
        <v>4413.027262294635</v>
      </c>
      <c r="U8" s="18">
        <f t="shared" si="7"/>
        <v>2210.5805593071354</v>
      </c>
      <c r="V8" s="18">
        <f t="shared" si="7"/>
        <v>1177.8855333190206</v>
      </c>
      <c r="W8" s="18">
        <f t="shared" si="7"/>
        <v>505.84616535372066</v>
      </c>
      <c r="X8" s="18">
        <f t="shared" si="7"/>
        <v>271.81613222621615</v>
      </c>
      <c r="Y8" s="18">
        <f t="shared" si="7"/>
        <v>14710.794089559222</v>
      </c>
      <c r="Z8" s="18">
        <f t="shared" si="7"/>
        <v>352.12331306504132</v>
      </c>
      <c r="AA8" s="18">
        <f t="shared" si="7"/>
        <v>2682.3442258460132</v>
      </c>
      <c r="AB8" s="18">
        <f t="shared" si="7"/>
        <v>1535.6111278261164</v>
      </c>
      <c r="AC8" s="18">
        <f t="shared" si="7"/>
        <v>3385.137540472299</v>
      </c>
      <c r="AD8" s="18">
        <f t="shared" si="7"/>
        <v>3673.4557904190447</v>
      </c>
      <c r="AE8" s="18">
        <f t="shared" si="7"/>
        <v>289.67779941803889</v>
      </c>
      <c r="AF8" s="18">
        <f t="shared" si="7"/>
        <v>584.2312245262342</v>
      </c>
      <c r="AG8" s="18">
        <f t="shared" si="7"/>
        <v>4993.179838406988</v>
      </c>
      <c r="AH8" s="18">
        <f t="shared" si="7"/>
        <v>249.50076849050058</v>
      </c>
      <c r="AI8" s="18">
        <f t="shared" si="7"/>
        <v>1218.0860047546846</v>
      </c>
      <c r="AJ8" s="18">
        <f t="shared" si="7"/>
        <v>1929.4585453549957</v>
      </c>
      <c r="AK8" s="18">
        <f t="shared" si="7"/>
        <v>3535.9303292452596</v>
      </c>
      <c r="AL8" s="18">
        <f t="shared" si="7"/>
        <v>363.07003035976737</v>
      </c>
      <c r="AM8" s="18">
        <f t="shared" si="7"/>
        <v>313.25895059254509</v>
      </c>
      <c r="AN8" s="18">
        <f t="shared" si="7"/>
        <v>2940.5883038674192</v>
      </c>
      <c r="AO8" s="18">
        <f t="shared" si="7"/>
        <v>261.94767830527474</v>
      </c>
      <c r="AP8" s="18">
        <f t="shared" si="7"/>
        <v>801.43097281944904</v>
      </c>
      <c r="AQ8" s="18">
        <f t="shared" si="7"/>
        <v>11069.99092695935</v>
      </c>
      <c r="AR8" s="18">
        <f t="shared" si="7"/>
        <v>285.01313830101435</v>
      </c>
      <c r="AS8" s="18">
        <f t="shared" si="7"/>
        <v>650.84914861962045</v>
      </c>
      <c r="AT8" s="18">
        <f t="shared" si="7"/>
        <v>367.00803572489366</v>
      </c>
      <c r="AU8" s="18">
        <f t="shared" si="7"/>
        <v>2885.2921451987709</v>
      </c>
      <c r="AV8" s="18">
        <f t="shared" si="7"/>
        <v>525.70027573623224</v>
      </c>
      <c r="AW8" s="18">
        <f t="shared" si="7"/>
        <v>243.14839078842189</v>
      </c>
      <c r="AX8" s="18">
        <f t="shared" si="7"/>
        <v>4229.1130355399873</v>
      </c>
      <c r="AY8" s="18">
        <f t="shared" si="7"/>
        <v>882.76953601580726</v>
      </c>
      <c r="AZ8" s="18">
        <f t="shared" si="7"/>
        <v>1642.1482372576579</v>
      </c>
      <c r="BA8" s="18">
        <f t="shared" si="7"/>
        <v>764.04336235887513</v>
      </c>
      <c r="BB8" s="18">
        <f t="shared" si="7"/>
        <v>1672.6912193455123</v>
      </c>
      <c r="BC8" s="18">
        <f t="shared" si="7"/>
        <v>251.37600914056074</v>
      </c>
      <c r="BD8" s="18">
        <f t="shared" si="7"/>
        <v>576.94122649912538</v>
      </c>
      <c r="BE8" s="13">
        <f t="shared" si="7"/>
        <v>8338.6325986223892</v>
      </c>
      <c r="BF8" s="21">
        <f t="shared" si="3"/>
        <v>141085.09689497933</v>
      </c>
      <c r="BH8" s="26">
        <v>10000000</v>
      </c>
      <c r="BI8" s="26">
        <f t="shared" si="4"/>
        <v>1410850.9689497934</v>
      </c>
      <c r="BJ8" s="26">
        <f t="shared" si="5"/>
        <v>14108.509689497932</v>
      </c>
      <c r="BK8" s="26">
        <v>10</v>
      </c>
    </row>
    <row r="9" spans="1:63">
      <c r="A9" s="16">
        <v>5</v>
      </c>
      <c r="B9" s="18" t="s">
        <v>18</v>
      </c>
      <c r="C9" s="18">
        <v>290543</v>
      </c>
      <c r="D9" s="23">
        <f t="shared" si="1"/>
        <v>143227.87888473089</v>
      </c>
      <c r="E9" s="23">
        <f>(E4/11476728)*($C$9)</f>
        <v>3430.3468363108373</v>
      </c>
      <c r="F9" s="23">
        <f>(F4/11476728)*($C$9)</f>
        <v>2959.3203331123646</v>
      </c>
      <c r="G9" s="23">
        <f>(G4/11476728)*($C$9)</f>
        <v>3298.9576311297087</v>
      </c>
      <c r="H9" s="13">
        <v>0</v>
      </c>
      <c r="I9" s="18">
        <f t="shared" ref="I9:BE9" si="8">(I4/11952002)*($C$9)</f>
        <v>8063.1260112740947</v>
      </c>
      <c r="J9" s="18">
        <f t="shared" si="8"/>
        <v>6956.1602836077172</v>
      </c>
      <c r="K9" s="18">
        <f t="shared" si="8"/>
        <v>428.0841176231396</v>
      </c>
      <c r="L9" s="18">
        <f t="shared" si="8"/>
        <v>461.19317884986964</v>
      </c>
      <c r="M9" s="18">
        <f t="shared" si="8"/>
        <v>444.9060488778365</v>
      </c>
      <c r="N9" s="18">
        <f t="shared" si="8"/>
        <v>1977.5979066937907</v>
      </c>
      <c r="O9" s="18">
        <f t="shared" si="8"/>
        <v>17818.825154731399</v>
      </c>
      <c r="P9" s="18">
        <f t="shared" si="8"/>
        <v>804.07372848498517</v>
      </c>
      <c r="Q9" s="18">
        <f t="shared" si="8"/>
        <v>792.08931792347425</v>
      </c>
      <c r="R9" s="18">
        <f t="shared" si="8"/>
        <v>7873.6361931666343</v>
      </c>
      <c r="S9" s="18">
        <f t="shared" si="8"/>
        <v>758.42114626486841</v>
      </c>
      <c r="T9" s="18">
        <f t="shared" si="8"/>
        <v>4576.5619763952518</v>
      </c>
      <c r="U9" s="18">
        <f t="shared" si="8"/>
        <v>2292.4986255859062</v>
      </c>
      <c r="V9" s="18">
        <f t="shared" si="8"/>
        <v>1221.5347479024854</v>
      </c>
      <c r="W9" s="18">
        <f t="shared" si="8"/>
        <v>524.59143999473895</v>
      </c>
      <c r="X9" s="18">
        <f t="shared" si="8"/>
        <v>281.88889426223324</v>
      </c>
      <c r="Y9" s="18">
        <f t="shared" si="8"/>
        <v>15255.935862460532</v>
      </c>
      <c r="Z9" s="18">
        <f t="shared" si="8"/>
        <v>365.17203946251016</v>
      </c>
      <c r="AA9" s="18">
        <f t="shared" si="8"/>
        <v>2781.7445626264121</v>
      </c>
      <c r="AB9" s="18">
        <f t="shared" si="8"/>
        <v>1592.5166740266611</v>
      </c>
      <c r="AC9" s="18">
        <f t="shared" si="8"/>
        <v>3510.5814743002888</v>
      </c>
      <c r="AD9" s="18">
        <f t="shared" si="8"/>
        <v>3809.5840096077627</v>
      </c>
      <c r="AE9" s="18">
        <f t="shared" si="8"/>
        <v>300.41246596176939</v>
      </c>
      <c r="AF9" s="18">
        <f t="shared" si="8"/>
        <v>605.88123495963271</v>
      </c>
      <c r="AG9" s="18">
        <f t="shared" si="8"/>
        <v>5178.2134193919983</v>
      </c>
      <c r="AH9" s="18">
        <f t="shared" si="8"/>
        <v>258.74658421241895</v>
      </c>
      <c r="AI9" s="18">
        <f t="shared" si="8"/>
        <v>1263.2249388010478</v>
      </c>
      <c r="AJ9" s="18">
        <f t="shared" si="8"/>
        <v>2000.9589990865129</v>
      </c>
      <c r="AK9" s="18">
        <f t="shared" si="8"/>
        <v>3666.962231181019</v>
      </c>
      <c r="AL9" s="18">
        <f t="shared" si="8"/>
        <v>376.52441214450937</v>
      </c>
      <c r="AM9" s="18">
        <f t="shared" si="8"/>
        <v>324.86747006903107</v>
      </c>
      <c r="AN9" s="18">
        <f t="shared" si="8"/>
        <v>3049.5584594949032</v>
      </c>
      <c r="AO9" s="18">
        <f t="shared" si="8"/>
        <v>271.65474244398553</v>
      </c>
      <c r="AP9" s="18">
        <f t="shared" si="8"/>
        <v>831.12981155792988</v>
      </c>
      <c r="AQ9" s="18">
        <f t="shared" si="8"/>
        <v>11480.214497705072</v>
      </c>
      <c r="AR9" s="18">
        <f t="shared" si="8"/>
        <v>295.57494526858346</v>
      </c>
      <c r="AS9" s="18">
        <f t="shared" si="8"/>
        <v>674.96783702010759</v>
      </c>
      <c r="AT9" s="18">
        <f t="shared" si="8"/>
        <v>380.60834921212364</v>
      </c>
      <c r="AU9" s="18">
        <f t="shared" si="8"/>
        <v>2992.2131765038193</v>
      </c>
      <c r="AV9" s="18">
        <f t="shared" si="8"/>
        <v>545.18128937729432</v>
      </c>
      <c r="AW9" s="18">
        <f t="shared" si="8"/>
        <v>252.15880477596974</v>
      </c>
      <c r="AX9" s="18">
        <f t="shared" si="8"/>
        <v>4385.83239167798</v>
      </c>
      <c r="AY9" s="18">
        <f t="shared" si="8"/>
        <v>915.48255932353436</v>
      </c>
      <c r="AZ9" s="18">
        <f t="shared" si="8"/>
        <v>1703.0017571951546</v>
      </c>
      <c r="BA9" s="18">
        <f t="shared" si="8"/>
        <v>792.35671856480621</v>
      </c>
      <c r="BB9" s="18">
        <f t="shared" si="8"/>
        <v>1734.6765786183771</v>
      </c>
      <c r="BC9" s="18">
        <f t="shared" si="8"/>
        <v>260.69131614937817</v>
      </c>
      <c r="BD9" s="18">
        <f t="shared" si="8"/>
        <v>598.32108955470392</v>
      </c>
      <c r="BE9" s="13">
        <f t="shared" si="8"/>
        <v>8647.6395040763873</v>
      </c>
      <c r="BF9" s="21">
        <f t="shared" si="3"/>
        <v>146066.40377900357</v>
      </c>
      <c r="BH9" s="26">
        <v>10000000</v>
      </c>
      <c r="BI9" s="26">
        <f t="shared" si="4"/>
        <v>1460664.0377900356</v>
      </c>
      <c r="BJ9" s="26">
        <f t="shared" si="5"/>
        <v>14606.640377900356</v>
      </c>
      <c r="BK9" s="26">
        <v>10</v>
      </c>
    </row>
    <row r="10" spans="1:63">
      <c r="A10" s="18">
        <v>6</v>
      </c>
      <c r="B10" s="18" t="s">
        <v>22</v>
      </c>
      <c r="C10" s="18">
        <v>440177</v>
      </c>
      <c r="D10" s="23">
        <f t="shared" si="1"/>
        <v>216992.38337817189</v>
      </c>
      <c r="E10" s="23">
        <f>(E4/11476728)*($C$10)</f>
        <v>5197.0268750814694</v>
      </c>
      <c r="F10" s="23">
        <f>(F4/11476728)*($C$10)</f>
        <v>4483.4146624368905</v>
      </c>
      <c r="G10" s="23">
        <f>(G4/11476728)*($C$10)</f>
        <v>4997.9702598162121</v>
      </c>
      <c r="H10" s="23">
        <f>(H4/11476728)*($C$10)</f>
        <v>5594.5264435996041</v>
      </c>
      <c r="I10" s="13">
        <v>0</v>
      </c>
      <c r="J10" s="18">
        <f t="shared" ref="J10:BE10" si="9">(J4/11952002)*($C$10)</f>
        <v>10538.687096772574</v>
      </c>
      <c r="K10" s="18">
        <f t="shared" si="9"/>
        <v>648.55385482699887</v>
      </c>
      <c r="L10" s="18">
        <f t="shared" si="9"/>
        <v>698.71457886302221</v>
      </c>
      <c r="M10" s="18">
        <f t="shared" si="9"/>
        <v>674.0393328247435</v>
      </c>
      <c r="N10" s="18">
        <f t="shared" si="9"/>
        <v>2996.090471203067</v>
      </c>
      <c r="O10" s="18">
        <f t="shared" si="9"/>
        <v>26995.787198914459</v>
      </c>
      <c r="P10" s="18">
        <f t="shared" si="9"/>
        <v>1218.1837510569358</v>
      </c>
      <c r="Q10" s="18">
        <f t="shared" si="9"/>
        <v>1200.0271894198142</v>
      </c>
      <c r="R10" s="18">
        <f t="shared" si="9"/>
        <v>11928.676851961705</v>
      </c>
      <c r="S10" s="18">
        <f t="shared" si="9"/>
        <v>1149.0194046988947</v>
      </c>
      <c r="T10" s="18">
        <f t="shared" si="9"/>
        <v>6933.5599931291845</v>
      </c>
      <c r="U10" s="18">
        <f t="shared" si="9"/>
        <v>3473.1697804267437</v>
      </c>
      <c r="V10" s="18">
        <f t="shared" si="9"/>
        <v>1850.643452870908</v>
      </c>
      <c r="W10" s="18">
        <f t="shared" si="9"/>
        <v>794.76389478515819</v>
      </c>
      <c r="X10" s="18">
        <f t="shared" si="9"/>
        <v>427.06590008937411</v>
      </c>
      <c r="Y10" s="18">
        <f t="shared" si="9"/>
        <v>23112.971505526857</v>
      </c>
      <c r="Z10" s="18">
        <f t="shared" si="9"/>
        <v>553.24111341346827</v>
      </c>
      <c r="AA10" s="18">
        <f t="shared" si="9"/>
        <v>4214.3847084362942</v>
      </c>
      <c r="AB10" s="18">
        <f t="shared" si="9"/>
        <v>2412.6866316622104</v>
      </c>
      <c r="AC10" s="18">
        <f t="shared" si="9"/>
        <v>5318.5835542865534</v>
      </c>
      <c r="AD10" s="18">
        <f t="shared" si="9"/>
        <v>5771.5768770788363</v>
      </c>
      <c r="AE10" s="18">
        <f t="shared" si="9"/>
        <v>455.12938886723748</v>
      </c>
      <c r="AF10" s="18">
        <f t="shared" si="9"/>
        <v>917.91915262397049</v>
      </c>
      <c r="AG10" s="18">
        <f t="shared" si="9"/>
        <v>7845.0709475282883</v>
      </c>
      <c r="AH10" s="18">
        <f t="shared" si="9"/>
        <v>392.0049534797601</v>
      </c>
      <c r="AI10" s="18">
        <f t="shared" si="9"/>
        <v>1913.8047169838158</v>
      </c>
      <c r="AJ10" s="18">
        <f t="shared" si="9"/>
        <v>3031.4828763415535</v>
      </c>
      <c r="AK10" s="18">
        <f t="shared" si="9"/>
        <v>5555.5027449794607</v>
      </c>
      <c r="AL10" s="18">
        <f t="shared" si="9"/>
        <v>570.44012818940291</v>
      </c>
      <c r="AM10" s="18">
        <f t="shared" si="9"/>
        <v>492.17908665008588</v>
      </c>
      <c r="AN10" s="18">
        <f t="shared" si="9"/>
        <v>4620.1267765015436</v>
      </c>
      <c r="AO10" s="18">
        <f t="shared" si="9"/>
        <v>411.56100668323182</v>
      </c>
      <c r="AP10" s="18">
        <f t="shared" si="9"/>
        <v>1259.1741224608229</v>
      </c>
      <c r="AQ10" s="18">
        <f t="shared" si="9"/>
        <v>17392.697042972384</v>
      </c>
      <c r="AR10" s="18">
        <f t="shared" si="9"/>
        <v>447.80047250661437</v>
      </c>
      <c r="AS10" s="18">
        <f t="shared" si="9"/>
        <v>1022.5863902967889</v>
      </c>
      <c r="AT10" s="18">
        <f t="shared" si="9"/>
        <v>576.62735406168781</v>
      </c>
      <c r="AU10" s="18">
        <f t="shared" si="9"/>
        <v>4533.2478132115439</v>
      </c>
      <c r="AV10" s="18">
        <f t="shared" si="9"/>
        <v>825.9578252245941</v>
      </c>
      <c r="AW10" s="18">
        <f t="shared" si="9"/>
        <v>382.02436888815782</v>
      </c>
      <c r="AX10" s="18">
        <f t="shared" si="9"/>
        <v>6644.6018134033111</v>
      </c>
      <c r="AY10" s="18">
        <f t="shared" si="9"/>
        <v>1386.9697997038488</v>
      </c>
      <c r="AZ10" s="18">
        <f t="shared" si="9"/>
        <v>2580.0731887427733</v>
      </c>
      <c r="BA10" s="18">
        <f t="shared" si="9"/>
        <v>1200.4323053995474</v>
      </c>
      <c r="BB10" s="18">
        <f t="shared" si="9"/>
        <v>2628.0610179784107</v>
      </c>
      <c r="BC10" s="18">
        <f t="shared" si="9"/>
        <v>394.95125151418148</v>
      </c>
      <c r="BD10" s="18">
        <f t="shared" si="9"/>
        <v>906.46541901515741</v>
      </c>
      <c r="BE10" s="13">
        <f t="shared" si="9"/>
        <v>13101.3034696614</v>
      </c>
      <c r="BF10" s="21">
        <f t="shared" si="3"/>
        <v>214671.56081705153</v>
      </c>
      <c r="BH10" s="26">
        <v>10000000</v>
      </c>
      <c r="BI10" s="26">
        <f t="shared" si="4"/>
        <v>2146715.6081705154</v>
      </c>
      <c r="BJ10" s="26">
        <f t="shared" si="5"/>
        <v>21467.156081705154</v>
      </c>
      <c r="BK10" s="26">
        <v>10</v>
      </c>
    </row>
    <row r="11" spans="1:63">
      <c r="A11" s="16">
        <v>7</v>
      </c>
      <c r="B11" s="18" t="s">
        <v>28</v>
      </c>
      <c r="C11" s="18">
        <v>327527</v>
      </c>
      <c r="D11" s="23">
        <f t="shared" si="1"/>
        <v>161459.74085584324</v>
      </c>
      <c r="E11" s="23">
        <f>(E4/11476728)*($C$11)</f>
        <v>3867.0049123757226</v>
      </c>
      <c r="F11" s="23">
        <f>(F4/11476728)*($C$11)</f>
        <v>3336.0201785735449</v>
      </c>
      <c r="G11" s="23">
        <f>(G4/11476728)*($C$11)</f>
        <v>3718.8908218439956</v>
      </c>
      <c r="H11" s="23">
        <f>(H4/11476728)*($C$11)</f>
        <v>4162.7764796726033</v>
      </c>
      <c r="I11" s="23">
        <f>(I4/11476728)*($C$11)</f>
        <v>9465.9173029978592</v>
      </c>
      <c r="J11" s="13">
        <v>0</v>
      </c>
      <c r="K11" s="18">
        <f t="shared" ref="K11:BE11" si="10">(K4/11952002)*($C$11)</f>
        <v>482.57609645647648</v>
      </c>
      <c r="L11" s="18">
        <f t="shared" si="10"/>
        <v>519.89969914663664</v>
      </c>
      <c r="M11" s="18">
        <f t="shared" si="10"/>
        <v>501.5393365898031</v>
      </c>
      <c r="N11" s="18">
        <f t="shared" si="10"/>
        <v>2229.3316637664552</v>
      </c>
      <c r="O11" s="18">
        <f t="shared" si="10"/>
        <v>20087.031339435853</v>
      </c>
      <c r="P11" s="18">
        <f t="shared" si="10"/>
        <v>906.42643625728977</v>
      </c>
      <c r="Q11" s="18">
        <f t="shared" si="10"/>
        <v>892.91649783860476</v>
      </c>
      <c r="R11" s="18">
        <f t="shared" si="10"/>
        <v>8875.8925234450271</v>
      </c>
      <c r="S11" s="18">
        <f t="shared" si="10"/>
        <v>854.96261404574727</v>
      </c>
      <c r="T11" s="18">
        <f t="shared" si="10"/>
        <v>5159.1248608392134</v>
      </c>
      <c r="U11" s="18">
        <f t="shared" si="10"/>
        <v>2584.3169422160404</v>
      </c>
      <c r="V11" s="18">
        <f t="shared" si="10"/>
        <v>1377.027191762518</v>
      </c>
      <c r="W11" s="18">
        <f t="shared" si="10"/>
        <v>591.36809548726649</v>
      </c>
      <c r="X11" s="18">
        <f t="shared" si="10"/>
        <v>317.77128986424196</v>
      </c>
      <c r="Y11" s="18">
        <f t="shared" si="10"/>
        <v>17197.904975250171</v>
      </c>
      <c r="Z11" s="18">
        <f t="shared" si="10"/>
        <v>411.65577063993129</v>
      </c>
      <c r="AA11" s="18">
        <f t="shared" si="10"/>
        <v>3135.8403106023575</v>
      </c>
      <c r="AB11" s="18">
        <f t="shared" si="10"/>
        <v>1795.2324051652602</v>
      </c>
      <c r="AC11" s="18">
        <f t="shared" si="10"/>
        <v>3957.4528332575578</v>
      </c>
      <c r="AD11" s="18">
        <f t="shared" si="10"/>
        <v>4294.5162055695773</v>
      </c>
      <c r="AE11" s="18">
        <f t="shared" si="10"/>
        <v>338.65277683186463</v>
      </c>
      <c r="AF11" s="18">
        <f t="shared" si="10"/>
        <v>683.00548711420902</v>
      </c>
      <c r="AG11" s="18">
        <f t="shared" si="10"/>
        <v>5837.3621343938867</v>
      </c>
      <c r="AH11" s="18">
        <f t="shared" si="10"/>
        <v>291.68313291781578</v>
      </c>
      <c r="AI11" s="18">
        <f t="shared" si="10"/>
        <v>1424.0242392027712</v>
      </c>
      <c r="AJ11" s="18">
        <f t="shared" si="10"/>
        <v>2255.6664524487196</v>
      </c>
      <c r="AK11" s="18">
        <f t="shared" si="10"/>
        <v>4133.7397173293648</v>
      </c>
      <c r="AL11" s="18">
        <f t="shared" si="10"/>
        <v>424.45321737730637</v>
      </c>
      <c r="AM11" s="18">
        <f t="shared" si="10"/>
        <v>366.22072419331926</v>
      </c>
      <c r="AN11" s="18">
        <f t="shared" si="10"/>
        <v>3437.7449587943511</v>
      </c>
      <c r="AO11" s="18">
        <f t="shared" si="10"/>
        <v>306.23440533226147</v>
      </c>
      <c r="AP11" s="18">
        <f t="shared" si="10"/>
        <v>936.92656092259699</v>
      </c>
      <c r="AQ11" s="18">
        <f t="shared" si="10"/>
        <v>12941.561881683087</v>
      </c>
      <c r="AR11" s="18">
        <f t="shared" si="10"/>
        <v>333.19947511722307</v>
      </c>
      <c r="AS11" s="18">
        <f t="shared" si="10"/>
        <v>760.8863085866285</v>
      </c>
      <c r="AT11" s="18">
        <f t="shared" si="10"/>
        <v>429.05700977961686</v>
      </c>
      <c r="AU11" s="18">
        <f t="shared" si="10"/>
        <v>3373.1000404785741</v>
      </c>
      <c r="AV11" s="18">
        <f t="shared" si="10"/>
        <v>614.57888218224866</v>
      </c>
      <c r="AW11" s="18">
        <f t="shared" si="10"/>
        <v>284.25677731646965</v>
      </c>
      <c r="AX11" s="18">
        <f t="shared" si="10"/>
        <v>4944.116794240831</v>
      </c>
      <c r="AY11" s="18">
        <f t="shared" si="10"/>
        <v>1032.0167968512724</v>
      </c>
      <c r="AZ11" s="18">
        <f t="shared" si="10"/>
        <v>1919.781431763482</v>
      </c>
      <c r="BA11" s="18">
        <f t="shared" si="10"/>
        <v>893.21793662685138</v>
      </c>
      <c r="BB11" s="18">
        <f t="shared" si="10"/>
        <v>1955.4882264075927</v>
      </c>
      <c r="BC11" s="18">
        <f t="shared" si="10"/>
        <v>293.8754150141541</v>
      </c>
      <c r="BD11" s="18">
        <f t="shared" si="10"/>
        <v>674.48299046469367</v>
      </c>
      <c r="BE11" s="13">
        <f t="shared" si="10"/>
        <v>9748.4207977876849</v>
      </c>
      <c r="BF11" s="21">
        <f t="shared" si="3"/>
        <v>161357.15135425865</v>
      </c>
      <c r="BH11" s="26">
        <v>10000000</v>
      </c>
      <c r="BI11" s="26">
        <f t="shared" si="4"/>
        <v>1613571.5135425865</v>
      </c>
      <c r="BJ11" s="26">
        <f t="shared" si="5"/>
        <v>16135.715135425864</v>
      </c>
      <c r="BK11" s="26">
        <v>10</v>
      </c>
    </row>
    <row r="12" spans="1:63">
      <c r="A12" s="18">
        <v>8</v>
      </c>
      <c r="B12" s="18" t="s">
        <v>30</v>
      </c>
      <c r="C12" s="18">
        <v>19651</v>
      </c>
      <c r="D12" s="23">
        <f t="shared" si="1"/>
        <v>9687.2788123060855</v>
      </c>
      <c r="E12" s="23">
        <f t="shared" ref="E12:J12" si="11">(E4/11476728)*($C$12)</f>
        <v>232.01297460391149</v>
      </c>
      <c r="F12" s="23">
        <f t="shared" si="11"/>
        <v>200.15489571592184</v>
      </c>
      <c r="G12" s="23">
        <f t="shared" si="11"/>
        <v>223.12640954808722</v>
      </c>
      <c r="H12" s="23">
        <f t="shared" si="11"/>
        <v>249.7587087539236</v>
      </c>
      <c r="I12" s="23">
        <f t="shared" si="11"/>
        <v>567.937119447285</v>
      </c>
      <c r="J12" s="23">
        <f t="shared" si="11"/>
        <v>489.96650038233895</v>
      </c>
      <c r="K12" s="13">
        <v>0</v>
      </c>
      <c r="L12" s="18">
        <f t="shared" ref="L12:BE12" si="12">(L4/11952002)*($C$12)</f>
        <v>31.192997792336378</v>
      </c>
      <c r="M12" s="18">
        <f t="shared" si="12"/>
        <v>30.091410794609974</v>
      </c>
      <c r="N12" s="18">
        <f t="shared" si="12"/>
        <v>133.75567975975909</v>
      </c>
      <c r="O12" s="18">
        <f t="shared" si="12"/>
        <v>1205.1838561439331</v>
      </c>
      <c r="P12" s="18">
        <f t="shared" si="12"/>
        <v>54.383870334024373</v>
      </c>
      <c r="Q12" s="18">
        <f t="shared" si="12"/>
        <v>53.57329960286151</v>
      </c>
      <c r="R12" s="18">
        <f t="shared" si="12"/>
        <v>532.5367495755105</v>
      </c>
      <c r="S12" s="18">
        <f t="shared" si="12"/>
        <v>51.296138420994239</v>
      </c>
      <c r="T12" s="18">
        <f t="shared" si="12"/>
        <v>309.53772556262959</v>
      </c>
      <c r="U12" s="18">
        <f t="shared" si="12"/>
        <v>155.054124488935</v>
      </c>
      <c r="V12" s="18">
        <f t="shared" si="12"/>
        <v>82.619024829480452</v>
      </c>
      <c r="W12" s="18">
        <f t="shared" si="12"/>
        <v>35.480966284978869</v>
      </c>
      <c r="X12" s="18">
        <f t="shared" si="12"/>
        <v>19.06567585915732</v>
      </c>
      <c r="Y12" s="18">
        <f t="shared" si="12"/>
        <v>1031.8417433330417</v>
      </c>
      <c r="Z12" s="18">
        <f t="shared" si="12"/>
        <v>24.698566984844881</v>
      </c>
      <c r="AA12" s="18">
        <f t="shared" si="12"/>
        <v>188.14448257287776</v>
      </c>
      <c r="AB12" s="18">
        <f t="shared" si="12"/>
        <v>107.71054598217103</v>
      </c>
      <c r="AC12" s="18">
        <f t="shared" si="12"/>
        <v>237.43967864128535</v>
      </c>
      <c r="AD12" s="18">
        <f t="shared" si="12"/>
        <v>257.66284292790448</v>
      </c>
      <c r="AE12" s="18">
        <f t="shared" si="12"/>
        <v>20.318525549108841</v>
      </c>
      <c r="AF12" s="18">
        <f t="shared" si="12"/>
        <v>40.979036315422306</v>
      </c>
      <c r="AG12" s="18">
        <f t="shared" si="12"/>
        <v>350.23067809058267</v>
      </c>
      <c r="AH12" s="18">
        <f t="shared" si="12"/>
        <v>17.500435826566964</v>
      </c>
      <c r="AI12" s="18">
        <f t="shared" si="12"/>
        <v>85.438758711720425</v>
      </c>
      <c r="AJ12" s="18">
        <f t="shared" si="12"/>
        <v>135.33571722963234</v>
      </c>
      <c r="AK12" s="18">
        <f t="shared" si="12"/>
        <v>248.01655797915697</v>
      </c>
      <c r="AL12" s="18">
        <f t="shared" si="12"/>
        <v>25.46638956385717</v>
      </c>
      <c r="AM12" s="18">
        <f t="shared" si="12"/>
        <v>21.972550205396551</v>
      </c>
      <c r="AN12" s="18">
        <f t="shared" si="12"/>
        <v>206.25818996683569</v>
      </c>
      <c r="AO12" s="18">
        <f t="shared" si="12"/>
        <v>18.373484626257593</v>
      </c>
      <c r="AP12" s="18">
        <f t="shared" si="12"/>
        <v>56.213820078008695</v>
      </c>
      <c r="AQ12" s="18">
        <f t="shared" si="12"/>
        <v>776.46921486458928</v>
      </c>
      <c r="AR12" s="18">
        <f t="shared" si="12"/>
        <v>19.991337769187123</v>
      </c>
      <c r="AS12" s="18">
        <f t="shared" si="12"/>
        <v>45.651738177419986</v>
      </c>
      <c r="AT12" s="18">
        <f t="shared" si="12"/>
        <v>25.742608393137822</v>
      </c>
      <c r="AU12" s="18">
        <f t="shared" si="12"/>
        <v>202.37961723901986</v>
      </c>
      <c r="AV12" s="18">
        <f t="shared" si="12"/>
        <v>36.873569549268815</v>
      </c>
      <c r="AW12" s="18">
        <f t="shared" si="12"/>
        <v>17.054868548382103</v>
      </c>
      <c r="AX12" s="18">
        <f t="shared" si="12"/>
        <v>296.63764857134396</v>
      </c>
      <c r="AY12" s="18">
        <f t="shared" si="12"/>
        <v>61.91905423041262</v>
      </c>
      <c r="AZ12" s="18">
        <f t="shared" si="12"/>
        <v>115.18325181003149</v>
      </c>
      <c r="BA12" s="18">
        <f t="shared" si="12"/>
        <v>53.591385359540602</v>
      </c>
      <c r="BB12" s="18">
        <f t="shared" si="12"/>
        <v>117.32559189665464</v>
      </c>
      <c r="BC12" s="18">
        <f t="shared" si="12"/>
        <v>17.631968602414894</v>
      </c>
      <c r="BD12" s="18">
        <f t="shared" si="12"/>
        <v>40.46770264931348</v>
      </c>
      <c r="BE12" s="13">
        <f t="shared" si="12"/>
        <v>584.88679436298617</v>
      </c>
      <c r="BF12" s="21">
        <f t="shared" si="3"/>
        <v>10142.136484509054</v>
      </c>
      <c r="BH12" s="26">
        <v>10000000</v>
      </c>
      <c r="BI12" s="26">
        <f t="shared" si="4"/>
        <v>101421.36484509055</v>
      </c>
      <c r="BJ12" s="26">
        <f t="shared" si="5"/>
        <v>1014.2136484509053</v>
      </c>
      <c r="BK12" s="26">
        <v>10</v>
      </c>
    </row>
    <row r="13" spans="1:63">
      <c r="A13" s="16">
        <v>9</v>
      </c>
      <c r="B13" s="18" t="s">
        <v>34</v>
      </c>
      <c r="C13" s="18">
        <v>21356</v>
      </c>
      <c r="D13" s="23">
        <f t="shared" si="1"/>
        <v>10527.786184703515</v>
      </c>
      <c r="E13" s="23">
        <f t="shared" ref="E13:K13" si="13">(E4/11476728)*($C$13)</f>
        <v>252.14335584149072</v>
      </c>
      <c r="F13" s="23">
        <f t="shared" si="13"/>
        <v>217.52114156578426</v>
      </c>
      <c r="G13" s="23">
        <f t="shared" si="13"/>
        <v>242.48575656755131</v>
      </c>
      <c r="H13" s="23">
        <f t="shared" si="13"/>
        <v>271.42878144363095</v>
      </c>
      <c r="I13" s="23">
        <f t="shared" si="13"/>
        <v>617.21363406016076</v>
      </c>
      <c r="J13" s="23">
        <f t="shared" si="13"/>
        <v>532.47796967916292</v>
      </c>
      <c r="K13" s="23">
        <f t="shared" si="13"/>
        <v>32.768848403482245</v>
      </c>
      <c r="L13" s="13">
        <v>0</v>
      </c>
      <c r="M13" s="18">
        <f t="shared" ref="M13:BE13" si="14">(M4/11952002)*($C$13)</f>
        <v>32.702262934694957</v>
      </c>
      <c r="N13" s="18">
        <f t="shared" si="14"/>
        <v>145.36086188740597</v>
      </c>
      <c r="O13" s="18">
        <f t="shared" si="14"/>
        <v>1309.7504672438977</v>
      </c>
      <c r="P13" s="18">
        <f t="shared" si="14"/>
        <v>59.102434219806852</v>
      </c>
      <c r="Q13" s="18">
        <f t="shared" si="14"/>
        <v>58.221535103491448</v>
      </c>
      <c r="R13" s="18">
        <f t="shared" si="14"/>
        <v>578.74178535110684</v>
      </c>
      <c r="S13" s="18">
        <f t="shared" si="14"/>
        <v>55.746798235140858</v>
      </c>
      <c r="T13" s="18">
        <f t="shared" si="14"/>
        <v>336.39446680146136</v>
      </c>
      <c r="U13" s="18">
        <f t="shared" si="14"/>
        <v>168.50724556438328</v>
      </c>
      <c r="V13" s="18">
        <f t="shared" si="14"/>
        <v>89.787384573730833</v>
      </c>
      <c r="W13" s="18">
        <f t="shared" si="14"/>
        <v>38.559437992061916</v>
      </c>
      <c r="X13" s="18">
        <f t="shared" si="14"/>
        <v>20.719890776457365</v>
      </c>
      <c r="Y13" s="18">
        <f t="shared" si="14"/>
        <v>1121.3684937469054</v>
      </c>
      <c r="Z13" s="18">
        <f t="shared" si="14"/>
        <v>26.841514250081282</v>
      </c>
      <c r="AA13" s="18">
        <f t="shared" si="14"/>
        <v>204.46865654808292</v>
      </c>
      <c r="AB13" s="18">
        <f t="shared" si="14"/>
        <v>117.05594727979464</v>
      </c>
      <c r="AC13" s="18">
        <f t="shared" si="14"/>
        <v>258.04090260359726</v>
      </c>
      <c r="AD13" s="18">
        <f t="shared" si="14"/>
        <v>280.0187101708986</v>
      </c>
      <c r="AE13" s="18">
        <f t="shared" si="14"/>
        <v>22.081442757456031</v>
      </c>
      <c r="AF13" s="18">
        <f t="shared" si="14"/>
        <v>44.534542748570495</v>
      </c>
      <c r="AG13" s="18">
        <f t="shared" si="14"/>
        <v>380.61810397956759</v>
      </c>
      <c r="AH13" s="18">
        <f t="shared" si="14"/>
        <v>19.018844207020713</v>
      </c>
      <c r="AI13" s="18">
        <f t="shared" si="14"/>
        <v>92.851769937789498</v>
      </c>
      <c r="AJ13" s="18">
        <f t="shared" si="14"/>
        <v>147.07798977945285</v>
      </c>
      <c r="AK13" s="18">
        <f t="shared" si="14"/>
        <v>269.53547464265819</v>
      </c>
      <c r="AL13" s="18">
        <f t="shared" si="14"/>
        <v>27.675956212189391</v>
      </c>
      <c r="AM13" s="18">
        <f t="shared" si="14"/>
        <v>23.878977262554006</v>
      </c>
      <c r="AN13" s="18">
        <f t="shared" si="14"/>
        <v>224.15398223661609</v>
      </c>
      <c r="AO13" s="18">
        <f t="shared" si="14"/>
        <v>19.967642241023722</v>
      </c>
      <c r="AP13" s="18">
        <f t="shared" si="14"/>
        <v>61.091157782604121</v>
      </c>
      <c r="AQ13" s="18">
        <f t="shared" si="14"/>
        <v>843.83881495334424</v>
      </c>
      <c r="AR13" s="18">
        <f t="shared" si="14"/>
        <v>21.725866846407826</v>
      </c>
      <c r="AS13" s="18">
        <f t="shared" si="14"/>
        <v>49.612667066153435</v>
      </c>
      <c r="AT13" s="18">
        <f t="shared" si="14"/>
        <v>27.976140900913506</v>
      </c>
      <c r="AU13" s="18">
        <f t="shared" si="14"/>
        <v>219.93888889911497</v>
      </c>
      <c r="AV13" s="18">
        <f t="shared" si="14"/>
        <v>40.072869131045998</v>
      </c>
      <c r="AW13" s="18">
        <f t="shared" si="14"/>
        <v>18.534617715090743</v>
      </c>
      <c r="AX13" s="18">
        <f t="shared" si="14"/>
        <v>322.37512711259586</v>
      </c>
      <c r="AY13" s="18">
        <f t="shared" si="14"/>
        <v>67.291401055655783</v>
      </c>
      <c r="AZ13" s="18">
        <f t="shared" si="14"/>
        <v>125.17701519795597</v>
      </c>
      <c r="BA13" s="18">
        <f t="shared" si="14"/>
        <v>58.24119005334839</v>
      </c>
      <c r="BB13" s="18">
        <f t="shared" si="14"/>
        <v>127.50523334919122</v>
      </c>
      <c r="BC13" s="18">
        <f t="shared" si="14"/>
        <v>19.161789296889342</v>
      </c>
      <c r="BD13" s="18">
        <f t="shared" si="14"/>
        <v>43.978843711706205</v>
      </c>
      <c r="BE13" s="13">
        <f t="shared" si="14"/>
        <v>635.6339311188201</v>
      </c>
      <c r="BF13" s="21">
        <f t="shared" si="3"/>
        <v>11020.978563040002</v>
      </c>
      <c r="BH13" s="26">
        <v>10000000</v>
      </c>
      <c r="BI13" s="26">
        <f t="shared" si="4"/>
        <v>110209.78563040002</v>
      </c>
      <c r="BJ13" s="26">
        <f t="shared" si="5"/>
        <v>1102.0978563040003</v>
      </c>
      <c r="BK13" s="26">
        <v>10</v>
      </c>
    </row>
    <row r="14" spans="1:63">
      <c r="A14" s="18">
        <v>10</v>
      </c>
      <c r="B14" s="18" t="s">
        <v>36</v>
      </c>
      <c r="C14" s="18">
        <v>21101</v>
      </c>
      <c r="D14" s="23">
        <f t="shared" si="1"/>
        <v>10402.079803494515</v>
      </c>
      <c r="E14" s="23">
        <f t="shared" ref="E14:L14" si="15">(E4/11476728)*($C$14)</f>
        <v>249.13265366226332</v>
      </c>
      <c r="F14" s="23">
        <f t="shared" si="15"/>
        <v>214.92384379938255</v>
      </c>
      <c r="G14" s="23">
        <f t="shared" si="15"/>
        <v>239.5903703564291</v>
      </c>
      <c r="H14" s="23">
        <f t="shared" si="15"/>
        <v>268.18780283021431</v>
      </c>
      <c r="I14" s="23">
        <f t="shared" si="15"/>
        <v>609.84383275442269</v>
      </c>
      <c r="J14" s="23">
        <f t="shared" si="15"/>
        <v>526.11994934444726</v>
      </c>
      <c r="K14" s="23">
        <f t="shared" si="15"/>
        <v>32.377573991472133</v>
      </c>
      <c r="L14" s="23">
        <f t="shared" si="15"/>
        <v>34.881733887916489</v>
      </c>
      <c r="M14" s="13">
        <v>0</v>
      </c>
      <c r="N14" s="18">
        <f t="shared" ref="N14:BE14" si="16">(N4/11952002)*($C$14)</f>
        <v>143.62518948708342</v>
      </c>
      <c r="O14" s="18">
        <f t="shared" si="16"/>
        <v>1294.1114726219089</v>
      </c>
      <c r="P14" s="18">
        <f t="shared" si="16"/>
        <v>58.396725251551992</v>
      </c>
      <c r="Q14" s="18">
        <f t="shared" si="16"/>
        <v>57.526344456769671</v>
      </c>
      <c r="R14" s="18">
        <f t="shared" si="16"/>
        <v>571.83135478056317</v>
      </c>
      <c r="S14" s="18">
        <f t="shared" si="16"/>
        <v>55.081157031265555</v>
      </c>
      <c r="T14" s="18">
        <f t="shared" si="16"/>
        <v>332.37776943143081</v>
      </c>
      <c r="U14" s="18">
        <f t="shared" si="16"/>
        <v>166.49519519826052</v>
      </c>
      <c r="V14" s="18">
        <f t="shared" si="16"/>
        <v>88.715283849517434</v>
      </c>
      <c r="W14" s="18">
        <f t="shared" si="16"/>
        <v>38.099021402439526</v>
      </c>
      <c r="X14" s="18">
        <f t="shared" si="16"/>
        <v>20.472486199383166</v>
      </c>
      <c r="Y14" s="18">
        <f t="shared" si="16"/>
        <v>1107.9788624533362</v>
      </c>
      <c r="Z14" s="18">
        <f t="shared" si="16"/>
        <v>26.521014805720416</v>
      </c>
      <c r="AA14" s="18">
        <f t="shared" si="16"/>
        <v>202.02721117349211</v>
      </c>
      <c r="AB14" s="18">
        <f t="shared" si="16"/>
        <v>115.65824796548729</v>
      </c>
      <c r="AC14" s="18">
        <f t="shared" si="16"/>
        <v>254.95978113122806</v>
      </c>
      <c r="AD14" s="18">
        <f t="shared" si="16"/>
        <v>276.67516404364727</v>
      </c>
      <c r="AE14" s="18">
        <f t="shared" si="16"/>
        <v>21.817780652981817</v>
      </c>
      <c r="AF14" s="18">
        <f t="shared" si="16"/>
        <v>44.002780789360649</v>
      </c>
      <c r="AG14" s="18">
        <f t="shared" si="16"/>
        <v>376.07335699910357</v>
      </c>
      <c r="AH14" s="18">
        <f t="shared" si="16"/>
        <v>18.791750871527633</v>
      </c>
      <c r="AI14" s="18">
        <f t="shared" si="16"/>
        <v>91.743079109257181</v>
      </c>
      <c r="AJ14" s="18">
        <f t="shared" si="16"/>
        <v>145.32181411950901</v>
      </c>
      <c r="AK14" s="18">
        <f t="shared" si="16"/>
        <v>266.31710294225184</v>
      </c>
      <c r="AL14" s="18">
        <f t="shared" si="16"/>
        <v>27.345493165078121</v>
      </c>
      <c r="AM14" s="18">
        <f t="shared" si="16"/>
        <v>23.593851808257728</v>
      </c>
      <c r="AN14" s="18">
        <f t="shared" si="16"/>
        <v>221.47748544553457</v>
      </c>
      <c r="AO14" s="18">
        <f t="shared" si="16"/>
        <v>19.729219841161338</v>
      </c>
      <c r="AP14" s="18">
        <f t="shared" si="16"/>
        <v>60.361702583383106</v>
      </c>
      <c r="AQ14" s="18">
        <f t="shared" si="16"/>
        <v>833.76300966147767</v>
      </c>
      <c r="AR14" s="18">
        <f t="shared" si="16"/>
        <v>21.466450474154875</v>
      </c>
      <c r="AS14" s="18">
        <f t="shared" si="16"/>
        <v>49.020270076929371</v>
      </c>
      <c r="AT14" s="18">
        <f t="shared" si="16"/>
        <v>27.642093517052626</v>
      </c>
      <c r="AU14" s="18">
        <f t="shared" si="16"/>
        <v>217.31272216989254</v>
      </c>
      <c r="AV14" s="18">
        <f t="shared" si="16"/>
        <v>39.594381510310988</v>
      </c>
      <c r="AW14" s="18">
        <f t="shared" si="16"/>
        <v>18.313306256140184</v>
      </c>
      <c r="AX14" s="18">
        <f t="shared" si="16"/>
        <v>318.52582680290715</v>
      </c>
      <c r="AY14" s="18">
        <f t="shared" si="16"/>
        <v>66.487912234285105</v>
      </c>
      <c r="AZ14" s="18">
        <f t="shared" si="16"/>
        <v>123.68234677336902</v>
      </c>
      <c r="BA14" s="18">
        <f t="shared" si="16"/>
        <v>57.545764717910863</v>
      </c>
      <c r="BB14" s="18">
        <f t="shared" si="16"/>
        <v>125.982764979457</v>
      </c>
      <c r="BC14" s="18">
        <f t="shared" si="16"/>
        <v>18.932989134372637</v>
      </c>
      <c r="BD14" s="18">
        <f t="shared" si="16"/>
        <v>43.453717042550693</v>
      </c>
      <c r="BE14" s="13">
        <f t="shared" si="16"/>
        <v>628.04418339287429</v>
      </c>
      <c r="BF14" s="21">
        <f t="shared" si="3"/>
        <v>10891.95319898072</v>
      </c>
      <c r="BH14" s="26">
        <v>10000000</v>
      </c>
      <c r="BI14" s="26">
        <f t="shared" si="4"/>
        <v>108919.5319898072</v>
      </c>
      <c r="BJ14" s="26">
        <f t="shared" si="5"/>
        <v>1089.1953198980721</v>
      </c>
      <c r="BK14" s="26">
        <v>10</v>
      </c>
    </row>
    <row r="15" spans="1:63">
      <c r="A15" s="16">
        <v>11</v>
      </c>
      <c r="B15" s="18" t="s">
        <v>38</v>
      </c>
      <c r="C15" s="18">
        <v>93412</v>
      </c>
      <c r="D15" s="23">
        <f t="shared" si="1"/>
        <v>46048.958750961072</v>
      </c>
      <c r="E15" s="23">
        <f t="shared" ref="E15:M15" si="17">(E4/11476728)*($C$15)</f>
        <v>1102.8851449646625</v>
      </c>
      <c r="F15" s="23">
        <f t="shared" si="17"/>
        <v>951.44619198085036</v>
      </c>
      <c r="G15" s="23">
        <f t="shared" si="17"/>
        <v>1060.6424186405741</v>
      </c>
      <c r="H15" s="23">
        <f t="shared" si="17"/>
        <v>1187.2403695548069</v>
      </c>
      <c r="I15" s="23">
        <f t="shared" si="17"/>
        <v>2699.717174790585</v>
      </c>
      <c r="J15" s="23">
        <f t="shared" si="17"/>
        <v>2329.0799823782527</v>
      </c>
      <c r="K15" s="23">
        <f t="shared" si="17"/>
        <v>143.33225637132813</v>
      </c>
      <c r="L15" s="23">
        <f t="shared" si="17"/>
        <v>154.41791981129117</v>
      </c>
      <c r="M15" s="23">
        <f t="shared" si="17"/>
        <v>148.96461988120657</v>
      </c>
      <c r="N15" s="13">
        <v>0</v>
      </c>
      <c r="O15" s="18">
        <f t="shared" ref="O15:BE15" si="18">(O4/11952002)*($C$15)</f>
        <v>5728.9010416832261</v>
      </c>
      <c r="P15" s="18">
        <f t="shared" si="18"/>
        <v>258.51641624557959</v>
      </c>
      <c r="Q15" s="18">
        <f t="shared" si="18"/>
        <v>254.66332820225432</v>
      </c>
      <c r="R15" s="18">
        <f t="shared" si="18"/>
        <v>2531.4397664926764</v>
      </c>
      <c r="S15" s="18">
        <f t="shared" si="18"/>
        <v>243.83872994666498</v>
      </c>
      <c r="T15" s="18">
        <f t="shared" si="18"/>
        <v>1471.4028812913518</v>
      </c>
      <c r="U15" s="18">
        <f t="shared" si="18"/>
        <v>737.05744627552781</v>
      </c>
      <c r="V15" s="18">
        <f t="shared" si="18"/>
        <v>392.73361902047873</v>
      </c>
      <c r="W15" s="18">
        <f t="shared" si="18"/>
        <v>168.66052733257575</v>
      </c>
      <c r="X15" s="18">
        <f t="shared" si="18"/>
        <v>90.629632759432269</v>
      </c>
      <c r="Y15" s="18">
        <f t="shared" si="18"/>
        <v>4904.9107388034236</v>
      </c>
      <c r="Z15" s="18">
        <f t="shared" si="18"/>
        <v>117.40585920250014</v>
      </c>
      <c r="AA15" s="18">
        <f t="shared" si="18"/>
        <v>894.35409933833682</v>
      </c>
      <c r="AB15" s="18">
        <f t="shared" si="18"/>
        <v>512.00740528657877</v>
      </c>
      <c r="AC15" s="18">
        <f t="shared" si="18"/>
        <v>1128.6812508900182</v>
      </c>
      <c r="AD15" s="18">
        <f t="shared" si="18"/>
        <v>1224.8130621129415</v>
      </c>
      <c r="AE15" s="18">
        <f t="shared" si="18"/>
        <v>96.585115698608476</v>
      </c>
      <c r="AF15" s="18">
        <f t="shared" si="18"/>
        <v>194.79587503415746</v>
      </c>
      <c r="AG15" s="18">
        <f t="shared" si="18"/>
        <v>1664.8388428984533</v>
      </c>
      <c r="AH15" s="18">
        <f t="shared" si="18"/>
        <v>83.189186882666178</v>
      </c>
      <c r="AI15" s="18">
        <f t="shared" si="18"/>
        <v>406.1373634308294</v>
      </c>
      <c r="AJ15" s="18">
        <f t="shared" si="18"/>
        <v>643.32502253597352</v>
      </c>
      <c r="AK15" s="18">
        <f t="shared" si="18"/>
        <v>1178.9589697190479</v>
      </c>
      <c r="AL15" s="18">
        <f t="shared" si="18"/>
        <v>121.05574179120788</v>
      </c>
      <c r="AM15" s="18">
        <f t="shared" si="18"/>
        <v>104.44760367342643</v>
      </c>
      <c r="AN15" s="18">
        <f t="shared" si="18"/>
        <v>980.45850293532408</v>
      </c>
      <c r="AO15" s="18">
        <f t="shared" si="18"/>
        <v>87.339267513509455</v>
      </c>
      <c r="AP15" s="18">
        <f t="shared" si="18"/>
        <v>267.21517282209294</v>
      </c>
      <c r="AQ15" s="18">
        <f t="shared" si="18"/>
        <v>3690.9847997013389</v>
      </c>
      <c r="AR15" s="18">
        <f t="shared" si="18"/>
        <v>95.029812411343315</v>
      </c>
      <c r="AS15" s="18">
        <f t="shared" si="18"/>
        <v>217.00779434273858</v>
      </c>
      <c r="AT15" s="18">
        <f t="shared" si="18"/>
        <v>122.36876165181366</v>
      </c>
      <c r="AU15" s="18">
        <f t="shared" si="18"/>
        <v>962.02151572598461</v>
      </c>
      <c r="AV15" s="18">
        <f t="shared" si="18"/>
        <v>175.28033579646322</v>
      </c>
      <c r="AW15" s="18">
        <f t="shared" si="18"/>
        <v>81.07116079799853</v>
      </c>
      <c r="AX15" s="18">
        <f t="shared" si="18"/>
        <v>1410.0817275632985</v>
      </c>
      <c r="AY15" s="18">
        <f t="shared" si="18"/>
        <v>294.33528541912898</v>
      </c>
      <c r="AZ15" s="18">
        <f t="shared" si="18"/>
        <v>547.52928187261011</v>
      </c>
      <c r="BA15" s="18">
        <f t="shared" si="18"/>
        <v>254.74929974074638</v>
      </c>
      <c r="BB15" s="18">
        <f t="shared" si="18"/>
        <v>557.71300138671336</v>
      </c>
      <c r="BC15" s="18">
        <f t="shared" si="18"/>
        <v>83.814434435335613</v>
      </c>
      <c r="BD15" s="18">
        <f t="shared" si="18"/>
        <v>192.3652251731551</v>
      </c>
      <c r="BE15" s="13">
        <f t="shared" si="18"/>
        <v>2780.288292455105</v>
      </c>
      <c r="BF15" s="21">
        <f t="shared" si="3"/>
        <v>47730.729276666229</v>
      </c>
      <c r="BH15" s="26">
        <v>10000000</v>
      </c>
      <c r="BI15" s="26">
        <f t="shared" si="4"/>
        <v>477307.29276666231</v>
      </c>
      <c r="BJ15" s="26">
        <f t="shared" si="5"/>
        <v>4773.0729276666225</v>
      </c>
      <c r="BK15" s="26">
        <v>10</v>
      </c>
    </row>
    <row r="16" spans="1:63">
      <c r="A16" s="18">
        <v>12</v>
      </c>
      <c r="B16" s="18" t="s">
        <v>42</v>
      </c>
      <c r="C16" s="18">
        <v>843257</v>
      </c>
      <c r="D16" s="23">
        <f t="shared" si="1"/>
        <v>415697.19960453885</v>
      </c>
      <c r="E16" s="23">
        <f t="shared" ref="E16:N16" si="19">(E4/11476728)*($C$16)</f>
        <v>9956.0615197990228</v>
      </c>
      <c r="F16" s="23">
        <f t="shared" si="19"/>
        <v>8588.9785200102342</v>
      </c>
      <c r="G16" s="23">
        <f t="shared" si="19"/>
        <v>9574.72427542066</v>
      </c>
      <c r="H16" s="23">
        <f t="shared" si="19"/>
        <v>10717.560402407376</v>
      </c>
      <c r="I16" s="23">
        <f t="shared" si="19"/>
        <v>24371.123684991053</v>
      </c>
      <c r="J16" s="23">
        <f t="shared" si="19"/>
        <v>21025.275111338353</v>
      </c>
      <c r="K16" s="23">
        <f t="shared" si="19"/>
        <v>1293.9015170525954</v>
      </c>
      <c r="L16" s="23">
        <f t="shared" si="19"/>
        <v>1393.9749904328132</v>
      </c>
      <c r="M16" s="23">
        <f t="shared" si="19"/>
        <v>1344.7464829697105</v>
      </c>
      <c r="N16" s="23">
        <f t="shared" si="19"/>
        <v>5977.3694614004971</v>
      </c>
      <c r="O16" s="13">
        <v>0</v>
      </c>
      <c r="P16" s="18">
        <f t="shared" ref="P16:BE16" si="20">(P4/11952002)*($C$16)</f>
        <v>2333.7020684066147</v>
      </c>
      <c r="Q16" s="18">
        <f t="shared" si="20"/>
        <v>2298.9191340496764</v>
      </c>
      <c r="R16" s="18">
        <f t="shared" si="20"/>
        <v>22852.035104411796</v>
      </c>
      <c r="S16" s="18">
        <f t="shared" si="20"/>
        <v>2201.2023712010755</v>
      </c>
      <c r="T16" s="18">
        <f t="shared" si="20"/>
        <v>13282.777153568079</v>
      </c>
      <c r="U16" s="18">
        <f t="shared" si="20"/>
        <v>6653.6296297473846</v>
      </c>
      <c r="V16" s="18">
        <f t="shared" si="20"/>
        <v>3545.3193741098771</v>
      </c>
      <c r="W16" s="18">
        <f t="shared" si="20"/>
        <v>1522.5471063341522</v>
      </c>
      <c r="X16" s="18">
        <f t="shared" si="20"/>
        <v>818.13977039160466</v>
      </c>
      <c r="Y16" s="18">
        <f t="shared" si="20"/>
        <v>44278.040453808491</v>
      </c>
      <c r="Z16" s="18">
        <f t="shared" si="20"/>
        <v>1059.8564704055439</v>
      </c>
      <c r="AA16" s="18">
        <f t="shared" si="20"/>
        <v>8073.5917734953528</v>
      </c>
      <c r="AB16" s="18">
        <f t="shared" si="20"/>
        <v>4622.0381595485005</v>
      </c>
      <c r="AC16" s="18">
        <f t="shared" si="20"/>
        <v>10188.930389904554</v>
      </c>
      <c r="AD16" s="18">
        <f t="shared" si="20"/>
        <v>11056.739908343388</v>
      </c>
      <c r="AE16" s="18">
        <f t="shared" si="20"/>
        <v>871.90162836318132</v>
      </c>
      <c r="AF16" s="18">
        <f t="shared" si="20"/>
        <v>1758.4784095584992</v>
      </c>
      <c r="AG16" s="18">
        <f t="shared" si="20"/>
        <v>15028.979233353542</v>
      </c>
      <c r="AH16" s="18">
        <f t="shared" si="20"/>
        <v>750.97272473682654</v>
      </c>
      <c r="AI16" s="18">
        <f t="shared" si="20"/>
        <v>3666.318831355617</v>
      </c>
      <c r="AJ16" s="18">
        <f t="shared" si="20"/>
        <v>5807.4800724598272</v>
      </c>
      <c r="AK16" s="18">
        <f t="shared" si="20"/>
        <v>10642.801823410004</v>
      </c>
      <c r="AL16" s="18">
        <f t="shared" si="20"/>
        <v>1092.8050106584656</v>
      </c>
      <c r="AM16" s="18">
        <f t="shared" si="20"/>
        <v>942.87856946476415</v>
      </c>
      <c r="AN16" s="18">
        <f t="shared" si="20"/>
        <v>8850.8809982628845</v>
      </c>
      <c r="AO16" s="18">
        <f t="shared" si="20"/>
        <v>788.43669663040555</v>
      </c>
      <c r="AP16" s="18">
        <f t="shared" si="20"/>
        <v>2412.228246782422</v>
      </c>
      <c r="AQ16" s="18">
        <f t="shared" si="20"/>
        <v>33319.581737268789</v>
      </c>
      <c r="AR16" s="18">
        <f t="shared" si="20"/>
        <v>857.86145810551238</v>
      </c>
      <c r="AS16" s="18">
        <f t="shared" si="20"/>
        <v>1958.9917958514397</v>
      </c>
      <c r="AT16" s="18">
        <f t="shared" si="20"/>
        <v>1104.658018715191</v>
      </c>
      <c r="AU16" s="18">
        <f t="shared" si="20"/>
        <v>8684.4450101330312</v>
      </c>
      <c r="AV16" s="18">
        <f t="shared" si="20"/>
        <v>1582.3060219534768</v>
      </c>
      <c r="AW16" s="18">
        <f t="shared" si="20"/>
        <v>731.85269388341806</v>
      </c>
      <c r="AX16" s="18">
        <f t="shared" si="20"/>
        <v>12729.213455871242</v>
      </c>
      <c r="AY16" s="18">
        <f t="shared" si="20"/>
        <v>2657.0493060493131</v>
      </c>
      <c r="AZ16" s="18">
        <f t="shared" si="20"/>
        <v>4942.7043596545582</v>
      </c>
      <c r="BA16" s="18">
        <f t="shared" si="20"/>
        <v>2299.6952238629146</v>
      </c>
      <c r="BB16" s="18">
        <f t="shared" si="20"/>
        <v>5034.6357257135669</v>
      </c>
      <c r="BC16" s="18">
        <f t="shared" si="20"/>
        <v>756.6170142876482</v>
      </c>
      <c r="BD16" s="18">
        <f t="shared" si="20"/>
        <v>1736.5362339296796</v>
      </c>
      <c r="BE16" s="13">
        <f t="shared" si="20"/>
        <v>25098.462345638829</v>
      </c>
      <c r="BF16" s="21">
        <f t="shared" si="3"/>
        <v>385139.95747950347</v>
      </c>
      <c r="BH16" s="26">
        <v>10000000</v>
      </c>
      <c r="BI16" s="26">
        <f t="shared" si="4"/>
        <v>3851399.5747950347</v>
      </c>
      <c r="BJ16" s="26">
        <f t="shared" si="5"/>
        <v>38513.99574795035</v>
      </c>
      <c r="BK16" s="26">
        <v>10</v>
      </c>
    </row>
    <row r="17" spans="1:63">
      <c r="A17" s="16">
        <v>13</v>
      </c>
      <c r="B17" s="18" t="s">
        <v>46</v>
      </c>
      <c r="C17" s="18">
        <v>32798</v>
      </c>
      <c r="D17" s="23">
        <f t="shared" si="1"/>
        <v>16168.305454481451</v>
      </c>
      <c r="E17" s="23">
        <f t="shared" ref="E17:O17" si="21">(E4/11476728)*($C$17)</f>
        <v>387.23533362470556</v>
      </c>
      <c r="F17" s="23">
        <f t="shared" si="21"/>
        <v>334.0634201664447</v>
      </c>
      <c r="G17" s="23">
        <f t="shared" si="21"/>
        <v>372.40343902896365</v>
      </c>
      <c r="H17" s="23">
        <f t="shared" si="21"/>
        <v>416.85339828564378</v>
      </c>
      <c r="I17" s="23">
        <f t="shared" si="21"/>
        <v>947.90095382586401</v>
      </c>
      <c r="J17" s="23">
        <f t="shared" si="21"/>
        <v>817.76608210981385</v>
      </c>
      <c r="K17" s="23">
        <f t="shared" si="21"/>
        <v>50.325561431794846</v>
      </c>
      <c r="L17" s="23">
        <f t="shared" si="21"/>
        <v>54.217862094492439</v>
      </c>
      <c r="M17" s="23">
        <f t="shared" si="21"/>
        <v>52.303147377893772</v>
      </c>
      <c r="N17" s="23">
        <f t="shared" si="21"/>
        <v>232.48637555930577</v>
      </c>
      <c r="O17" s="23">
        <f t="shared" si="21"/>
        <v>2094.780775670557</v>
      </c>
      <c r="P17" s="13">
        <v>0</v>
      </c>
      <c r="Q17" s="18">
        <f t="shared" ref="Q17:BE17" si="22">(Q4/11952002)*($C$17)</f>
        <v>89.415148357572221</v>
      </c>
      <c r="R17" s="18">
        <f t="shared" si="22"/>
        <v>888.81687001056389</v>
      </c>
      <c r="S17" s="18">
        <f t="shared" si="22"/>
        <v>85.614510606674926</v>
      </c>
      <c r="T17" s="18">
        <f t="shared" si="22"/>
        <v>516.62604055789143</v>
      </c>
      <c r="U17" s="18">
        <f t="shared" si="22"/>
        <v>258.78912905135059</v>
      </c>
      <c r="V17" s="18">
        <f t="shared" si="22"/>
        <v>137.8931747166709</v>
      </c>
      <c r="W17" s="18">
        <f t="shared" si="22"/>
        <v>59.218601201706626</v>
      </c>
      <c r="X17" s="18">
        <f t="shared" si="22"/>
        <v>31.82107968188091</v>
      </c>
      <c r="Y17" s="18">
        <f t="shared" si="22"/>
        <v>1722.1691261430512</v>
      </c>
      <c r="Z17" s="18">
        <f t="shared" si="22"/>
        <v>41.222512847638413</v>
      </c>
      <c r="AA17" s="18">
        <f t="shared" si="22"/>
        <v>314.01774665031013</v>
      </c>
      <c r="AB17" s="18">
        <f t="shared" si="22"/>
        <v>179.77153768883238</v>
      </c>
      <c r="AC17" s="18">
        <f t="shared" si="22"/>
        <v>396.29263549320024</v>
      </c>
      <c r="AD17" s="18">
        <f t="shared" si="22"/>
        <v>430.04559169250473</v>
      </c>
      <c r="AE17" s="18">
        <f t="shared" si="22"/>
        <v>33.91211648056953</v>
      </c>
      <c r="AF17" s="18">
        <f t="shared" si="22"/>
        <v>68.395014659468771</v>
      </c>
      <c r="AG17" s="18">
        <f t="shared" si="22"/>
        <v>584.54357437356521</v>
      </c>
      <c r="AH17" s="18">
        <f t="shared" si="22"/>
        <v>29.20865575491035</v>
      </c>
      <c r="AI17" s="18">
        <f t="shared" si="22"/>
        <v>142.59937958511051</v>
      </c>
      <c r="AJ17" s="18">
        <f t="shared" si="22"/>
        <v>225.87862468563844</v>
      </c>
      <c r="AK17" s="18">
        <f t="shared" si="22"/>
        <v>413.94570599971456</v>
      </c>
      <c r="AL17" s="18">
        <f t="shared" si="22"/>
        <v>42.504027526099811</v>
      </c>
      <c r="AM17" s="18">
        <f t="shared" si="22"/>
        <v>36.67272411768338</v>
      </c>
      <c r="AN17" s="18">
        <f t="shared" si="22"/>
        <v>344.24996766232135</v>
      </c>
      <c r="AO17" s="18">
        <f t="shared" si="22"/>
        <v>30.66579557131935</v>
      </c>
      <c r="AP17" s="18">
        <f t="shared" si="22"/>
        <v>93.822241662944847</v>
      </c>
      <c r="AQ17" s="18">
        <f t="shared" si="22"/>
        <v>1295.9461253436873</v>
      </c>
      <c r="AR17" s="18">
        <f t="shared" si="22"/>
        <v>33.36603206726371</v>
      </c>
      <c r="AS17" s="18">
        <f t="shared" si="22"/>
        <v>76.193868441454413</v>
      </c>
      <c r="AT17" s="18">
        <f t="shared" si="22"/>
        <v>42.965043513212265</v>
      </c>
      <c r="AU17" s="18">
        <f t="shared" si="22"/>
        <v>337.77653484328397</v>
      </c>
      <c r="AV17" s="18">
        <f t="shared" si="22"/>
        <v>61.542890136731906</v>
      </c>
      <c r="AW17" s="18">
        <f t="shared" si="22"/>
        <v>28.464993061413477</v>
      </c>
      <c r="AX17" s="18">
        <f t="shared" si="22"/>
        <v>495.09549630262779</v>
      </c>
      <c r="AY17" s="18">
        <f t="shared" si="22"/>
        <v>103.34441711104132</v>
      </c>
      <c r="AZ17" s="18">
        <f t="shared" si="22"/>
        <v>192.24366662589247</v>
      </c>
      <c r="BA17" s="18">
        <f t="shared" si="22"/>
        <v>89.445333928156984</v>
      </c>
      <c r="BB17" s="18">
        <f t="shared" si="22"/>
        <v>195.81928466879441</v>
      </c>
      <c r="BC17" s="18">
        <f t="shared" si="22"/>
        <v>29.428187177344849</v>
      </c>
      <c r="BD17" s="18">
        <f t="shared" si="22"/>
        <v>67.541586254754634</v>
      </c>
      <c r="BE17" s="13">
        <f t="shared" si="22"/>
        <v>976.19037613949524</v>
      </c>
      <c r="BF17" s="21">
        <f t="shared" si="3"/>
        <v>16983.811717569828</v>
      </c>
      <c r="BH17" s="26">
        <v>10000000</v>
      </c>
      <c r="BI17" s="26">
        <f t="shared" si="4"/>
        <v>169838.11717569828</v>
      </c>
      <c r="BJ17" s="26">
        <f t="shared" si="5"/>
        <v>1698.3811717569829</v>
      </c>
      <c r="BK17" s="26">
        <v>10</v>
      </c>
    </row>
    <row r="18" spans="1:63">
      <c r="A18" s="16">
        <v>14</v>
      </c>
      <c r="B18" s="18" t="s">
        <v>50</v>
      </c>
      <c r="C18" s="18">
        <v>31282</v>
      </c>
      <c r="D18" s="23">
        <f t="shared" si="1"/>
        <v>15420.968694038927</v>
      </c>
      <c r="E18" s="23">
        <f t="shared" ref="E18:P18" si="23">(E4/11476728)*($C$18)</f>
        <v>369.33641400231846</v>
      </c>
      <c r="F18" s="23">
        <f t="shared" si="23"/>
        <v>318.62223030815056</v>
      </c>
      <c r="G18" s="23">
        <f t="shared" si="23"/>
        <v>355.19008414244894</v>
      </c>
      <c r="H18" s="23">
        <f t="shared" si="23"/>
        <v>397.58546268588049</v>
      </c>
      <c r="I18" s="23">
        <f t="shared" si="23"/>
        <v>904.08676253371175</v>
      </c>
      <c r="J18" s="23">
        <f t="shared" si="23"/>
        <v>779.96702788460266</v>
      </c>
      <c r="K18" s="23">
        <f t="shared" si="23"/>
        <v>47.99939669215825</v>
      </c>
      <c r="L18" s="23">
        <f t="shared" si="23"/>
        <v>51.7117861467136</v>
      </c>
      <c r="M18" s="23">
        <f t="shared" si="23"/>
        <v>49.885574006807516</v>
      </c>
      <c r="N18" s="23">
        <f t="shared" si="23"/>
        <v>221.7403134412526</v>
      </c>
      <c r="O18" s="23">
        <f t="shared" si="23"/>
        <v>1997.9551260603198</v>
      </c>
      <c r="P18" s="23">
        <f t="shared" si="23"/>
        <v>90.157640226378106</v>
      </c>
      <c r="Q18" s="13">
        <v>0</v>
      </c>
      <c r="R18" s="18">
        <f t="shared" ref="R18:BE18" si="24">(R4/11952002)*($C$18)</f>
        <v>847.73368277548821</v>
      </c>
      <c r="S18" s="18">
        <f t="shared" si="24"/>
        <v>81.657208390694706</v>
      </c>
      <c r="T18" s="18">
        <f t="shared" si="24"/>
        <v>492.74638089919995</v>
      </c>
      <c r="U18" s="18">
        <f t="shared" si="24"/>
        <v>246.82729236491093</v>
      </c>
      <c r="V18" s="18">
        <f t="shared" si="24"/>
        <v>131.5194308033081</v>
      </c>
      <c r="W18" s="18">
        <f t="shared" si="24"/>
        <v>56.481379437520175</v>
      </c>
      <c r="X18" s="18">
        <f t="shared" si="24"/>
        <v>30.350235215824092</v>
      </c>
      <c r="Y18" s="18">
        <f t="shared" si="24"/>
        <v>1642.5664553938327</v>
      </c>
      <c r="Z18" s="18">
        <f t="shared" si="24"/>
        <v>39.317112229398894</v>
      </c>
      <c r="AA18" s="18">
        <f t="shared" si="24"/>
        <v>299.50311454097817</v>
      </c>
      <c r="AB18" s="18">
        <f t="shared" si="24"/>
        <v>171.46207823593068</v>
      </c>
      <c r="AC18" s="18">
        <f t="shared" si="24"/>
        <v>377.97506626923257</v>
      </c>
      <c r="AD18" s="18">
        <f t="shared" si="24"/>
        <v>410.16788216735574</v>
      </c>
      <c r="AE18" s="18">
        <f t="shared" si="24"/>
        <v>32.344619420244406</v>
      </c>
      <c r="AF18" s="18">
        <f t="shared" si="24"/>
        <v>65.233637678440815</v>
      </c>
      <c r="AG18" s="18">
        <f t="shared" si="24"/>
        <v>557.52460801127711</v>
      </c>
      <c r="AH18" s="18">
        <f t="shared" si="24"/>
        <v>27.858563611351471</v>
      </c>
      <c r="AI18" s="18">
        <f t="shared" si="24"/>
        <v>136.00810391430656</v>
      </c>
      <c r="AJ18" s="18">
        <f t="shared" si="24"/>
        <v>215.43798821318805</v>
      </c>
      <c r="AK18" s="18">
        <f t="shared" si="24"/>
        <v>394.81217071416154</v>
      </c>
      <c r="AL18" s="18">
        <f t="shared" si="24"/>
        <v>40.539392312685358</v>
      </c>
      <c r="AM18" s="18">
        <f t="shared" si="24"/>
        <v>34.977625338416104</v>
      </c>
      <c r="AN18" s="18">
        <f t="shared" si="24"/>
        <v>328.33793183769546</v>
      </c>
      <c r="AO18" s="18">
        <f t="shared" si="24"/>
        <v>29.248351029392399</v>
      </c>
      <c r="AP18" s="18">
        <f t="shared" si="24"/>
        <v>89.485558988360282</v>
      </c>
      <c r="AQ18" s="18">
        <f t="shared" si="24"/>
        <v>1236.0444750594922</v>
      </c>
      <c r="AR18" s="18">
        <f t="shared" si="24"/>
        <v>31.823776301242255</v>
      </c>
      <c r="AS18" s="18">
        <f t="shared" si="24"/>
        <v>72.67201026238115</v>
      </c>
      <c r="AT18" s="18">
        <f t="shared" si="24"/>
        <v>40.97909906641582</v>
      </c>
      <c r="AU18" s="18">
        <f t="shared" si="24"/>
        <v>322.16371617073025</v>
      </c>
      <c r="AV18" s="18">
        <f t="shared" si="24"/>
        <v>58.698234320911254</v>
      </c>
      <c r="AW18" s="18">
        <f t="shared" si="24"/>
        <v>27.149274740750545</v>
      </c>
      <c r="AX18" s="18">
        <f t="shared" si="24"/>
        <v>472.21102857914514</v>
      </c>
      <c r="AY18" s="18">
        <f t="shared" si="24"/>
        <v>98.567597294578775</v>
      </c>
      <c r="AZ18" s="18">
        <f t="shared" si="24"/>
        <v>183.35771630560305</v>
      </c>
      <c r="BA18" s="18">
        <f t="shared" si="24"/>
        <v>85.310962130026425</v>
      </c>
      <c r="BB18" s="18">
        <f t="shared" si="24"/>
        <v>186.76806094911967</v>
      </c>
      <c r="BC18" s="18">
        <f t="shared" si="24"/>
        <v>28.067947779794551</v>
      </c>
      <c r="BD18" s="18">
        <f t="shared" si="24"/>
        <v>64.419656723618345</v>
      </c>
      <c r="BE18" s="13">
        <f t="shared" si="24"/>
        <v>931.068581815833</v>
      </c>
      <c r="BF18" s="21">
        <f t="shared" si="3"/>
        <v>16203.655825423579</v>
      </c>
      <c r="BH18" s="26">
        <v>10000000</v>
      </c>
      <c r="BI18" s="26">
        <f t="shared" si="4"/>
        <v>162036.55825423577</v>
      </c>
      <c r="BJ18" s="26">
        <f t="shared" si="5"/>
        <v>1620.365582542358</v>
      </c>
      <c r="BK18" s="26">
        <v>10</v>
      </c>
    </row>
    <row r="19" spans="1:63">
      <c r="A19" s="16">
        <v>15</v>
      </c>
      <c r="B19" s="18" t="s">
        <v>52</v>
      </c>
      <c r="C19" s="18">
        <v>277132</v>
      </c>
      <c r="D19" s="23">
        <f t="shared" si="1"/>
        <v>136616.70916553916</v>
      </c>
      <c r="E19" s="23">
        <f t="shared" ref="E19:Q19" si="25">(E4/11476728)*($C$19)</f>
        <v>3272.0075150339017</v>
      </c>
      <c r="F19" s="23">
        <f t="shared" si="25"/>
        <v>2822.7228415625082</v>
      </c>
      <c r="G19" s="23">
        <f t="shared" si="25"/>
        <v>3146.6830253361409</v>
      </c>
      <c r="H19" s="23">
        <f t="shared" si="25"/>
        <v>3522.2701376211057</v>
      </c>
      <c r="I19" s="23">
        <f t="shared" si="25"/>
        <v>8009.4422567128895</v>
      </c>
      <c r="J19" s="23">
        <f t="shared" si="25"/>
        <v>6909.8466329427692</v>
      </c>
      <c r="K19" s="23">
        <f t="shared" si="25"/>
        <v>425.23396215367308</v>
      </c>
      <c r="L19" s="23">
        <f t="shared" si="25"/>
        <v>458.12258546164031</v>
      </c>
      <c r="M19" s="23">
        <f t="shared" si="25"/>
        <v>441.94389411337448</v>
      </c>
      <c r="N19" s="23">
        <f t="shared" si="25"/>
        <v>1964.4311918867468</v>
      </c>
      <c r="O19" s="23">
        <f t="shared" si="25"/>
        <v>17700.188606717875</v>
      </c>
      <c r="P19" s="23">
        <f t="shared" si="25"/>
        <v>798.72025929341532</v>
      </c>
      <c r="Q19" s="23">
        <f t="shared" si="25"/>
        <v>786.81564013715411</v>
      </c>
      <c r="R19" s="13">
        <v>0</v>
      </c>
      <c r="S19" s="18">
        <f t="shared" ref="S19:BE19" si="26">(S4/11952002)*($C$19)</f>
        <v>723.41363965635207</v>
      </c>
      <c r="T19" s="18">
        <f t="shared" si="26"/>
        <v>4365.3151982404288</v>
      </c>
      <c r="U19" s="18">
        <f t="shared" si="26"/>
        <v>2186.6805571150339</v>
      </c>
      <c r="V19" s="18">
        <f t="shared" si="26"/>
        <v>1165.1506584419915</v>
      </c>
      <c r="W19" s="18">
        <f t="shared" si="26"/>
        <v>500.37713849110798</v>
      </c>
      <c r="X19" s="18">
        <f t="shared" si="26"/>
        <v>268.87735393618573</v>
      </c>
      <c r="Y19" s="18">
        <f t="shared" si="26"/>
        <v>14551.746273134828</v>
      </c>
      <c r="Z19" s="18">
        <f t="shared" si="26"/>
        <v>348.31628241026067</v>
      </c>
      <c r="AA19" s="18">
        <f t="shared" si="26"/>
        <v>2653.3436845141091</v>
      </c>
      <c r="AB19" s="18">
        <f t="shared" si="26"/>
        <v>1519.0086524416579</v>
      </c>
      <c r="AC19" s="18">
        <f t="shared" si="26"/>
        <v>3348.5386505122742</v>
      </c>
      <c r="AD19" s="18">
        <f t="shared" si="26"/>
        <v>3633.7397072055378</v>
      </c>
      <c r="AE19" s="18">
        <f t="shared" si="26"/>
        <v>286.54590720450011</v>
      </c>
      <c r="AF19" s="18">
        <f t="shared" si="26"/>
        <v>577.91472658722785</v>
      </c>
      <c r="AG19" s="18">
        <f t="shared" si="26"/>
        <v>4939.1953732939473</v>
      </c>
      <c r="AH19" s="18">
        <f t="shared" si="26"/>
        <v>246.80325588968276</v>
      </c>
      <c r="AI19" s="18">
        <f t="shared" si="26"/>
        <v>1204.9164968345888</v>
      </c>
      <c r="AJ19" s="18">
        <f t="shared" si="26"/>
        <v>1908.5979333002119</v>
      </c>
      <c r="AK19" s="18">
        <f t="shared" si="26"/>
        <v>3497.7011218706289</v>
      </c>
      <c r="AL19" s="18">
        <f t="shared" si="26"/>
        <v>359.14464773349272</v>
      </c>
      <c r="AM19" s="18">
        <f t="shared" si="26"/>
        <v>309.87210745111992</v>
      </c>
      <c r="AN19" s="18">
        <f t="shared" si="26"/>
        <v>2908.7957204157092</v>
      </c>
      <c r="AO19" s="18">
        <f t="shared" si="26"/>
        <v>259.11559419083096</v>
      </c>
      <c r="AP19" s="18">
        <f t="shared" si="26"/>
        <v>792.76618929615313</v>
      </c>
      <c r="AQ19" s="18">
        <f t="shared" si="26"/>
        <v>10950.306165276746</v>
      </c>
      <c r="AR19" s="18">
        <f t="shared" si="26"/>
        <v>281.93167872629203</v>
      </c>
      <c r="AS19" s="18">
        <f t="shared" si="26"/>
        <v>643.81240163781774</v>
      </c>
      <c r="AT19" s="18">
        <f t="shared" si="26"/>
        <v>363.04007680052263</v>
      </c>
      <c r="AU19" s="18">
        <f t="shared" si="26"/>
        <v>2854.0974039328307</v>
      </c>
      <c r="AV19" s="18">
        <f t="shared" si="26"/>
        <v>520.01659337071726</v>
      </c>
      <c r="AW19" s="18">
        <f t="shared" si="26"/>
        <v>240.51955781131898</v>
      </c>
      <c r="AX19" s="18">
        <f t="shared" si="26"/>
        <v>4183.3893859790187</v>
      </c>
      <c r="AY19" s="18">
        <f t="shared" si="26"/>
        <v>873.22534919254542</v>
      </c>
      <c r="AZ19" s="18">
        <f t="shared" si="26"/>
        <v>1624.3939209514858</v>
      </c>
      <c r="BA19" s="18">
        <f t="shared" si="26"/>
        <v>755.78280023714865</v>
      </c>
      <c r="BB19" s="18">
        <f t="shared" si="26"/>
        <v>1654.6066832987478</v>
      </c>
      <c r="BC19" s="18">
        <f t="shared" si="26"/>
        <v>248.65822211207796</v>
      </c>
      <c r="BD19" s="18">
        <f t="shared" si="26"/>
        <v>570.7035453976664</v>
      </c>
      <c r="BE19" s="13">
        <f t="shared" si="26"/>
        <v>8248.4783011247819</v>
      </c>
      <c r="BF19" s="21">
        <f t="shared" si="3"/>
        <v>136827.2675049908</v>
      </c>
      <c r="BH19" s="26">
        <v>10000000</v>
      </c>
      <c r="BI19" s="26">
        <f t="shared" si="4"/>
        <v>1368272.675049908</v>
      </c>
      <c r="BJ19" s="26">
        <f t="shared" si="5"/>
        <v>13682.72675049908</v>
      </c>
      <c r="BK19" s="26">
        <v>10</v>
      </c>
    </row>
    <row r="20" spans="1:63">
      <c r="A20" s="16">
        <v>16</v>
      </c>
      <c r="B20" s="18" t="s">
        <v>54</v>
      </c>
      <c r="C20" s="18">
        <v>30376</v>
      </c>
      <c r="D20" s="23">
        <f t="shared" si="1"/>
        <v>14974.341316096365</v>
      </c>
      <c r="E20" s="23">
        <f t="shared" ref="E20:R20" si="27">(E4/11476728)*($C$20)</f>
        <v>358.6395662596517</v>
      </c>
      <c r="F20" s="23">
        <f t="shared" si="27"/>
        <v>309.39418412634683</v>
      </c>
      <c r="G20" s="23">
        <f t="shared" si="27"/>
        <v>344.90294725116775</v>
      </c>
      <c r="H20" s="23">
        <f t="shared" si="27"/>
        <v>386.07045631821194</v>
      </c>
      <c r="I20" s="23">
        <f t="shared" si="27"/>
        <v>877.90229201214845</v>
      </c>
      <c r="J20" s="23">
        <f t="shared" si="27"/>
        <v>757.37735563655428</v>
      </c>
      <c r="K20" s="23">
        <f t="shared" si="27"/>
        <v>46.609221722428202</v>
      </c>
      <c r="L20" s="23">
        <f t="shared" si="27"/>
        <v>50.214091681880063</v>
      </c>
      <c r="M20" s="23">
        <f t="shared" si="27"/>
        <v>48.440770923559398</v>
      </c>
      <c r="N20" s="23">
        <f t="shared" si="27"/>
        <v>215.31819452373534</v>
      </c>
      <c r="O20" s="23">
        <f t="shared" si="27"/>
        <v>1940.0896652774206</v>
      </c>
      <c r="P20" s="23">
        <f t="shared" si="27"/>
        <v>87.546463765630762</v>
      </c>
      <c r="Q20" s="23">
        <f t="shared" si="27"/>
        <v>86.241617297194807</v>
      </c>
      <c r="R20" s="23">
        <f t="shared" si="27"/>
        <v>857.27089602541764</v>
      </c>
      <c r="S20" s="13">
        <v>0</v>
      </c>
      <c r="T20" s="18">
        <f t="shared" ref="T20:BE20" si="28">(T4/11952002)*($C$20)</f>
        <v>478.47529141979726</v>
      </c>
      <c r="U20" s="18">
        <f t="shared" si="28"/>
        <v>239.67859576998063</v>
      </c>
      <c r="V20" s="18">
        <f t="shared" si="28"/>
        <v>127.71031999492637</v>
      </c>
      <c r="W20" s="18">
        <f t="shared" si="28"/>
        <v>54.84554637792062</v>
      </c>
      <c r="X20" s="18">
        <f t="shared" si="28"/>
        <v>29.471221306689873</v>
      </c>
      <c r="Y20" s="18">
        <f t="shared" si="28"/>
        <v>1594.9938830331521</v>
      </c>
      <c r="Z20" s="18">
        <f t="shared" si="28"/>
        <v>38.178396556493212</v>
      </c>
      <c r="AA20" s="18">
        <f t="shared" si="28"/>
        <v>290.82880273949087</v>
      </c>
      <c r="AB20" s="18">
        <f t="shared" si="28"/>
        <v>166.49613478980342</v>
      </c>
      <c r="AC20" s="18">
        <f t="shared" si="28"/>
        <v>367.0280229203442</v>
      </c>
      <c r="AD20" s="18">
        <f t="shared" si="28"/>
        <v>398.28845945641575</v>
      </c>
      <c r="AE20" s="18">
        <f t="shared" si="28"/>
        <v>31.407843472583085</v>
      </c>
      <c r="AF20" s="18">
        <f t="shared" si="28"/>
        <v>63.344318717483482</v>
      </c>
      <c r="AG20" s="18">
        <f t="shared" si="28"/>
        <v>541.37738932774607</v>
      </c>
      <c r="AH20" s="18">
        <f t="shared" si="28"/>
        <v>27.051714348776045</v>
      </c>
      <c r="AI20" s="18">
        <f t="shared" si="28"/>
        <v>132.06899061763878</v>
      </c>
      <c r="AJ20" s="18">
        <f t="shared" si="28"/>
        <v>209.1983993978582</v>
      </c>
      <c r="AK20" s="18">
        <f t="shared" si="28"/>
        <v>383.37748537860017</v>
      </c>
      <c r="AL20" s="18">
        <f t="shared" si="28"/>
        <v>39.365276545301782</v>
      </c>
      <c r="AM20" s="18">
        <f t="shared" si="28"/>
        <v>33.964591371386987</v>
      </c>
      <c r="AN20" s="18">
        <f t="shared" si="28"/>
        <v>318.8284961799705</v>
      </c>
      <c r="AO20" s="18">
        <f t="shared" si="28"/>
        <v>28.401250267528404</v>
      </c>
      <c r="AP20" s="18">
        <f t="shared" si="28"/>
        <v>86.893847574657372</v>
      </c>
      <c r="AQ20" s="18">
        <f t="shared" si="28"/>
        <v>1200.2457315519191</v>
      </c>
      <c r="AR20" s="18">
        <f t="shared" si="28"/>
        <v>30.902085190414127</v>
      </c>
      <c r="AS20" s="18">
        <f t="shared" si="28"/>
        <v>70.567258606549771</v>
      </c>
      <c r="AT20" s="18">
        <f t="shared" si="28"/>
        <v>39.792248361404226</v>
      </c>
      <c r="AU20" s="18">
        <f t="shared" si="28"/>
        <v>312.83310026219874</v>
      </c>
      <c r="AV20" s="18">
        <f t="shared" si="28"/>
        <v>56.998195950770423</v>
      </c>
      <c r="AW20" s="18">
        <f t="shared" si="28"/>
        <v>26.362968145420322</v>
      </c>
      <c r="AX20" s="18">
        <f t="shared" si="28"/>
        <v>458.53469100825117</v>
      </c>
      <c r="AY20" s="18">
        <f t="shared" si="28"/>
        <v>95.712848776297065</v>
      </c>
      <c r="AZ20" s="18">
        <f t="shared" si="28"/>
        <v>178.04724731471765</v>
      </c>
      <c r="BA20" s="18">
        <f t="shared" si="28"/>
        <v>82.840156820589556</v>
      </c>
      <c r="BB20" s="18">
        <f t="shared" si="28"/>
        <v>181.35882038841694</v>
      </c>
      <c r="BC20" s="18">
        <f t="shared" si="28"/>
        <v>27.255034261205783</v>
      </c>
      <c r="BD20" s="18">
        <f t="shared" si="28"/>
        <v>62.553912557912888</v>
      </c>
      <c r="BE20" s="13">
        <f t="shared" si="28"/>
        <v>904.10265460129608</v>
      </c>
      <c r="BF20" s="21">
        <f t="shared" si="3"/>
        <v>15775.398954183262</v>
      </c>
      <c r="BH20" s="26">
        <v>10000000</v>
      </c>
      <c r="BI20" s="26">
        <f t="shared" si="4"/>
        <v>157753.98954183262</v>
      </c>
      <c r="BJ20" s="26">
        <f t="shared" si="5"/>
        <v>1577.5398954183261</v>
      </c>
      <c r="BK20" s="26">
        <v>10</v>
      </c>
    </row>
    <row r="21" spans="1:63">
      <c r="A21" s="16">
        <v>17</v>
      </c>
      <c r="B21" s="18" t="s">
        <v>58</v>
      </c>
      <c r="C21" s="18">
        <v>183125</v>
      </c>
      <c r="D21" s="23">
        <f t="shared" si="1"/>
        <v>90274.435525090419</v>
      </c>
      <c r="E21" s="23">
        <f t="shared" ref="E21:S21" si="29">(E4/11476728)*($C$21)</f>
        <v>2162.0973983177087</v>
      </c>
      <c r="F21" s="23">
        <f t="shared" si="29"/>
        <v>1865.2162881267207</v>
      </c>
      <c r="G21" s="23">
        <f t="shared" si="29"/>
        <v>2079.2847055362818</v>
      </c>
      <c r="H21" s="23">
        <f t="shared" si="29"/>
        <v>2327.4674846349935</v>
      </c>
      <c r="I21" s="23">
        <f t="shared" si="29"/>
        <v>5292.5288788755824</v>
      </c>
      <c r="J21" s="23">
        <f t="shared" si="29"/>
        <v>4565.931269783513</v>
      </c>
      <c r="K21" s="23">
        <f t="shared" si="29"/>
        <v>280.98873215432133</v>
      </c>
      <c r="L21" s="23">
        <f t="shared" si="29"/>
        <v>302.72108043337789</v>
      </c>
      <c r="M21" s="23">
        <f t="shared" si="29"/>
        <v>292.03042452517826</v>
      </c>
      <c r="N21" s="23">
        <f t="shared" si="29"/>
        <v>1298.0690140953066</v>
      </c>
      <c r="O21" s="23">
        <f t="shared" si="29"/>
        <v>11696.040293452977</v>
      </c>
      <c r="P21" s="23">
        <f t="shared" si="29"/>
        <v>527.7833216052519</v>
      </c>
      <c r="Q21" s="23">
        <f t="shared" si="29"/>
        <v>519.91691360115885</v>
      </c>
      <c r="R21" s="23">
        <f t="shared" si="29"/>
        <v>5168.1502776749612</v>
      </c>
      <c r="S21" s="23">
        <f t="shared" si="29"/>
        <v>497.81757265659695</v>
      </c>
      <c r="T21" s="13">
        <v>0</v>
      </c>
      <c r="U21" s="18">
        <f t="shared" ref="U21:BE21" si="30">(U4/11952002)*($C$21)</f>
        <v>1444.9283266518864</v>
      </c>
      <c r="V21" s="18">
        <f t="shared" si="30"/>
        <v>769.91547106501491</v>
      </c>
      <c r="W21" s="18">
        <f t="shared" si="30"/>
        <v>330.64230578274669</v>
      </c>
      <c r="X21" s="18">
        <f t="shared" si="30"/>
        <v>177.670443830247</v>
      </c>
      <c r="Y21" s="18">
        <f t="shared" si="30"/>
        <v>9615.5930613130749</v>
      </c>
      <c r="Z21" s="18">
        <f t="shared" si="30"/>
        <v>230.16259117091849</v>
      </c>
      <c r="AA21" s="18">
        <f t="shared" si="30"/>
        <v>1753.292879301727</v>
      </c>
      <c r="AB21" s="18">
        <f t="shared" si="30"/>
        <v>1003.7399487550286</v>
      </c>
      <c r="AC21" s="18">
        <f t="shared" si="30"/>
        <v>2212.6681161867277</v>
      </c>
      <c r="AD21" s="18">
        <f t="shared" si="30"/>
        <v>2401.1250374623432</v>
      </c>
      <c r="AE21" s="18">
        <f t="shared" si="30"/>
        <v>189.34557992878516</v>
      </c>
      <c r="AF21" s="18">
        <f t="shared" si="30"/>
        <v>381.87807364824738</v>
      </c>
      <c r="AG21" s="18">
        <f t="shared" si="30"/>
        <v>3263.7521207744107</v>
      </c>
      <c r="AH21" s="18">
        <f t="shared" si="30"/>
        <v>163.08418455753269</v>
      </c>
      <c r="AI21" s="18">
        <f t="shared" si="30"/>
        <v>796.19218813718408</v>
      </c>
      <c r="AJ21" s="18">
        <f t="shared" si="30"/>
        <v>1261.1751675577029</v>
      </c>
      <c r="AK21" s="18">
        <f t="shared" si="30"/>
        <v>2311.2326181839662</v>
      </c>
      <c r="AL21" s="18">
        <f t="shared" si="30"/>
        <v>237.31782549902519</v>
      </c>
      <c r="AM21" s="18">
        <f t="shared" si="30"/>
        <v>204.75921105100215</v>
      </c>
      <c r="AN21" s="18">
        <f t="shared" si="30"/>
        <v>1922.092058301195</v>
      </c>
      <c r="AO21" s="18">
        <f t="shared" si="30"/>
        <v>171.22000774430927</v>
      </c>
      <c r="AP21" s="18">
        <f t="shared" si="30"/>
        <v>523.84895434254452</v>
      </c>
      <c r="AQ21" s="18">
        <f t="shared" si="30"/>
        <v>7235.8111532277189</v>
      </c>
      <c r="AR21" s="18">
        <f t="shared" si="30"/>
        <v>186.29656144635854</v>
      </c>
      <c r="AS21" s="18">
        <f t="shared" si="30"/>
        <v>425.4223476535563</v>
      </c>
      <c r="AT21" s="18">
        <f t="shared" si="30"/>
        <v>239.8918712530336</v>
      </c>
      <c r="AU21" s="18">
        <f t="shared" si="30"/>
        <v>1885.9481658386603</v>
      </c>
      <c r="AV21" s="18">
        <f t="shared" si="30"/>
        <v>343.61978645920573</v>
      </c>
      <c r="AW21" s="18">
        <f t="shared" si="30"/>
        <v>158.93200360910248</v>
      </c>
      <c r="AX21" s="18">
        <f t="shared" si="30"/>
        <v>2764.3259576931127</v>
      </c>
      <c r="AY21" s="18">
        <f t="shared" si="30"/>
        <v>577.01525652355144</v>
      </c>
      <c r="AZ21" s="18">
        <f t="shared" si="30"/>
        <v>1073.3770794215061</v>
      </c>
      <c r="BA21" s="18">
        <f t="shared" si="30"/>
        <v>499.41084138038133</v>
      </c>
      <c r="BB21" s="18">
        <f t="shared" si="30"/>
        <v>1093.3412557159882</v>
      </c>
      <c r="BC21" s="18">
        <f t="shared" si="30"/>
        <v>164.30992063087004</v>
      </c>
      <c r="BD21" s="18">
        <f t="shared" si="30"/>
        <v>377.11302466314845</v>
      </c>
      <c r="BE21" s="13">
        <f t="shared" si="30"/>
        <v>5450.480597309137</v>
      </c>
      <c r="BF21" s="21">
        <f t="shared" si="3"/>
        <v>92716.975649544896</v>
      </c>
      <c r="BH21" s="26">
        <v>10000000</v>
      </c>
      <c r="BI21" s="26">
        <f t="shared" si="4"/>
        <v>927169.75649544899</v>
      </c>
      <c r="BJ21" s="26">
        <f t="shared" si="5"/>
        <v>9271.6975649544893</v>
      </c>
      <c r="BK21" s="26">
        <v>10</v>
      </c>
    </row>
    <row r="22" spans="1:63">
      <c r="A22" s="16">
        <v>18</v>
      </c>
      <c r="B22" s="18" t="s">
        <v>60</v>
      </c>
      <c r="C22" s="18">
        <v>89391</v>
      </c>
      <c r="D22" s="23">
        <f t="shared" si="1"/>
        <v>44066.741657465434</v>
      </c>
      <c r="E22" s="23">
        <f t="shared" ref="E22:T22" si="31">(E4/11476728)*($C$22)</f>
        <v>1055.4105039345709</v>
      </c>
      <c r="F22" s="23">
        <f t="shared" si="31"/>
        <v>910.4903711231982</v>
      </c>
      <c r="G22" s="23">
        <f t="shared" si="31"/>
        <v>1014.9861521506826</v>
      </c>
      <c r="H22" s="23">
        <f t="shared" si="31"/>
        <v>1136.1345852232448</v>
      </c>
      <c r="I22" s="23">
        <f t="shared" si="31"/>
        <v>2583.5055236126536</v>
      </c>
      <c r="J22" s="23">
        <f t="shared" si="31"/>
        <v>2228.8227283943647</v>
      </c>
      <c r="K22" s="23">
        <f t="shared" si="31"/>
        <v>137.16239593723924</v>
      </c>
      <c r="L22" s="23">
        <f t="shared" si="31"/>
        <v>147.77086744584346</v>
      </c>
      <c r="M22" s="23">
        <f t="shared" si="31"/>
        <v>142.55230950842437</v>
      </c>
      <c r="N22" s="23">
        <f t="shared" si="31"/>
        <v>633.64197809689313</v>
      </c>
      <c r="O22" s="23">
        <f t="shared" si="31"/>
        <v>5709.3282614173659</v>
      </c>
      <c r="P22" s="23">
        <f t="shared" si="31"/>
        <v>257.63319536718132</v>
      </c>
      <c r="Q22" s="23">
        <f t="shared" si="31"/>
        <v>253.79327139233413</v>
      </c>
      <c r="R22" s="23">
        <f t="shared" si="31"/>
        <v>2522.7911070123819</v>
      </c>
      <c r="S22" s="23">
        <f t="shared" si="31"/>
        <v>243.00565535752003</v>
      </c>
      <c r="T22" s="23">
        <f t="shared" si="31"/>
        <v>1466.3758359525468</v>
      </c>
      <c r="U22" s="13">
        <v>0</v>
      </c>
      <c r="V22" s="18">
        <f t="shared" ref="V22:BE22" si="32">(V4/11952002)*($C$22)</f>
        <v>375.82806211043135</v>
      </c>
      <c r="W22" s="18">
        <f t="shared" si="32"/>
        <v>161.40038965856934</v>
      </c>
      <c r="X22" s="18">
        <f t="shared" si="32"/>
        <v>86.728402153881831</v>
      </c>
      <c r="Y22" s="18">
        <f t="shared" si="32"/>
        <v>4693.7746312291447</v>
      </c>
      <c r="Z22" s="18">
        <f t="shared" si="32"/>
        <v>112.35202286612737</v>
      </c>
      <c r="AA22" s="18">
        <f t="shared" si="32"/>
        <v>855.85585678449524</v>
      </c>
      <c r="AB22" s="18">
        <f t="shared" si="32"/>
        <v>489.96760551077551</v>
      </c>
      <c r="AC22" s="18">
        <f t="shared" si="32"/>
        <v>1080.0961942610118</v>
      </c>
      <c r="AD22" s="18">
        <f t="shared" si="32"/>
        <v>1172.0899288671471</v>
      </c>
      <c r="AE22" s="18">
        <f t="shared" si="32"/>
        <v>92.427526200213151</v>
      </c>
      <c r="AF22" s="18">
        <f t="shared" si="32"/>
        <v>186.41071880677396</v>
      </c>
      <c r="AG22" s="18">
        <f t="shared" si="32"/>
        <v>1593.174420904548</v>
      </c>
      <c r="AH22" s="18">
        <f t="shared" si="32"/>
        <v>79.608236678675254</v>
      </c>
      <c r="AI22" s="18">
        <f t="shared" si="32"/>
        <v>388.65483079738442</v>
      </c>
      <c r="AJ22" s="18">
        <f t="shared" si="32"/>
        <v>615.63254281583954</v>
      </c>
      <c r="AK22" s="18">
        <f t="shared" si="32"/>
        <v>1128.209665376562</v>
      </c>
      <c r="AL22" s="18">
        <f t="shared" si="32"/>
        <v>115.84479311499446</v>
      </c>
      <c r="AM22" s="18">
        <f t="shared" si="32"/>
        <v>99.951566607836909</v>
      </c>
      <c r="AN22" s="18">
        <f t="shared" si="32"/>
        <v>938.253822163015</v>
      </c>
      <c r="AO22" s="18">
        <f t="shared" si="32"/>
        <v>83.579673514110851</v>
      </c>
      <c r="AP22" s="18">
        <f t="shared" si="32"/>
        <v>255.71266554339601</v>
      </c>
      <c r="AQ22" s="18">
        <f t="shared" si="32"/>
        <v>3532.1031797852779</v>
      </c>
      <c r="AR22" s="18">
        <f t="shared" si="32"/>
        <v>90.939172282601703</v>
      </c>
      <c r="AS22" s="18">
        <f t="shared" si="32"/>
        <v>207.66650691658185</v>
      </c>
      <c r="AT22" s="18">
        <f t="shared" si="32"/>
        <v>117.10129290473681</v>
      </c>
      <c r="AU22" s="18">
        <f t="shared" si="32"/>
        <v>920.6104709487164</v>
      </c>
      <c r="AV22" s="18">
        <f t="shared" si="32"/>
        <v>167.73524276518694</v>
      </c>
      <c r="AW22" s="18">
        <f t="shared" si="32"/>
        <v>77.581382851174226</v>
      </c>
      <c r="AX22" s="18">
        <f t="shared" si="32"/>
        <v>1349.3835450328741</v>
      </c>
      <c r="AY22" s="18">
        <f t="shared" si="32"/>
        <v>281.66536953390738</v>
      </c>
      <c r="AZ22" s="18">
        <f t="shared" si="32"/>
        <v>523.96041232255482</v>
      </c>
      <c r="BA22" s="18">
        <f t="shared" si="32"/>
        <v>243.78339670625894</v>
      </c>
      <c r="BB22" s="18">
        <f t="shared" si="32"/>
        <v>533.70576485847312</v>
      </c>
      <c r="BC22" s="18">
        <f t="shared" si="32"/>
        <v>80.206569911885893</v>
      </c>
      <c r="BD22" s="18">
        <f t="shared" si="32"/>
        <v>184.08469836266761</v>
      </c>
      <c r="BE22" s="13">
        <f t="shared" si="32"/>
        <v>2660.6083881177397</v>
      </c>
      <c r="BF22" s="21">
        <f t="shared" si="3"/>
        <v>46020.093691192029</v>
      </c>
      <c r="BH22" s="26">
        <v>10000000</v>
      </c>
      <c r="BI22" s="26">
        <f t="shared" si="4"/>
        <v>460200.93691192032</v>
      </c>
      <c r="BJ22" s="26">
        <f t="shared" si="5"/>
        <v>4602.0093691192033</v>
      </c>
      <c r="BK22" s="26">
        <v>10</v>
      </c>
    </row>
    <row r="23" spans="1:63">
      <c r="A23" s="16">
        <v>19</v>
      </c>
      <c r="B23" s="18" t="s">
        <v>62</v>
      </c>
      <c r="C23" s="18">
        <v>53825</v>
      </c>
      <c r="D23" s="23">
        <f t="shared" si="1"/>
        <v>26533.905759115314</v>
      </c>
      <c r="E23" s="23">
        <f t="shared" ref="E23:U23" si="33">(E4/11476728)*($C$23)</f>
        <v>635.49429332123236</v>
      </c>
      <c r="F23" s="23">
        <f t="shared" si="33"/>
        <v>548.23353833949886</v>
      </c>
      <c r="G23" s="23">
        <f t="shared" si="33"/>
        <v>611.15357966138083</v>
      </c>
      <c r="H23" s="23">
        <f t="shared" si="33"/>
        <v>684.10068183196461</v>
      </c>
      <c r="I23" s="23">
        <f t="shared" si="33"/>
        <v>1555.6060991425431</v>
      </c>
      <c r="J23" s="23">
        <f t="shared" si="33"/>
        <v>1342.0409588865398</v>
      </c>
      <c r="K23" s="23">
        <f t="shared" si="33"/>
        <v>82.5895891233111</v>
      </c>
      <c r="L23" s="23">
        <f t="shared" si="33"/>
        <v>88.977267736936881</v>
      </c>
      <c r="M23" s="23">
        <f t="shared" si="33"/>
        <v>85.835017611291306</v>
      </c>
      <c r="N23" s="23">
        <f t="shared" si="33"/>
        <v>381.53482421122118</v>
      </c>
      <c r="O23" s="23">
        <f t="shared" si="33"/>
        <v>3437.75764529751</v>
      </c>
      <c r="P23" s="23">
        <f t="shared" si="33"/>
        <v>155.12866777011706</v>
      </c>
      <c r="Q23" s="23">
        <f t="shared" si="33"/>
        <v>152.81653446870919</v>
      </c>
      <c r="R23" s="23">
        <f t="shared" si="33"/>
        <v>1519.0481293971591</v>
      </c>
      <c r="S23" s="23">
        <f t="shared" si="33"/>
        <v>146.32098756718815</v>
      </c>
      <c r="T23" s="23">
        <f t="shared" si="33"/>
        <v>882.94883567860109</v>
      </c>
      <c r="U23" s="23">
        <f t="shared" si="33"/>
        <v>442.28811992407589</v>
      </c>
      <c r="V23" s="13">
        <v>0</v>
      </c>
      <c r="W23" s="18">
        <f t="shared" ref="W23:BE23" si="34">(W4/11952002)*($C$23)</f>
        <v>97.184011515392982</v>
      </c>
      <c r="X23" s="18">
        <f t="shared" si="34"/>
        <v>52.221770043211166</v>
      </c>
      <c r="Y23" s="18">
        <f t="shared" si="34"/>
        <v>2826.2623701033517</v>
      </c>
      <c r="Z23" s="18">
        <f t="shared" si="34"/>
        <v>67.650519971465869</v>
      </c>
      <c r="AA23" s="18">
        <f t="shared" si="34"/>
        <v>515.3364599503916</v>
      </c>
      <c r="AB23" s="18">
        <f t="shared" si="34"/>
        <v>295.02417879448149</v>
      </c>
      <c r="AC23" s="18">
        <f t="shared" si="34"/>
        <v>650.35828725597605</v>
      </c>
      <c r="AD23" s="18">
        <f t="shared" si="34"/>
        <v>705.75047176196927</v>
      </c>
      <c r="AE23" s="18">
        <f t="shared" si="34"/>
        <v>55.653383424801966</v>
      </c>
      <c r="AF23" s="18">
        <f t="shared" si="34"/>
        <v>112.24348021360774</v>
      </c>
      <c r="AG23" s="18">
        <f t="shared" si="34"/>
        <v>959.29806362147531</v>
      </c>
      <c r="AH23" s="18">
        <f t="shared" si="34"/>
        <v>47.93450503103999</v>
      </c>
      <c r="AI23" s="18">
        <f t="shared" si="34"/>
        <v>234.02072096373476</v>
      </c>
      <c r="AJ23" s="18">
        <f t="shared" si="34"/>
        <v>370.69080351559512</v>
      </c>
      <c r="AK23" s="18">
        <f t="shared" si="34"/>
        <v>679.32885009557401</v>
      </c>
      <c r="AL23" s="18">
        <f t="shared" si="34"/>
        <v>69.753621610839758</v>
      </c>
      <c r="AM23" s="18">
        <f t="shared" si="34"/>
        <v>60.183833637243367</v>
      </c>
      <c r="AN23" s="18">
        <f t="shared" si="34"/>
        <v>564.95074423514984</v>
      </c>
      <c r="AO23" s="18">
        <f t="shared" si="34"/>
        <v>50.325826167030428</v>
      </c>
      <c r="AP23" s="18">
        <f t="shared" si="34"/>
        <v>153.97225920812264</v>
      </c>
      <c r="AQ23" s="18">
        <f t="shared" si="34"/>
        <v>2126.7851758224274</v>
      </c>
      <c r="AR23" s="18">
        <f t="shared" si="34"/>
        <v>54.757200927509885</v>
      </c>
      <c r="AS23" s="18">
        <f t="shared" si="34"/>
        <v>125.04222723523641</v>
      </c>
      <c r="AT23" s="18">
        <f t="shared" si="34"/>
        <v>70.510197789458203</v>
      </c>
      <c r="AU23" s="18">
        <f t="shared" si="34"/>
        <v>554.32715372704922</v>
      </c>
      <c r="AV23" s="18">
        <f t="shared" si="34"/>
        <v>100.99841641592764</v>
      </c>
      <c r="AW23" s="18">
        <f t="shared" si="34"/>
        <v>46.714075600054279</v>
      </c>
      <c r="AX23" s="18">
        <f t="shared" si="34"/>
        <v>812.5042712509586</v>
      </c>
      <c r="AY23" s="18">
        <f t="shared" si="34"/>
        <v>169.5991600403012</v>
      </c>
      <c r="AZ23" s="18">
        <f t="shared" si="34"/>
        <v>315.49226648389117</v>
      </c>
      <c r="BA23" s="18">
        <f t="shared" si="34"/>
        <v>146.78928894088205</v>
      </c>
      <c r="BB23" s="18">
        <f t="shared" si="34"/>
        <v>321.36023529781875</v>
      </c>
      <c r="BC23" s="18">
        <f t="shared" si="34"/>
        <v>48.294779401810679</v>
      </c>
      <c r="BD23" s="18">
        <f t="shared" si="34"/>
        <v>110.84291359723667</v>
      </c>
      <c r="BE23" s="13">
        <f t="shared" si="34"/>
        <v>1602.0320445060165</v>
      </c>
      <c r="BF23" s="21">
        <f t="shared" si="3"/>
        <v>27926.068338126315</v>
      </c>
      <c r="BH23" s="26">
        <v>10000000</v>
      </c>
      <c r="BI23" s="26">
        <f t="shared" si="4"/>
        <v>279260.68338126317</v>
      </c>
      <c r="BJ23" s="26">
        <f t="shared" si="5"/>
        <v>2792.6068338126315</v>
      </c>
      <c r="BK23" s="26">
        <v>10</v>
      </c>
    </row>
    <row r="24" spans="1:63">
      <c r="A24" s="16">
        <v>20</v>
      </c>
      <c r="B24" s="18" t="s">
        <v>64</v>
      </c>
      <c r="C24" s="18">
        <v>20453</v>
      </c>
      <c r="D24" s="23">
        <f t="shared" si="1"/>
        <v>10082.63770536341</v>
      </c>
      <c r="E24" s="23">
        <f t="shared" ref="E24:V24" si="35">(E4/11476728)*($C$24)</f>
        <v>241.48192812446194</v>
      </c>
      <c r="F24" s="23">
        <f t="shared" si="35"/>
        <v>208.32365182829113</v>
      </c>
      <c r="G24" s="23">
        <f t="shared" si="35"/>
        <v>232.23268304345976</v>
      </c>
      <c r="H24" s="23">
        <f t="shared" si="35"/>
        <v>259.95190423612024</v>
      </c>
      <c r="I24" s="23">
        <f t="shared" si="35"/>
        <v>591.11586708337086</v>
      </c>
      <c r="J24" s="23">
        <f t="shared" si="35"/>
        <v>509.96309767034649</v>
      </c>
      <c r="K24" s="23">
        <f t="shared" si="35"/>
        <v>31.383276662128786</v>
      </c>
      <c r="L24" s="23">
        <f t="shared" si="35"/>
        <v>33.810535197836877</v>
      </c>
      <c r="M24" s="23">
        <f t="shared" si="35"/>
        <v>32.616509339595744</v>
      </c>
      <c r="N24" s="23">
        <f t="shared" si="35"/>
        <v>144.97968898452589</v>
      </c>
      <c r="O24" s="23">
        <f t="shared" si="35"/>
        <v>1306.3159706320478</v>
      </c>
      <c r="P24" s="23">
        <f t="shared" si="35"/>
        <v>58.947452706032593</v>
      </c>
      <c r="Q24" s="23">
        <f t="shared" si="35"/>
        <v>58.068863529744718</v>
      </c>
      <c r="R24" s="23">
        <f t="shared" si="35"/>
        <v>577.22417818040128</v>
      </c>
      <c r="S24" s="23">
        <f t="shared" si="35"/>
        <v>55.600616046664172</v>
      </c>
      <c r="T24" s="23">
        <f t="shared" si="35"/>
        <v>335.51235552502419</v>
      </c>
      <c r="U24" s="23">
        <f t="shared" si="35"/>
        <v>168.06537699595214</v>
      </c>
      <c r="V24" s="23">
        <f t="shared" si="35"/>
        <v>89.551939368084689</v>
      </c>
      <c r="W24" s="13">
        <v>0</v>
      </c>
      <c r="X24" s="18">
        <f t="shared" ref="X24:BE24" si="36">(X4/11952002)*($C$24)</f>
        <v>19.843787509406372</v>
      </c>
      <c r="Y24" s="18">
        <f t="shared" si="36"/>
        <v>1073.9534464602666</v>
      </c>
      <c r="Z24" s="18">
        <f t="shared" si="36"/>
        <v>25.706569158873968</v>
      </c>
      <c r="AA24" s="18">
        <f t="shared" si="36"/>
        <v>195.82306763335549</v>
      </c>
      <c r="AB24" s="18">
        <f t="shared" si="36"/>
        <v>112.10644735501216</v>
      </c>
      <c r="AC24" s="18">
        <f t="shared" si="36"/>
        <v>247.13010774261917</v>
      </c>
      <c r="AD24" s="18">
        <f t="shared" si="36"/>
        <v>268.17862329674978</v>
      </c>
      <c r="AE24" s="18">
        <f t="shared" si="36"/>
        <v>21.147768716906171</v>
      </c>
      <c r="AF24" s="18">
        <f t="shared" si="36"/>
        <v>42.651479810662686</v>
      </c>
      <c r="AG24" s="18">
        <f t="shared" si="36"/>
        <v>364.52435290757148</v>
      </c>
      <c r="AH24" s="18">
        <f t="shared" si="36"/>
        <v>18.21466663074521</v>
      </c>
      <c r="AI24" s="18">
        <f t="shared" si="36"/>
        <v>88.925700062633851</v>
      </c>
      <c r="AJ24" s="18">
        <f t="shared" si="36"/>
        <v>140.85906185424</v>
      </c>
      <c r="AK24" s="18">
        <f t="shared" si="36"/>
        <v>258.13865250357219</v>
      </c>
      <c r="AL24" s="18">
        <f t="shared" si="36"/>
        <v>26.505728245360068</v>
      </c>
      <c r="AM24" s="18">
        <f t="shared" si="36"/>
        <v>22.86929771263425</v>
      </c>
      <c r="AN24" s="18">
        <f t="shared" si="36"/>
        <v>214.67603477643326</v>
      </c>
      <c r="AO24" s="18">
        <f t="shared" si="36"/>
        <v>19.123346448569873</v>
      </c>
      <c r="AP24" s="18">
        <f t="shared" si="36"/>
        <v>58.508028194774404</v>
      </c>
      <c r="AQ24" s="18">
        <f t="shared" si="36"/>
        <v>808.15861033155795</v>
      </c>
      <c r="AR24" s="18">
        <f t="shared" si="36"/>
        <v>20.807227692900319</v>
      </c>
      <c r="AS24" s="18">
        <f t="shared" si="36"/>
        <v>47.514884786665867</v>
      </c>
      <c r="AT24" s="18">
        <f t="shared" si="36"/>
        <v>26.793220165123802</v>
      </c>
      <c r="AU24" s="18">
        <f t="shared" si="36"/>
        <v>210.63916906975084</v>
      </c>
      <c r="AV24" s="18">
        <f t="shared" si="36"/>
        <v>38.378460027031451</v>
      </c>
      <c r="AW24" s="18">
        <f t="shared" si="36"/>
        <v>17.750914783983468</v>
      </c>
      <c r="AX24" s="18">
        <f t="shared" si="36"/>
        <v>308.74407542769819</v>
      </c>
      <c r="AY24" s="18">
        <f t="shared" si="36"/>
        <v>64.44610534703726</v>
      </c>
      <c r="AZ24" s="18">
        <f t="shared" si="36"/>
        <v>119.88413054147749</v>
      </c>
      <c r="BA24" s="18">
        <f t="shared" si="36"/>
        <v>55.778566218446088</v>
      </c>
      <c r="BB24" s="18">
        <f t="shared" si="36"/>
        <v>122.11390418107361</v>
      </c>
      <c r="BC24" s="18">
        <f t="shared" si="36"/>
        <v>18.351567544918417</v>
      </c>
      <c r="BD24" s="18">
        <f t="shared" si="36"/>
        <v>42.119277506814335</v>
      </c>
      <c r="BE24" s="13">
        <f t="shared" si="36"/>
        <v>608.75729505400011</v>
      </c>
      <c r="BF24" s="21">
        <f t="shared" si="3"/>
        <v>10664.269470852951</v>
      </c>
      <c r="BH24" s="26">
        <v>10000000</v>
      </c>
      <c r="BI24" s="26">
        <f t="shared" si="4"/>
        <v>106642.69470852951</v>
      </c>
      <c r="BJ24" s="26">
        <f t="shared" si="5"/>
        <v>1066.4269470852951</v>
      </c>
      <c r="BK24" s="26">
        <v>10</v>
      </c>
    </row>
    <row r="25" spans="1:63">
      <c r="A25" s="16">
        <v>21</v>
      </c>
      <c r="B25" s="18" t="s">
        <v>66</v>
      </c>
      <c r="C25" s="18">
        <v>15995</v>
      </c>
      <c r="D25" s="23">
        <f t="shared" si="1"/>
        <v>7884.994382109604</v>
      </c>
      <c r="E25" s="23">
        <f t="shared" ref="E25:W25" si="37">(E4/11476728)*($C$25)</f>
        <v>188.8477700264396</v>
      </c>
      <c r="F25" s="23">
        <f t="shared" si="37"/>
        <v>162.91677558272707</v>
      </c>
      <c r="G25" s="23">
        <f t="shared" si="37"/>
        <v>181.61451939960588</v>
      </c>
      <c r="H25" s="23">
        <f t="shared" si="37"/>
        <v>203.2919722415657</v>
      </c>
      <c r="I25" s="23">
        <f t="shared" si="37"/>
        <v>462.27439955011567</v>
      </c>
      <c r="J25" s="23">
        <f t="shared" si="37"/>
        <v>398.80994217167125</v>
      </c>
      <c r="K25" s="23">
        <f t="shared" si="37"/>
        <v>24.542879294516695</v>
      </c>
      <c r="L25" s="23">
        <f t="shared" si="37"/>
        <v>26.441084950344734</v>
      </c>
      <c r="M25" s="23">
        <f t="shared" si="37"/>
        <v>25.507312711427858</v>
      </c>
      <c r="N25" s="23">
        <f t="shared" si="37"/>
        <v>113.37946146323237</v>
      </c>
      <c r="O25" s="23">
        <f t="shared" si="37"/>
        <v>1021.5872463824185</v>
      </c>
      <c r="P25" s="23">
        <f t="shared" si="37"/>
        <v>46.099081114408222</v>
      </c>
      <c r="Q25" s="23">
        <f t="shared" si="37"/>
        <v>45.411991989354462</v>
      </c>
      <c r="R25" s="23">
        <f t="shared" si="37"/>
        <v>451.41058671077678</v>
      </c>
      <c r="S25" s="23">
        <f t="shared" si="37"/>
        <v>43.481731465623305</v>
      </c>
      <c r="T25" s="23">
        <f t="shared" si="37"/>
        <v>262.38303068609798</v>
      </c>
      <c r="U25" s="23">
        <f t="shared" si="37"/>
        <v>131.4333205422312</v>
      </c>
      <c r="V25" s="23">
        <f t="shared" si="37"/>
        <v>70.032917918765691</v>
      </c>
      <c r="W25" s="23">
        <f t="shared" si="37"/>
        <v>30.075828232576391</v>
      </c>
      <c r="X25" s="13">
        <v>0</v>
      </c>
      <c r="Y25" s="18">
        <f t="shared" ref="Y25:BE25" si="38">(Y4/11952002)*($C$25)</f>
        <v>839.87118643387112</v>
      </c>
      <c r="Z25" s="18">
        <f t="shared" si="38"/>
        <v>20.103484755106301</v>
      </c>
      <c r="AA25" s="18">
        <f t="shared" si="38"/>
        <v>153.14085790815631</v>
      </c>
      <c r="AB25" s="18">
        <f t="shared" si="38"/>
        <v>87.671374636650839</v>
      </c>
      <c r="AC25" s="18">
        <f t="shared" si="38"/>
        <v>193.26485470802297</v>
      </c>
      <c r="AD25" s="18">
        <f t="shared" si="38"/>
        <v>209.72556982503852</v>
      </c>
      <c r="AE25" s="18">
        <f t="shared" si="38"/>
        <v>16.53833474927464</v>
      </c>
      <c r="AF25" s="18">
        <f t="shared" si="38"/>
        <v>33.355029559064668</v>
      </c>
      <c r="AG25" s="18">
        <f t="shared" si="38"/>
        <v>285.0714821667533</v>
      </c>
      <c r="AH25" s="18">
        <f t="shared" si="38"/>
        <v>14.244540789066132</v>
      </c>
      <c r="AI25" s="18">
        <f t="shared" si="38"/>
        <v>69.543175695586399</v>
      </c>
      <c r="AJ25" s="18">
        <f t="shared" si="38"/>
        <v>110.15697914039841</v>
      </c>
      <c r="AK25" s="18">
        <f t="shared" si="38"/>
        <v>201.87394254117427</v>
      </c>
      <c r="AL25" s="18">
        <f t="shared" si="38"/>
        <v>20.728456621744208</v>
      </c>
      <c r="AM25" s="18">
        <f t="shared" si="38"/>
        <v>17.884633888113473</v>
      </c>
      <c r="AN25" s="18">
        <f t="shared" si="38"/>
        <v>167.88457322881973</v>
      </c>
      <c r="AO25" s="18">
        <f t="shared" si="38"/>
        <v>14.955161905093389</v>
      </c>
      <c r="AP25" s="18">
        <f t="shared" si="38"/>
        <v>45.755434947216379</v>
      </c>
      <c r="AQ25" s="18">
        <f t="shared" si="38"/>
        <v>632.00982605257263</v>
      </c>
      <c r="AR25" s="18">
        <f t="shared" si="38"/>
        <v>16.272019114454633</v>
      </c>
      <c r="AS25" s="18">
        <f t="shared" si="38"/>
        <v>37.158391539760451</v>
      </c>
      <c r="AT25" s="18">
        <f t="shared" si="38"/>
        <v>20.953285901391251</v>
      </c>
      <c r="AU25" s="18">
        <f t="shared" si="38"/>
        <v>164.72759542710921</v>
      </c>
      <c r="AV25" s="18">
        <f t="shared" si="38"/>
        <v>30.01337056335834</v>
      </c>
      <c r="AW25" s="18">
        <f t="shared" si="38"/>
        <v>13.881869748683107</v>
      </c>
      <c r="AX25" s="18">
        <f t="shared" si="38"/>
        <v>241.44924883714043</v>
      </c>
      <c r="AY25" s="18">
        <f t="shared" si="38"/>
        <v>50.39923018754515</v>
      </c>
      <c r="AZ25" s="18">
        <f t="shared" si="38"/>
        <v>93.75380961281634</v>
      </c>
      <c r="BA25" s="18">
        <f t="shared" si="38"/>
        <v>43.620895060091193</v>
      </c>
      <c r="BB25" s="18">
        <f t="shared" si="38"/>
        <v>95.497574799602617</v>
      </c>
      <c r="BC25" s="18">
        <f t="shared" si="38"/>
        <v>14.351602350802819</v>
      </c>
      <c r="BD25" s="18">
        <f t="shared" si="38"/>
        <v>32.938827737813298</v>
      </c>
      <c r="BE25" s="13">
        <f t="shared" si="38"/>
        <v>476.07064657452366</v>
      </c>
      <c r="BF25" s="21">
        <f t="shared" si="3"/>
        <v>8354.4091194407156</v>
      </c>
      <c r="BH25" s="26">
        <v>10000000</v>
      </c>
      <c r="BI25" s="26">
        <f t="shared" si="4"/>
        <v>83544.091194407156</v>
      </c>
      <c r="BJ25" s="26">
        <f t="shared" si="5"/>
        <v>835.44091194407156</v>
      </c>
      <c r="BK25" s="26">
        <v>10</v>
      </c>
    </row>
    <row r="26" spans="1:63">
      <c r="A26" s="16">
        <v>22</v>
      </c>
      <c r="B26" s="18" t="s">
        <v>68</v>
      </c>
      <c r="C26" s="18">
        <v>541253</v>
      </c>
      <c r="D26" s="23">
        <f t="shared" si="1"/>
        <v>266819.43509221444</v>
      </c>
      <c r="E26" s="23">
        <f t="shared" ref="E26:X26" si="39">(E4/11476728)*($C$26)</f>
        <v>6390.3983788759306</v>
      </c>
      <c r="F26" s="23">
        <f t="shared" si="39"/>
        <v>5512.9223841499079</v>
      </c>
      <c r="G26" s="23">
        <f t="shared" si="39"/>
        <v>6145.6332271706706</v>
      </c>
      <c r="H26" s="23">
        <f t="shared" si="39"/>
        <v>6879.1741076376475</v>
      </c>
      <c r="I26" s="23">
        <f t="shared" si="39"/>
        <v>15642.851239743593</v>
      </c>
      <c r="J26" s="23">
        <f t="shared" si="39"/>
        <v>13495.284628336578</v>
      </c>
      <c r="K26" s="23">
        <f t="shared" si="39"/>
        <v>830.50372283807712</v>
      </c>
      <c r="L26" s="23">
        <f t="shared" si="39"/>
        <v>894.73688981737655</v>
      </c>
      <c r="M26" s="23">
        <f t="shared" si="39"/>
        <v>863.13907639877846</v>
      </c>
      <c r="N26" s="23">
        <f t="shared" si="39"/>
        <v>3836.6348018355056</v>
      </c>
      <c r="O26" s="23">
        <f t="shared" si="39"/>
        <v>34569.375546497227</v>
      </c>
      <c r="P26" s="23">
        <f t="shared" si="39"/>
        <v>1559.9416036521907</v>
      </c>
      <c r="Q26" s="23">
        <f t="shared" si="39"/>
        <v>1536.6912722859686</v>
      </c>
      <c r="R26" s="23">
        <f t="shared" si="39"/>
        <v>15275.231903030201</v>
      </c>
      <c r="S26" s="23">
        <f t="shared" si="39"/>
        <v>1471.3734042490159</v>
      </c>
      <c r="T26" s="23">
        <f t="shared" si="39"/>
        <v>8878.7497660483023</v>
      </c>
      <c r="U26" s="23">
        <f t="shared" si="39"/>
        <v>4447.5573018721016</v>
      </c>
      <c r="V26" s="23">
        <f t="shared" si="39"/>
        <v>2369.8360063948539</v>
      </c>
      <c r="W26" s="23">
        <f t="shared" si="39"/>
        <v>1017.7325575721582</v>
      </c>
      <c r="X26" s="23">
        <f t="shared" si="39"/>
        <v>546.87797671949704</v>
      </c>
      <c r="Y26" s="13">
        <v>0</v>
      </c>
      <c r="Z26" s="18">
        <f t="shared" ref="Z26:BE26" si="40">(Z4/11952002)*($C$26)</f>
        <v>680.27955199472024</v>
      </c>
      <c r="AA26" s="18">
        <f t="shared" si="40"/>
        <v>5182.1162091505676</v>
      </c>
      <c r="AB26" s="18">
        <f t="shared" si="40"/>
        <v>2966.7017528109518</v>
      </c>
      <c r="AC26" s="18">
        <f t="shared" si="40"/>
        <v>6539.8676089578967</v>
      </c>
      <c r="AD26" s="18">
        <f t="shared" si="40"/>
        <v>7096.8798902476756</v>
      </c>
      <c r="AE26" s="18">
        <f t="shared" si="40"/>
        <v>559.63884326659252</v>
      </c>
      <c r="AF26" s="18">
        <f t="shared" si="40"/>
        <v>1128.6970812086545</v>
      </c>
      <c r="AG26" s="18">
        <f t="shared" si="40"/>
        <v>9646.5017153611589</v>
      </c>
      <c r="AH26" s="18">
        <f t="shared" si="40"/>
        <v>482.01940829661839</v>
      </c>
      <c r="AI26" s="18">
        <f t="shared" si="40"/>
        <v>2353.2636745710047</v>
      </c>
      <c r="AJ26" s="18">
        <f t="shared" si="40"/>
        <v>3727.5895861630547</v>
      </c>
      <c r="AK26" s="18">
        <f t="shared" si="40"/>
        <v>6831.1895606275839</v>
      </c>
      <c r="AL26" s="18">
        <f t="shared" si="40"/>
        <v>701.42790446320214</v>
      </c>
      <c r="AM26" s="18">
        <f t="shared" si="40"/>
        <v>605.19610789891101</v>
      </c>
      <c r="AN26" s="18">
        <f t="shared" si="40"/>
        <v>5681.0271280911766</v>
      </c>
      <c r="AO26" s="18">
        <f t="shared" si="40"/>
        <v>506.06603604986009</v>
      </c>
      <c r="AP26" s="18">
        <f t="shared" si="40"/>
        <v>1548.312999780288</v>
      </c>
      <c r="AQ26" s="18">
        <f t="shared" si="40"/>
        <v>21386.509182896723</v>
      </c>
      <c r="AR26" s="18">
        <f t="shared" si="40"/>
        <v>550.62701855304249</v>
      </c>
      <c r="AS26" s="18">
        <f t="shared" si="40"/>
        <v>1257.3986180725205</v>
      </c>
      <c r="AT26" s="18">
        <f t="shared" si="40"/>
        <v>709.03587708569671</v>
      </c>
      <c r="AU26" s="18">
        <f t="shared" si="40"/>
        <v>5574.1985125169822</v>
      </c>
      <c r="AV26" s="18">
        <f t="shared" si="40"/>
        <v>1015.6190595516969</v>
      </c>
      <c r="AW26" s="18">
        <f t="shared" si="40"/>
        <v>469.74702388771351</v>
      </c>
      <c r="AX26" s="18">
        <f t="shared" si="40"/>
        <v>8170.37388439192</v>
      </c>
      <c r="AY26" s="18">
        <f t="shared" si="40"/>
        <v>1705.4538628758598</v>
      </c>
      <c r="AZ26" s="18">
        <f t="shared" si="40"/>
        <v>3172.5245835802239</v>
      </c>
      <c r="BA26" s="18">
        <f t="shared" si="40"/>
        <v>1476.0825454179142</v>
      </c>
      <c r="BB26" s="18">
        <f t="shared" si="40"/>
        <v>3231.5316569558809</v>
      </c>
      <c r="BC26" s="18">
        <f t="shared" si="40"/>
        <v>485.6422524025682</v>
      </c>
      <c r="BD26" s="18">
        <f t="shared" si="40"/>
        <v>1114.6132747467746</v>
      </c>
      <c r="BE26" s="13">
        <f t="shared" si="40"/>
        <v>16109.700885926894</v>
      </c>
      <c r="BF26" s="21">
        <f t="shared" si="3"/>
        <v>254830.47909292788</v>
      </c>
      <c r="BH26" s="26">
        <v>10000000</v>
      </c>
      <c r="BI26" s="26">
        <f t="shared" si="4"/>
        <v>2548304.7909292788</v>
      </c>
      <c r="BJ26" s="26">
        <f t="shared" si="5"/>
        <v>25483.047909292789</v>
      </c>
      <c r="BK26" s="26">
        <v>10</v>
      </c>
    </row>
    <row r="27" spans="1:63">
      <c r="A27" s="16">
        <v>23</v>
      </c>
      <c r="B27" s="18" t="s">
        <v>72</v>
      </c>
      <c r="C27" s="18">
        <v>16905</v>
      </c>
      <c r="D27" s="23">
        <f t="shared" si="1"/>
        <v>8333.5936248554463</v>
      </c>
      <c r="E27" s="23">
        <f t="shared" ref="E27:Y27" si="41">(E4/11476728)*($C$27)</f>
        <v>199.59184446995695</v>
      </c>
      <c r="F27" s="23">
        <f t="shared" si="41"/>
        <v>172.18556369027829</v>
      </c>
      <c r="G27" s="23">
        <f t="shared" si="41"/>
        <v>191.94707411380665</v>
      </c>
      <c r="H27" s="23">
        <f t="shared" si="41"/>
        <v>214.85781748944473</v>
      </c>
      <c r="I27" s="23">
        <f t="shared" si="41"/>
        <v>488.57447479804352</v>
      </c>
      <c r="J27" s="23">
        <f t="shared" si="41"/>
        <v>421.49934807202891</v>
      </c>
      <c r="K27" s="23">
        <f t="shared" si="41"/>
        <v>25.939191902082197</v>
      </c>
      <c r="L27" s="23">
        <f t="shared" si="41"/>
        <v>27.94539175277135</v>
      </c>
      <c r="M27" s="23">
        <f t="shared" si="41"/>
        <v>26.958494616235569</v>
      </c>
      <c r="N27" s="23">
        <f t="shared" si="41"/>
        <v>119.82993410665479</v>
      </c>
      <c r="O27" s="23">
        <f t="shared" si="41"/>
        <v>1079.7081838133656</v>
      </c>
      <c r="P27" s="23">
        <f t="shared" si="41"/>
        <v>48.721785948050702</v>
      </c>
      <c r="Q27" s="23">
        <f t="shared" si="41"/>
        <v>47.995606413256461</v>
      </c>
      <c r="R27" s="23">
        <f t="shared" si="41"/>
        <v>477.09258945581001</v>
      </c>
      <c r="S27" s="23">
        <f t="shared" si="41"/>
        <v>45.955528004148924</v>
      </c>
      <c r="T27" s="23">
        <f t="shared" si="41"/>
        <v>277.31073046254994</v>
      </c>
      <c r="U27" s="23">
        <f t="shared" si="41"/>
        <v>138.91092740021369</v>
      </c>
      <c r="V27" s="23">
        <f t="shared" si="41"/>
        <v>74.01728524018344</v>
      </c>
      <c r="W27" s="23">
        <f t="shared" si="41"/>
        <v>31.786925681256889</v>
      </c>
      <c r="X27" s="23">
        <f t="shared" si="41"/>
        <v>17.080685366072977</v>
      </c>
      <c r="Y27" s="23">
        <f t="shared" si="41"/>
        <v>924.41329096585719</v>
      </c>
      <c r="Z27" s="13">
        <v>0</v>
      </c>
      <c r="AA27" s="18">
        <f t="shared" ref="AA27:BE27" si="42">(AA4/11952002)*($C$27)</f>
        <v>161.85346689199014</v>
      </c>
      <c r="AB27" s="18">
        <f t="shared" si="42"/>
        <v>92.659242777904495</v>
      </c>
      <c r="AC27" s="18">
        <f t="shared" si="42"/>
        <v>204.26022937412495</v>
      </c>
      <c r="AD27" s="18">
        <f t="shared" si="42"/>
        <v>221.65744031836675</v>
      </c>
      <c r="AE27" s="18">
        <f t="shared" si="42"/>
        <v>17.479246573084577</v>
      </c>
      <c r="AF27" s="18">
        <f t="shared" si="42"/>
        <v>35.252689884088042</v>
      </c>
      <c r="AG27" s="18">
        <f t="shared" si="42"/>
        <v>301.2899909989975</v>
      </c>
      <c r="AH27" s="18">
        <f t="shared" si="42"/>
        <v>15.05495230004145</v>
      </c>
      <c r="AI27" s="18">
        <f t="shared" si="42"/>
        <v>73.499680220937037</v>
      </c>
      <c r="AJ27" s="18">
        <f t="shared" si="42"/>
        <v>116.42411580921757</v>
      </c>
      <c r="AK27" s="18">
        <f t="shared" si="42"/>
        <v>213.35911213870278</v>
      </c>
      <c r="AL27" s="18">
        <f t="shared" si="42"/>
        <v>21.907756123200116</v>
      </c>
      <c r="AM27" s="18">
        <f t="shared" si="42"/>
        <v>18.902140411288418</v>
      </c>
      <c r="AN27" s="18">
        <f t="shared" si="42"/>
        <v>177.43599314993421</v>
      </c>
      <c r="AO27" s="18">
        <f t="shared" si="42"/>
        <v>15.806002626170912</v>
      </c>
      <c r="AP27" s="18">
        <f t="shared" si="42"/>
        <v>48.358588795416871</v>
      </c>
      <c r="AQ27" s="18">
        <f t="shared" si="42"/>
        <v>667.96662140786123</v>
      </c>
      <c r="AR27" s="18">
        <f t="shared" si="42"/>
        <v>17.197779501710258</v>
      </c>
      <c r="AS27" s="18">
        <f t="shared" si="42"/>
        <v>39.272435697383585</v>
      </c>
      <c r="AT27" s="18">
        <f t="shared" si="42"/>
        <v>22.145376565365368</v>
      </c>
      <c r="AU27" s="18">
        <f t="shared" si="42"/>
        <v>174.09940610786376</v>
      </c>
      <c r="AV27" s="18">
        <f t="shared" si="42"/>
        <v>31.720914621667564</v>
      </c>
      <c r="AW27" s="18">
        <f t="shared" si="42"/>
        <v>14.671647896310592</v>
      </c>
      <c r="AX27" s="18">
        <f t="shared" si="42"/>
        <v>255.18596758936286</v>
      </c>
      <c r="AY27" s="18">
        <f t="shared" si="42"/>
        <v>53.266582452044439</v>
      </c>
      <c r="AZ27" s="18">
        <f t="shared" si="42"/>
        <v>99.08772438291092</v>
      </c>
      <c r="BA27" s="18">
        <f t="shared" si="42"/>
        <v>46.102609002240797</v>
      </c>
      <c r="BB27" s="18">
        <f t="shared" si="42"/>
        <v>100.93069721708548</v>
      </c>
      <c r="BC27" s="18">
        <f t="shared" si="42"/>
        <v>15.168104891548714</v>
      </c>
      <c r="BD27" s="18">
        <f t="shared" si="42"/>
        <v>34.812809184603552</v>
      </c>
      <c r="BE27" s="13">
        <f t="shared" si="42"/>
        <v>503.15562865534997</v>
      </c>
      <c r="BF27" s="21">
        <f t="shared" si="3"/>
        <v>8862.3076273288425</v>
      </c>
      <c r="BH27" s="26">
        <v>10000000</v>
      </c>
      <c r="BI27" s="26">
        <f t="shared" si="4"/>
        <v>88623.076273288432</v>
      </c>
      <c r="BJ27" s="26">
        <f t="shared" si="5"/>
        <v>886.23076273288427</v>
      </c>
      <c r="BK27" s="26">
        <v>10</v>
      </c>
    </row>
    <row r="28" spans="1:63">
      <c r="A28" s="16">
        <v>24</v>
      </c>
      <c r="B28" s="18" t="s">
        <v>78</v>
      </c>
      <c r="C28" s="18">
        <v>96755</v>
      </c>
      <c r="D28" s="23">
        <f t="shared" si="1"/>
        <v>47696.944760301019</v>
      </c>
      <c r="E28" s="23">
        <f t="shared" ref="E28:Z28" si="43">(E4/11476728)*($C$28)</f>
        <v>1142.3548602005728</v>
      </c>
      <c r="F28" s="23">
        <f t="shared" si="43"/>
        <v>985.49625642430499</v>
      </c>
      <c r="G28" s="23">
        <f t="shared" si="43"/>
        <v>1098.6003641455995</v>
      </c>
      <c r="H28" s="23">
        <f t="shared" si="43"/>
        <v>1229.7289636906964</v>
      </c>
      <c r="I28" s="23">
        <f t="shared" si="43"/>
        <v>2796.3338248497307</v>
      </c>
      <c r="J28" s="23">
        <f t="shared" si="43"/>
        <v>2412.4323822957203</v>
      </c>
      <c r="K28" s="23">
        <f t="shared" si="43"/>
        <v>148.46178719230778</v>
      </c>
      <c r="L28" s="23">
        <f t="shared" si="43"/>
        <v>159.94418095471113</v>
      </c>
      <c r="M28" s="23">
        <f t="shared" si="43"/>
        <v>154.29571999963753</v>
      </c>
      <c r="N28" s="23">
        <f t="shared" si="43"/>
        <v>685.84118748828064</v>
      </c>
      <c r="O28" s="23">
        <f t="shared" si="43"/>
        <v>6179.6607704739545</v>
      </c>
      <c r="P28" s="23">
        <f t="shared" si="43"/>
        <v>278.85692986711894</v>
      </c>
      <c r="Q28" s="23">
        <f t="shared" si="43"/>
        <v>274.70067426883344</v>
      </c>
      <c r="R28" s="23">
        <f t="shared" si="43"/>
        <v>2730.6177753798816</v>
      </c>
      <c r="S28" s="23">
        <f t="shared" si="43"/>
        <v>263.02437811543501</v>
      </c>
      <c r="T28" s="23">
        <f t="shared" si="43"/>
        <v>1587.175375681989</v>
      </c>
      <c r="U28" s="23">
        <f t="shared" si="43"/>
        <v>795.05038631219622</v>
      </c>
      <c r="V28" s="23">
        <f t="shared" si="43"/>
        <v>423.63457163052044</v>
      </c>
      <c r="W28" s="23">
        <f t="shared" si="43"/>
        <v>181.93102598580361</v>
      </c>
      <c r="X28" s="23">
        <f t="shared" si="43"/>
        <v>97.760527216467963</v>
      </c>
      <c r="Y28" s="23">
        <f t="shared" si="43"/>
        <v>5290.8375017687968</v>
      </c>
      <c r="Z28" s="23">
        <f t="shared" si="43"/>
        <v>126.6435529359936</v>
      </c>
      <c r="AA28" s="13">
        <v>0</v>
      </c>
      <c r="AB28" s="18">
        <f t="shared" ref="AB28:BE28" si="44">(AB4/11952002)*($C$28)</f>
        <v>530.33096923845903</v>
      </c>
      <c r="AC28" s="18">
        <f t="shared" si="44"/>
        <v>1169.0741492513137</v>
      </c>
      <c r="AD28" s="18">
        <f t="shared" si="44"/>
        <v>1268.6462962439264</v>
      </c>
      <c r="AE28" s="18">
        <f t="shared" si="44"/>
        <v>100.04167418981355</v>
      </c>
      <c r="AF28" s="18">
        <f t="shared" si="44"/>
        <v>201.76717005234772</v>
      </c>
      <c r="AG28" s="18">
        <f t="shared" si="44"/>
        <v>1724.4195846854777</v>
      </c>
      <c r="AH28" s="18">
        <f t="shared" si="44"/>
        <v>86.166335982875509</v>
      </c>
      <c r="AI28" s="18">
        <f t="shared" si="44"/>
        <v>420.67208280252964</v>
      </c>
      <c r="AJ28" s="18">
        <f t="shared" si="44"/>
        <v>666.3481410896685</v>
      </c>
      <c r="AK28" s="18">
        <f t="shared" si="44"/>
        <v>1221.1511916581005</v>
      </c>
      <c r="AL28" s="18">
        <f t="shared" si="44"/>
        <v>125.38804754216072</v>
      </c>
      <c r="AM28" s="18">
        <f t="shared" si="44"/>
        <v>108.18554247229878</v>
      </c>
      <c r="AN28" s="18">
        <f t="shared" si="44"/>
        <v>1015.5468510631106</v>
      </c>
      <c r="AO28" s="18">
        <f t="shared" si="44"/>
        <v>90.464938426215127</v>
      </c>
      <c r="AP28" s="18">
        <f t="shared" si="44"/>
        <v>276.77818745344922</v>
      </c>
      <c r="AQ28" s="18">
        <f t="shared" si="44"/>
        <v>3823.0766314296134</v>
      </c>
      <c r="AR28" s="18">
        <f t="shared" si="44"/>
        <v>98.430710185624136</v>
      </c>
      <c r="AS28" s="18">
        <f t="shared" si="44"/>
        <v>224.77400271519366</v>
      </c>
      <c r="AT28" s="18">
        <f t="shared" si="44"/>
        <v>126.74805735474276</v>
      </c>
      <c r="AU28" s="18">
        <f t="shared" si="44"/>
        <v>996.45004661143798</v>
      </c>
      <c r="AV28" s="18">
        <f t="shared" si="44"/>
        <v>181.55321468319701</v>
      </c>
      <c r="AW28" s="18">
        <f t="shared" si="44"/>
        <v>83.972510630436645</v>
      </c>
      <c r="AX28" s="18">
        <f t="shared" si="44"/>
        <v>1460.5452998585508</v>
      </c>
      <c r="AY28" s="18">
        <f t="shared" si="44"/>
        <v>304.86886632047083</v>
      </c>
      <c r="AZ28" s="18">
        <f t="shared" si="44"/>
        <v>567.12409184670491</v>
      </c>
      <c r="BA28" s="18">
        <f t="shared" si="44"/>
        <v>263.86618953042347</v>
      </c>
      <c r="BB28" s="18">
        <f t="shared" si="44"/>
        <v>577.67226319071904</v>
      </c>
      <c r="BC28" s="18">
        <f t="shared" si="44"/>
        <v>86.813959703152662</v>
      </c>
      <c r="BD28" s="18">
        <f t="shared" si="44"/>
        <v>199.24953283977027</v>
      </c>
      <c r="BE28" s="13">
        <f t="shared" si="44"/>
        <v>2879.7883969564259</v>
      </c>
      <c r="BF28" s="21">
        <f t="shared" si="3"/>
        <v>49923.29793288678</v>
      </c>
      <c r="BH28" s="26">
        <v>10000000</v>
      </c>
      <c r="BI28" s="26">
        <f t="shared" si="4"/>
        <v>499232.9793288678</v>
      </c>
      <c r="BJ28" s="26">
        <f t="shared" si="5"/>
        <v>4992.329793288678</v>
      </c>
      <c r="BK28" s="26">
        <v>10</v>
      </c>
    </row>
    <row r="29" spans="1:63">
      <c r="A29" s="16">
        <v>25</v>
      </c>
      <c r="B29" s="18" t="s">
        <v>84</v>
      </c>
      <c r="C29" s="18">
        <v>60676</v>
      </c>
      <c r="D29" s="23">
        <f t="shared" si="1"/>
        <v>29911.217200930438</v>
      </c>
      <c r="E29" s="23">
        <f t="shared" ref="E29:AA29" si="45">(E4/11476728)*($C$29)</f>
        <v>716.38182520314149</v>
      </c>
      <c r="F29" s="23">
        <f t="shared" si="45"/>
        <v>618.01427166349163</v>
      </c>
      <c r="G29" s="23">
        <f t="shared" si="45"/>
        <v>688.94295586686371</v>
      </c>
      <c r="H29" s="23">
        <f t="shared" si="45"/>
        <v>771.17497391242523</v>
      </c>
      <c r="I29" s="23">
        <f t="shared" si="45"/>
        <v>1753.6080942233712</v>
      </c>
      <c r="J29" s="23">
        <f t="shared" si="45"/>
        <v>1512.8597718792325</v>
      </c>
      <c r="K29" s="23">
        <f t="shared" si="45"/>
        <v>93.101828325982808</v>
      </c>
      <c r="L29" s="23">
        <f t="shared" si="45"/>
        <v>100.30254894949154</v>
      </c>
      <c r="M29" s="23">
        <f t="shared" si="45"/>
        <v>96.760344237486507</v>
      </c>
      <c r="N29" s="23">
        <f t="shared" si="45"/>
        <v>430.09766825527277</v>
      </c>
      <c r="O29" s="23">
        <f t="shared" si="45"/>
        <v>3875.3252742419268</v>
      </c>
      <c r="P29" s="23">
        <f t="shared" si="45"/>
        <v>174.87388844625403</v>
      </c>
      <c r="Q29" s="23">
        <f t="shared" si="45"/>
        <v>172.26746020294286</v>
      </c>
      <c r="R29" s="23">
        <f t="shared" si="45"/>
        <v>1712.3969214919096</v>
      </c>
      <c r="S29" s="23">
        <f t="shared" si="45"/>
        <v>164.945141507231</v>
      </c>
      <c r="T29" s="23">
        <f t="shared" si="45"/>
        <v>995.33308970988946</v>
      </c>
      <c r="U29" s="23">
        <f t="shared" si="45"/>
        <v>498.58381726917287</v>
      </c>
      <c r="V29" s="23">
        <f t="shared" si="45"/>
        <v>265.66535340037683</v>
      </c>
      <c r="W29" s="23">
        <f t="shared" si="45"/>
        <v>114.0907129627887</v>
      </c>
      <c r="X29" s="23">
        <f t="shared" si="45"/>
        <v>61.306575881209341</v>
      </c>
      <c r="Y29" s="23">
        <f t="shared" si="45"/>
        <v>3317.935571880766</v>
      </c>
      <c r="Z29" s="23">
        <f t="shared" si="45"/>
        <v>79.419401766775337</v>
      </c>
      <c r="AA29" s="23">
        <f t="shared" si="45"/>
        <v>604.98741731964014</v>
      </c>
      <c r="AB29" s="13">
        <v>0</v>
      </c>
      <c r="AC29" s="18">
        <f t="shared" ref="AC29:BE29" si="46">(AC4/11952002)*($C$29)</f>
        <v>733.1377508136294</v>
      </c>
      <c r="AD29" s="18">
        <f t="shared" si="46"/>
        <v>795.58041104745462</v>
      </c>
      <c r="AE29" s="18">
        <f t="shared" si="46"/>
        <v>62.737105298342485</v>
      </c>
      <c r="AF29" s="18">
        <f t="shared" si="46"/>
        <v>126.53015151771227</v>
      </c>
      <c r="AG29" s="18">
        <f t="shared" si="46"/>
        <v>1081.4002658299421</v>
      </c>
      <c r="AH29" s="18">
        <f t="shared" si="46"/>
        <v>54.03574597795415</v>
      </c>
      <c r="AI29" s="18">
        <f t="shared" si="46"/>
        <v>263.80754789030323</v>
      </c>
      <c r="AJ29" s="18">
        <f t="shared" si="46"/>
        <v>417.87338957941944</v>
      </c>
      <c r="AK29" s="18">
        <f t="shared" si="46"/>
        <v>765.79576977982435</v>
      </c>
      <c r="AL29" s="18">
        <f t="shared" si="46"/>
        <v>78.632062143229234</v>
      </c>
      <c r="AM29" s="18">
        <f t="shared" si="46"/>
        <v>67.844204176003316</v>
      </c>
      <c r="AN29" s="18">
        <f t="shared" si="46"/>
        <v>636.85929135554022</v>
      </c>
      <c r="AO29" s="18">
        <f t="shared" si="46"/>
        <v>56.731441309999781</v>
      </c>
      <c r="AP29" s="18">
        <f t="shared" si="46"/>
        <v>173.57028889386063</v>
      </c>
      <c r="AQ29" s="18">
        <f t="shared" si="46"/>
        <v>2397.4884779972426</v>
      </c>
      <c r="AR29" s="18">
        <f t="shared" si="46"/>
        <v>61.726854128705803</v>
      </c>
      <c r="AS29" s="18">
        <f t="shared" si="46"/>
        <v>140.95795967905627</v>
      </c>
      <c r="AT29" s="18">
        <f t="shared" si="46"/>
        <v>79.484937502520509</v>
      </c>
      <c r="AU29" s="18">
        <f t="shared" si="46"/>
        <v>624.88349985215871</v>
      </c>
      <c r="AV29" s="18">
        <f t="shared" si="46"/>
        <v>113.85378382634138</v>
      </c>
      <c r="AW29" s="18">
        <f t="shared" si="46"/>
        <v>52.659976797192634</v>
      </c>
      <c r="AX29" s="18">
        <f t="shared" si="46"/>
        <v>915.92213957126182</v>
      </c>
      <c r="AY29" s="18">
        <f t="shared" si="46"/>
        <v>191.18622637446012</v>
      </c>
      <c r="AZ29" s="18">
        <f t="shared" si="46"/>
        <v>355.64902482446041</v>
      </c>
      <c r="BA29" s="18">
        <f t="shared" si="46"/>
        <v>165.47304961963695</v>
      </c>
      <c r="BB29" s="18">
        <f t="shared" si="46"/>
        <v>362.26388549801112</v>
      </c>
      <c r="BC29" s="18">
        <f t="shared" si="46"/>
        <v>54.441877101426194</v>
      </c>
      <c r="BD29" s="18">
        <f t="shared" si="46"/>
        <v>124.95131677521472</v>
      </c>
      <c r="BE29" s="13">
        <f t="shared" si="46"/>
        <v>1805.9432667430945</v>
      </c>
      <c r="BF29" s="21">
        <f t="shared" si="3"/>
        <v>31579.796610501638</v>
      </c>
      <c r="BH29" s="26">
        <v>10000000</v>
      </c>
      <c r="BI29" s="26">
        <f t="shared" si="4"/>
        <v>315797.96610501641</v>
      </c>
      <c r="BJ29" s="26">
        <f t="shared" si="5"/>
        <v>3157.9796610501639</v>
      </c>
      <c r="BK29" s="26">
        <v>10</v>
      </c>
    </row>
    <row r="30" spans="1:63" ht="12.75" customHeight="1">
      <c r="A30" s="16">
        <v>26</v>
      </c>
      <c r="B30" s="18" t="s">
        <v>88</v>
      </c>
      <c r="C30" s="18">
        <v>110399</v>
      </c>
      <c r="D30" s="23">
        <f t="shared" si="1"/>
        <v>54422.975604283725</v>
      </c>
      <c r="E30" s="23">
        <f t="shared" ref="E30:AB30" si="47">(E4/11476728)*($C$30)</f>
        <v>1303.4451368020573</v>
      </c>
      <c r="F30" s="23">
        <f t="shared" si="47"/>
        <v>1124.4669651489519</v>
      </c>
      <c r="G30" s="23">
        <f t="shared" si="47"/>
        <v>1253.5205581242319</v>
      </c>
      <c r="H30" s="23">
        <f t="shared" si="47"/>
        <v>1403.140384088566</v>
      </c>
      <c r="I30" s="23">
        <f t="shared" si="47"/>
        <v>3190.6615464791012</v>
      </c>
      <c r="J30" s="23">
        <f t="shared" si="47"/>
        <v>2752.6238703226218</v>
      </c>
      <c r="K30" s="23">
        <f t="shared" si="47"/>
        <v>169.39726984903712</v>
      </c>
      <c r="L30" s="23">
        <f t="shared" si="47"/>
        <v>182.49886448472074</v>
      </c>
      <c r="M30" s="23">
        <f t="shared" si="47"/>
        <v>176.05388033941381</v>
      </c>
      <c r="N30" s="23">
        <f t="shared" si="47"/>
        <v>782.55574655075907</v>
      </c>
      <c r="O30" s="23">
        <f t="shared" si="47"/>
        <v>7051.0916169660904</v>
      </c>
      <c r="P30" s="23">
        <f t="shared" si="47"/>
        <v>318.18020981241341</v>
      </c>
      <c r="Q30" s="23">
        <f t="shared" si="47"/>
        <v>313.43785580698614</v>
      </c>
      <c r="R30" s="23">
        <f t="shared" si="47"/>
        <v>3115.6784846691494</v>
      </c>
      <c r="S30" s="23">
        <f t="shared" si="47"/>
        <v>300.11501544691134</v>
      </c>
      <c r="T30" s="23">
        <f t="shared" si="47"/>
        <v>1810.9924479346378</v>
      </c>
      <c r="U30" s="23">
        <f t="shared" si="47"/>
        <v>907.16518627957373</v>
      </c>
      <c r="V30" s="23">
        <f t="shared" si="47"/>
        <v>483.37381089801897</v>
      </c>
      <c r="W30" s="23">
        <f t="shared" si="47"/>
        <v>207.58620575481095</v>
      </c>
      <c r="X30" s="23">
        <f t="shared" si="47"/>
        <v>111.54632261041648</v>
      </c>
      <c r="Y30" s="23">
        <f t="shared" si="47"/>
        <v>6036.9300744950997</v>
      </c>
      <c r="Z30" s="23">
        <f t="shared" si="47"/>
        <v>144.50231616537397</v>
      </c>
      <c r="AA30" s="23">
        <f t="shared" si="47"/>
        <v>1100.7648145011365</v>
      </c>
      <c r="AB30" s="23">
        <f t="shared" si="47"/>
        <v>630.17515872119645</v>
      </c>
      <c r="AC30" s="13">
        <v>0</v>
      </c>
      <c r="AD30" s="18">
        <f t="shared" ref="AD30:BE30" si="48">(AD4/11952002)*($C$30)</f>
        <v>1447.5456819702674</v>
      </c>
      <c r="AE30" s="18">
        <f t="shared" si="48"/>
        <v>114.14914773273966</v>
      </c>
      <c r="AF30" s="18">
        <f t="shared" si="48"/>
        <v>230.21956288159924</v>
      </c>
      <c r="AG30" s="18">
        <f t="shared" si="48"/>
        <v>1967.5902819460707</v>
      </c>
      <c r="AH30" s="18">
        <f t="shared" si="48"/>
        <v>98.317165274905406</v>
      </c>
      <c r="AI30" s="18">
        <f t="shared" si="48"/>
        <v>479.9935638397651</v>
      </c>
      <c r="AJ30" s="18">
        <f t="shared" si="48"/>
        <v>760.31386934172201</v>
      </c>
      <c r="AK30" s="18">
        <f t="shared" si="48"/>
        <v>1393.3530092280776</v>
      </c>
      <c r="AL30" s="18">
        <f t="shared" si="48"/>
        <v>143.06976446289082</v>
      </c>
      <c r="AM30" s="18">
        <f t="shared" si="48"/>
        <v>123.44143148570423</v>
      </c>
      <c r="AN30" s="18">
        <f t="shared" si="48"/>
        <v>1158.7551734847434</v>
      </c>
      <c r="AO30" s="18">
        <f t="shared" si="48"/>
        <v>103.22193930355768</v>
      </c>
      <c r="AP30" s="18">
        <f t="shared" si="48"/>
        <v>315.8083315247103</v>
      </c>
      <c r="AQ30" s="18">
        <f t="shared" si="48"/>
        <v>4362.1914839873689</v>
      </c>
      <c r="AR30" s="18">
        <f t="shared" si="48"/>
        <v>112.31101207981726</v>
      </c>
      <c r="AS30" s="18">
        <f t="shared" si="48"/>
        <v>256.47072632685303</v>
      </c>
      <c r="AT30" s="18">
        <f t="shared" si="48"/>
        <v>144.62155737591075</v>
      </c>
      <c r="AU30" s="18">
        <f t="shared" si="48"/>
        <v>1136.9654146644218</v>
      </c>
      <c r="AV30" s="18">
        <f t="shared" si="48"/>
        <v>207.15511702558283</v>
      </c>
      <c r="AW30" s="18">
        <f t="shared" si="48"/>
        <v>95.813975516403019</v>
      </c>
      <c r="AX30" s="18">
        <f t="shared" si="48"/>
        <v>1666.5055093698948</v>
      </c>
      <c r="AY30" s="18">
        <f t="shared" si="48"/>
        <v>347.86024466863375</v>
      </c>
      <c r="AZ30" s="18">
        <f t="shared" si="48"/>
        <v>647.09764472930976</v>
      </c>
      <c r="BA30" s="18">
        <f t="shared" si="48"/>
        <v>301.07553571359847</v>
      </c>
      <c r="BB30" s="18">
        <f t="shared" si="48"/>
        <v>659.13327666779173</v>
      </c>
      <c r="BC30" s="18">
        <f t="shared" si="48"/>
        <v>99.05611428110538</v>
      </c>
      <c r="BD30" s="18">
        <f t="shared" si="48"/>
        <v>227.34689861999686</v>
      </c>
      <c r="BE30" s="13">
        <f t="shared" si="48"/>
        <v>3285.8845458693863</v>
      </c>
      <c r="BF30" s="21">
        <f t="shared" si="3"/>
        <v>56755.171721624094</v>
      </c>
      <c r="BH30" s="26">
        <v>10000000</v>
      </c>
      <c r="BI30" s="26">
        <f t="shared" si="4"/>
        <v>567551.71721624094</v>
      </c>
      <c r="BJ30" s="26">
        <f t="shared" si="5"/>
        <v>5675.5171721624092</v>
      </c>
      <c r="BK30" s="26">
        <v>10</v>
      </c>
    </row>
    <row r="31" spans="1:63">
      <c r="A31" s="16">
        <v>27</v>
      </c>
      <c r="B31" s="18" t="s">
        <v>94</v>
      </c>
      <c r="C31" s="18">
        <v>158523</v>
      </c>
      <c r="D31" s="23">
        <f t="shared" si="1"/>
        <v>78146.481052526462</v>
      </c>
      <c r="E31" s="23">
        <f t="shared" ref="E31:AC31" si="49">(E4/11476728)*($C$31)</f>
        <v>1871.6295747359352</v>
      </c>
      <c r="F31" s="23">
        <f t="shared" si="49"/>
        <v>1614.6330738168581</v>
      </c>
      <c r="G31" s="23">
        <f t="shared" si="49"/>
        <v>1799.9423856695043</v>
      </c>
      <c r="H31" s="23">
        <f t="shared" si="49"/>
        <v>2014.7829519005766</v>
      </c>
      <c r="I31" s="23">
        <f t="shared" si="49"/>
        <v>4581.5020093706153</v>
      </c>
      <c r="J31" s="23">
        <f t="shared" si="49"/>
        <v>3952.5194412553824</v>
      </c>
      <c r="K31" s="23">
        <f t="shared" si="49"/>
        <v>243.23919064736918</v>
      </c>
      <c r="L31" s="23">
        <f t="shared" si="49"/>
        <v>262.05189806711462</v>
      </c>
      <c r="M31" s="23">
        <f t="shared" si="49"/>
        <v>252.79748252289329</v>
      </c>
      <c r="N31" s="23">
        <f t="shared" si="49"/>
        <v>1123.6794229156603</v>
      </c>
      <c r="O31" s="23">
        <f t="shared" si="49"/>
        <v>10124.731169633018</v>
      </c>
      <c r="P31" s="23">
        <f t="shared" si="49"/>
        <v>456.8780641137439</v>
      </c>
      <c r="Q31" s="23">
        <f t="shared" si="49"/>
        <v>450.06847178045871</v>
      </c>
      <c r="R31" s="23">
        <f t="shared" si="49"/>
        <v>4473.8331001658307</v>
      </c>
      <c r="S31" s="23">
        <f t="shared" si="49"/>
        <v>430.93807546889673</v>
      </c>
      <c r="T31" s="23">
        <f t="shared" si="49"/>
        <v>2600.4217051236205</v>
      </c>
      <c r="U31" s="23">
        <f t="shared" si="49"/>
        <v>1302.6073318109482</v>
      </c>
      <c r="V31" s="23">
        <f t="shared" si="49"/>
        <v>694.08116581659851</v>
      </c>
      <c r="W31" s="23">
        <f t="shared" si="49"/>
        <v>298.07505588700889</v>
      </c>
      <c r="X31" s="23">
        <f t="shared" si="49"/>
        <v>160.17045171759756</v>
      </c>
      <c r="Y31" s="23">
        <f t="shared" si="49"/>
        <v>8668.4867272274823</v>
      </c>
      <c r="Z31" s="23">
        <f t="shared" si="49"/>
        <v>207.49228403775012</v>
      </c>
      <c r="AA31" s="23">
        <f t="shared" si="49"/>
        <v>1580.5989247109453</v>
      </c>
      <c r="AB31" s="23">
        <f t="shared" si="49"/>
        <v>904.8746518171381</v>
      </c>
      <c r="AC31" s="23">
        <f t="shared" si="49"/>
        <v>1994.7271140345924</v>
      </c>
      <c r="AD31" s="13">
        <v>0</v>
      </c>
      <c r="AE31" s="18">
        <f t="shared" ref="AE31:BE31" si="50">(AE4/11952002)*($C$31)</f>
        <v>163.90787367672795</v>
      </c>
      <c r="AF31" s="18">
        <f t="shared" si="50"/>
        <v>330.57451396008804</v>
      </c>
      <c r="AG31" s="18">
        <f t="shared" si="50"/>
        <v>2825.2820611141128</v>
      </c>
      <c r="AH31" s="18">
        <f t="shared" si="50"/>
        <v>141.17457577400003</v>
      </c>
      <c r="AI31" s="18">
        <f t="shared" si="50"/>
        <v>689.2274361232536</v>
      </c>
      <c r="AJ31" s="18">
        <f t="shared" si="50"/>
        <v>1091.7420946716709</v>
      </c>
      <c r="AK31" s="18">
        <f t="shared" si="50"/>
        <v>2000.7291649549591</v>
      </c>
      <c r="AL31" s="18">
        <f t="shared" si="50"/>
        <v>205.43526908713704</v>
      </c>
      <c r="AM31" s="18">
        <f t="shared" si="50"/>
        <v>177.25075447611204</v>
      </c>
      <c r="AN31" s="18">
        <f t="shared" si="50"/>
        <v>1663.8678463239883</v>
      </c>
      <c r="AO31" s="18">
        <f t="shared" si="50"/>
        <v>148.21738860150793</v>
      </c>
      <c r="AP31" s="18">
        <f t="shared" si="50"/>
        <v>453.47226096515044</v>
      </c>
      <c r="AQ31" s="18">
        <f t="shared" si="50"/>
        <v>6263.713263853203</v>
      </c>
      <c r="AR31" s="18">
        <f t="shared" si="50"/>
        <v>161.26847677903669</v>
      </c>
      <c r="AS31" s="18">
        <f t="shared" si="50"/>
        <v>368.26881538339768</v>
      </c>
      <c r="AT31" s="18">
        <f t="shared" si="50"/>
        <v>207.66350365403221</v>
      </c>
      <c r="AU31" s="18">
        <f t="shared" si="50"/>
        <v>1632.5797192805021</v>
      </c>
      <c r="AV31" s="18">
        <f t="shared" si="50"/>
        <v>297.45605137950946</v>
      </c>
      <c r="AW31" s="18">
        <f t="shared" si="50"/>
        <v>137.58022120478225</v>
      </c>
      <c r="AX31" s="18">
        <f t="shared" si="50"/>
        <v>2392.9515019324795</v>
      </c>
      <c r="AY31" s="18">
        <f t="shared" si="50"/>
        <v>499.49591541233013</v>
      </c>
      <c r="AZ31" s="18">
        <f t="shared" si="50"/>
        <v>929.17381439527878</v>
      </c>
      <c r="BA31" s="18">
        <f t="shared" si="50"/>
        <v>432.31729588063996</v>
      </c>
      <c r="BB31" s="18">
        <f t="shared" si="50"/>
        <v>946.4558955897096</v>
      </c>
      <c r="BC31" s="18">
        <f t="shared" si="50"/>
        <v>142.23563985347391</v>
      </c>
      <c r="BD31" s="18">
        <f t="shared" si="50"/>
        <v>326.4496273511333</v>
      </c>
      <c r="BE31" s="13">
        <f t="shared" si="50"/>
        <v>4718.2336421965119</v>
      </c>
      <c r="BF31" s="21">
        <f t="shared" si="3"/>
        <v>81411.486348122286</v>
      </c>
      <c r="BH31" s="26">
        <v>10000000</v>
      </c>
      <c r="BI31" s="26">
        <f t="shared" si="4"/>
        <v>814114.86348122288</v>
      </c>
      <c r="BJ31" s="26">
        <f t="shared" si="5"/>
        <v>8141.1486348122289</v>
      </c>
      <c r="BK31" s="26">
        <v>10</v>
      </c>
    </row>
    <row r="32" spans="1:63">
      <c r="A32" s="16">
        <v>28</v>
      </c>
      <c r="B32" s="18" t="s">
        <v>98</v>
      </c>
      <c r="C32" s="18">
        <v>14656</v>
      </c>
      <c r="D32" s="23">
        <f t="shared" si="1"/>
        <v>7224.9126392121516</v>
      </c>
      <c r="E32" s="23">
        <f t="shared" ref="E32:AD32" si="51">(E4/11476728)*($C$32)</f>
        <v>173.03863191669262</v>
      </c>
      <c r="F32" s="23">
        <f t="shared" si="51"/>
        <v>149.27841593875885</v>
      </c>
      <c r="G32" s="23">
        <f t="shared" si="51"/>
        <v>166.41090317728188</v>
      </c>
      <c r="H32" s="23">
        <f t="shared" si="51"/>
        <v>186.27365709111515</v>
      </c>
      <c r="I32" s="23">
        <f t="shared" si="51"/>
        <v>423.57571739959337</v>
      </c>
      <c r="J32" s="23">
        <f t="shared" si="51"/>
        <v>365.42410206114494</v>
      </c>
      <c r="K32" s="23">
        <f t="shared" si="51"/>
        <v>22.488305029098886</v>
      </c>
      <c r="L32" s="23">
        <f t="shared" si="51"/>
        <v>24.227604941059859</v>
      </c>
      <c r="M32" s="23">
        <f t="shared" si="51"/>
        <v>23.372002194353652</v>
      </c>
      <c r="N32" s="23">
        <f t="shared" si="51"/>
        <v>103.88805171648227</v>
      </c>
      <c r="O32" s="23">
        <f t="shared" si="51"/>
        <v>936.06643844831035</v>
      </c>
      <c r="P32" s="23">
        <f t="shared" si="51"/>
        <v>42.239958287762853</v>
      </c>
      <c r="Q32" s="23">
        <f t="shared" si="51"/>
        <v>41.610387908470081</v>
      </c>
      <c r="R32" s="23">
        <f t="shared" si="51"/>
        <v>413.62135410022785</v>
      </c>
      <c r="S32" s="23">
        <f t="shared" si="51"/>
        <v>39.841716558935616</v>
      </c>
      <c r="T32" s="23">
        <f t="shared" si="51"/>
        <v>240.41798672931867</v>
      </c>
      <c r="U32" s="23">
        <f t="shared" si="51"/>
        <v>120.43055616548548</v>
      </c>
      <c r="V32" s="23">
        <f t="shared" si="51"/>
        <v>64.170206002965301</v>
      </c>
      <c r="W32" s="23">
        <f t="shared" si="51"/>
        <v>27.55807055808938</v>
      </c>
      <c r="X32" s="23">
        <f t="shared" si="51"/>
        <v>14.808312613142002</v>
      </c>
      <c r="Y32" s="23">
        <f t="shared" si="51"/>
        <v>801.43159966847691</v>
      </c>
      <c r="Z32" s="23">
        <f t="shared" si="51"/>
        <v>19.183379792568054</v>
      </c>
      <c r="AA32" s="23">
        <f t="shared" si="51"/>
        <v>146.1318410613199</v>
      </c>
      <c r="AB32" s="23">
        <f t="shared" si="51"/>
        <v>83.658793342492729</v>
      </c>
      <c r="AC32" s="23">
        <f t="shared" si="51"/>
        <v>184.4194254669101</v>
      </c>
      <c r="AD32" s="23">
        <f t="shared" si="51"/>
        <v>200.12675947360609</v>
      </c>
      <c r="AE32" s="13">
        <v>0</v>
      </c>
      <c r="AF32" s="18">
        <f t="shared" ref="AF32:BE32" si="52">(AF4/11952002)*($C$32)</f>
        <v>30.562757937958846</v>
      </c>
      <c r="AG32" s="18">
        <f t="shared" si="52"/>
        <v>261.2071048850226</v>
      </c>
      <c r="AH32" s="18">
        <f t="shared" si="52"/>
        <v>13.052078137202454</v>
      </c>
      <c r="AI32" s="18">
        <f t="shared" si="52"/>
        <v>63.721461893999013</v>
      </c>
      <c r="AJ32" s="18">
        <f t="shared" si="52"/>
        <v>100.9353351848502</v>
      </c>
      <c r="AK32" s="18">
        <f t="shared" si="52"/>
        <v>184.97433584766804</v>
      </c>
      <c r="AL32" s="18">
        <f t="shared" si="52"/>
        <v>18.993201641030517</v>
      </c>
      <c r="AM32" s="18">
        <f t="shared" si="52"/>
        <v>16.38744571829891</v>
      </c>
      <c r="AN32" s="18">
        <f t="shared" si="52"/>
        <v>153.83034105917989</v>
      </c>
      <c r="AO32" s="18">
        <f t="shared" si="52"/>
        <v>13.703210558365035</v>
      </c>
      <c r="AP32" s="18">
        <f t="shared" si="52"/>
        <v>41.925079999149936</v>
      </c>
      <c r="AQ32" s="18">
        <f t="shared" si="52"/>
        <v>579.10197002979089</v>
      </c>
      <c r="AR32" s="18">
        <f t="shared" si="52"/>
        <v>14.909828830349928</v>
      </c>
      <c r="AS32" s="18">
        <f t="shared" si="52"/>
        <v>34.04772656497213</v>
      </c>
      <c r="AT32" s="18">
        <f t="shared" si="52"/>
        <v>19.199209638686476</v>
      </c>
      <c r="AU32" s="18">
        <f t="shared" si="52"/>
        <v>150.93764542542746</v>
      </c>
      <c r="AV32" s="18">
        <f t="shared" si="52"/>
        <v>27.500841448989046</v>
      </c>
      <c r="AW32" s="18">
        <f t="shared" si="52"/>
        <v>12.719767617174092</v>
      </c>
      <c r="AX32" s="18">
        <f t="shared" si="52"/>
        <v>221.2366483874417</v>
      </c>
      <c r="AY32" s="18">
        <f t="shared" si="52"/>
        <v>46.180126141210486</v>
      </c>
      <c r="AZ32" s="18">
        <f t="shared" si="52"/>
        <v>85.905335022534302</v>
      </c>
      <c r="BA32" s="18">
        <f t="shared" si="52"/>
        <v>39.969230259499625</v>
      </c>
      <c r="BB32" s="18">
        <f t="shared" si="52"/>
        <v>87.503123242449263</v>
      </c>
      <c r="BC32" s="18">
        <f t="shared" si="52"/>
        <v>13.15017718370529</v>
      </c>
      <c r="BD32" s="18">
        <f t="shared" si="52"/>
        <v>30.181397894679066</v>
      </c>
      <c r="BE32" s="13">
        <f t="shared" si="52"/>
        <v>436.21703008416495</v>
      </c>
      <c r="BF32" s="21">
        <f t="shared" si="3"/>
        <v>7711.746588277465</v>
      </c>
      <c r="BH32" s="26">
        <v>10000000</v>
      </c>
      <c r="BI32" s="26">
        <f t="shared" si="4"/>
        <v>77117.465882774646</v>
      </c>
      <c r="BJ32" s="26">
        <f t="shared" si="5"/>
        <v>771.1746588277465</v>
      </c>
      <c r="BK32" s="26">
        <v>10</v>
      </c>
    </row>
    <row r="33" spans="1:63">
      <c r="A33" s="16">
        <v>29</v>
      </c>
      <c r="B33" s="18" t="s">
        <v>100</v>
      </c>
      <c r="C33" s="18">
        <v>24753</v>
      </c>
      <c r="D33" s="23">
        <f t="shared" si="1"/>
        <v>12202.392368887717</v>
      </c>
      <c r="E33" s="23">
        <f t="shared" ref="E33:AE33" si="53">(E4/11476728)*($C$33)</f>
        <v>292.25063153888459</v>
      </c>
      <c r="F33" s="23">
        <f t="shared" si="53"/>
        <v>252.12122200682984</v>
      </c>
      <c r="G33" s="23">
        <f t="shared" si="53"/>
        <v>281.05684268199087</v>
      </c>
      <c r="H33" s="23">
        <f t="shared" si="53"/>
        <v>314.60370046236176</v>
      </c>
      <c r="I33" s="23">
        <f t="shared" si="53"/>
        <v>715.39094792522747</v>
      </c>
      <c r="J33" s="23">
        <f t="shared" si="53"/>
        <v>617.17677390280573</v>
      </c>
      <c r="K33" s="23">
        <f t="shared" si="53"/>
        <v>37.981237335240493</v>
      </c>
      <c r="L33" s="23">
        <f t="shared" si="53"/>
        <v>40.9187981104022</v>
      </c>
      <c r="M33" s="23">
        <f t="shared" si="53"/>
        <v>39.47374251615966</v>
      </c>
      <c r="N33" s="23">
        <f t="shared" si="53"/>
        <v>175.45994433256587</v>
      </c>
      <c r="O33" s="23">
        <f t="shared" si="53"/>
        <v>1580.9533672837765</v>
      </c>
      <c r="P33" s="23">
        <f t="shared" si="53"/>
        <v>71.340453568299253</v>
      </c>
      <c r="Q33" s="23">
        <f t="shared" si="53"/>
        <v>70.277151466864083</v>
      </c>
      <c r="R33" s="23">
        <f t="shared" si="53"/>
        <v>698.57869664594296</v>
      </c>
      <c r="S33" s="23">
        <f t="shared" si="53"/>
        <v>67.289984305631364</v>
      </c>
      <c r="T33" s="23">
        <f t="shared" si="53"/>
        <v>406.04983798518185</v>
      </c>
      <c r="U33" s="23">
        <f t="shared" si="53"/>
        <v>203.39912368751789</v>
      </c>
      <c r="V33" s="23">
        <f t="shared" si="53"/>
        <v>108.37916956819051</v>
      </c>
      <c r="W33" s="23">
        <f t="shared" si="53"/>
        <v>46.543730930976146</v>
      </c>
      <c r="X33" s="23">
        <f t="shared" si="53"/>
        <v>25.010245777367903</v>
      </c>
      <c r="Y33" s="23">
        <f t="shared" si="53"/>
        <v>1353.5641639324379</v>
      </c>
      <c r="Z33" s="23">
        <f t="shared" si="53"/>
        <v>32.399440502554384</v>
      </c>
      <c r="AA33" s="23">
        <f t="shared" si="53"/>
        <v>246.80686829904829</v>
      </c>
      <c r="AB33" s="23">
        <f t="shared" si="53"/>
        <v>141.29408512600455</v>
      </c>
      <c r="AC33" s="23">
        <f t="shared" si="53"/>
        <v>311.47202774170478</v>
      </c>
      <c r="AD33" s="23">
        <f t="shared" si="53"/>
        <v>338.00066029272455</v>
      </c>
      <c r="AE33" s="23">
        <f t="shared" si="53"/>
        <v>26.653726915894495</v>
      </c>
      <c r="AF33" s="13">
        <v>0</v>
      </c>
      <c r="AG33" s="18">
        <f t="shared" ref="AG33:BE33" si="54">(AG4/11952002)*($C$33)</f>
        <v>441.16126277421978</v>
      </c>
      <c r="AH33" s="18">
        <f t="shared" si="54"/>
        <v>22.044083660628569</v>
      </c>
      <c r="AI33" s="18">
        <f t="shared" si="54"/>
        <v>107.62127089670835</v>
      </c>
      <c r="AJ33" s="18">
        <f t="shared" si="54"/>
        <v>170.47300435525364</v>
      </c>
      <c r="AK33" s="18">
        <f t="shared" si="54"/>
        <v>312.40923411826742</v>
      </c>
      <c r="AL33" s="18">
        <f t="shared" si="54"/>
        <v>32.078242373118748</v>
      </c>
      <c r="AM33" s="18">
        <f t="shared" si="54"/>
        <v>27.677295569394985</v>
      </c>
      <c r="AN33" s="18">
        <f t="shared" si="54"/>
        <v>259.80911792016099</v>
      </c>
      <c r="AO33" s="18">
        <f t="shared" si="54"/>
        <v>23.143802603112015</v>
      </c>
      <c r="AP33" s="18">
        <f t="shared" si="54"/>
        <v>70.808645279677833</v>
      </c>
      <c r="AQ33" s="18">
        <f t="shared" si="54"/>
        <v>978.06434662577874</v>
      </c>
      <c r="AR33" s="18">
        <f t="shared" si="54"/>
        <v>25.181699852459865</v>
      </c>
      <c r="AS33" s="18">
        <f t="shared" si="54"/>
        <v>57.504324212797158</v>
      </c>
      <c r="AT33" s="18">
        <f t="shared" si="54"/>
        <v>32.426176049836677</v>
      </c>
      <c r="AU33" s="18">
        <f t="shared" si="54"/>
        <v>254.92354920958013</v>
      </c>
      <c r="AV33" s="18">
        <f t="shared" si="54"/>
        <v>46.447074808053074</v>
      </c>
      <c r="AW33" s="18">
        <f t="shared" si="54"/>
        <v>21.482833503541915</v>
      </c>
      <c r="AX33" s="18">
        <f t="shared" si="54"/>
        <v>373.65384535578221</v>
      </c>
      <c r="AY33" s="18">
        <f t="shared" si="54"/>
        <v>77.995132530934995</v>
      </c>
      <c r="AZ33" s="18">
        <f t="shared" si="54"/>
        <v>145.08834319137497</v>
      </c>
      <c r="BA33" s="18">
        <f t="shared" si="54"/>
        <v>67.505346384647524</v>
      </c>
      <c r="BB33" s="18">
        <f t="shared" si="54"/>
        <v>147.78690021972889</v>
      </c>
      <c r="BC33" s="18">
        <f t="shared" si="54"/>
        <v>22.209766363827583</v>
      </c>
      <c r="BD33" s="18">
        <f t="shared" si="54"/>
        <v>50.974354672966086</v>
      </c>
      <c r="BE33" s="13">
        <f t="shared" si="54"/>
        <v>736.74127631504746</v>
      </c>
      <c r="BF33" s="21">
        <f t="shared" si="3"/>
        <v>12999.657503689483</v>
      </c>
      <c r="BH33" s="26">
        <v>10000000</v>
      </c>
      <c r="BI33" s="26">
        <f t="shared" si="4"/>
        <v>129996.57503689482</v>
      </c>
      <c r="BJ33" s="26">
        <f t="shared" si="5"/>
        <v>1299.9657503689482</v>
      </c>
      <c r="BK33" s="26">
        <v>10</v>
      </c>
    </row>
    <row r="34" spans="1:63">
      <c r="A34" s="16">
        <v>30</v>
      </c>
      <c r="B34" s="18" t="s">
        <v>108</v>
      </c>
      <c r="C34" s="18">
        <v>155801</v>
      </c>
      <c r="D34" s="23">
        <f t="shared" si="1"/>
        <v>76804.6270538955</v>
      </c>
      <c r="E34" s="23">
        <f t="shared" ref="E34:AF34" si="55">(E4/11476728)*($C$34)</f>
        <v>1839.4918048070845</v>
      </c>
      <c r="F34" s="23">
        <f t="shared" si="55"/>
        <v>1586.9081933456994</v>
      </c>
      <c r="G34" s="23">
        <f t="shared" si="55"/>
        <v>1769.0355571727412</v>
      </c>
      <c r="H34" s="23">
        <f t="shared" si="55"/>
        <v>1980.1870939173605</v>
      </c>
      <c r="I34" s="23">
        <f t="shared" si="55"/>
        <v>4502.8329930795608</v>
      </c>
      <c r="J34" s="23">
        <f t="shared" si="55"/>
        <v>3884.6506908589276</v>
      </c>
      <c r="K34" s="23">
        <f t="shared" si="55"/>
        <v>239.06252810034357</v>
      </c>
      <c r="L34" s="23">
        <f t="shared" si="55"/>
        <v>257.55220233502092</v>
      </c>
      <c r="M34" s="23">
        <f t="shared" si="55"/>
        <v>248.45669445158936</v>
      </c>
      <c r="N34" s="23">
        <f t="shared" si="55"/>
        <v>1104.3847124372035</v>
      </c>
      <c r="O34" s="23">
        <f t="shared" si="55"/>
        <v>9950.8793106362718</v>
      </c>
      <c r="P34" s="23">
        <f t="shared" si="55"/>
        <v>449.03300635860671</v>
      </c>
      <c r="Q34" s="23">
        <f t="shared" si="55"/>
        <v>442.34034160258921</v>
      </c>
      <c r="R34" s="23">
        <f t="shared" si="55"/>
        <v>4397.012867779039</v>
      </c>
      <c r="S34" s="23">
        <f t="shared" si="55"/>
        <v>423.53843351519703</v>
      </c>
      <c r="T34" s="23">
        <f t="shared" si="55"/>
        <v>2555.7698383197721</v>
      </c>
      <c r="U34" s="23">
        <f t="shared" si="55"/>
        <v>1280.2402484401478</v>
      </c>
      <c r="V34" s="23">
        <f t="shared" si="55"/>
        <v>682.16309125736882</v>
      </c>
      <c r="W34" s="23">
        <f t="shared" si="55"/>
        <v>292.95680615590089</v>
      </c>
      <c r="X34" s="23">
        <f t="shared" si="55"/>
        <v>157.42016330786961</v>
      </c>
      <c r="Y34" s="23">
        <f t="shared" si="55"/>
        <v>8519.64005594626</v>
      </c>
      <c r="Z34" s="23">
        <f t="shared" si="55"/>
        <v>203.9294319774765</v>
      </c>
      <c r="AA34" s="23">
        <f t="shared" si="55"/>
        <v>1553.4584449505119</v>
      </c>
      <c r="AB34" s="23">
        <f t="shared" si="55"/>
        <v>889.33704022609925</v>
      </c>
      <c r="AC34" s="23">
        <f t="shared" si="55"/>
        <v>1960.4756350416251</v>
      </c>
      <c r="AD34" s="23">
        <f t="shared" si="55"/>
        <v>2127.4528693195484</v>
      </c>
      <c r="AE34" s="23">
        <f t="shared" si="55"/>
        <v>167.76460660216046</v>
      </c>
      <c r="AF34" s="23">
        <f t="shared" si="55"/>
        <v>338.35289326365495</v>
      </c>
      <c r="AG34" s="13">
        <v>0</v>
      </c>
      <c r="AH34" s="18">
        <f t="shared" ref="AH34:BE34" si="56">(AH4/11952002)*($C$34)</f>
        <v>138.75046573787387</v>
      </c>
      <c r="AI34" s="18">
        <f t="shared" si="56"/>
        <v>677.39270500456746</v>
      </c>
      <c r="AJ34" s="18">
        <f t="shared" si="56"/>
        <v>1072.995780372192</v>
      </c>
      <c r="AK34" s="18">
        <f t="shared" si="56"/>
        <v>1966.3746246863079</v>
      </c>
      <c r="AL34" s="18">
        <f t="shared" si="56"/>
        <v>201.90773805091399</v>
      </c>
      <c r="AM34" s="18">
        <f t="shared" si="56"/>
        <v>174.20718001887883</v>
      </c>
      <c r="AN34" s="18">
        <f t="shared" si="56"/>
        <v>1635.2975550874239</v>
      </c>
      <c r="AO34" s="18">
        <f t="shared" si="56"/>
        <v>145.67234635670241</v>
      </c>
      <c r="AP34" s="18">
        <f t="shared" si="56"/>
        <v>445.68568428954416</v>
      </c>
      <c r="AQ34" s="18">
        <f t="shared" si="56"/>
        <v>6156.1589814827676</v>
      </c>
      <c r="AR34" s="18">
        <f t="shared" si="56"/>
        <v>158.49933417012483</v>
      </c>
      <c r="AS34" s="18">
        <f t="shared" si="56"/>
        <v>361.94526791411181</v>
      </c>
      <c r="AT34" s="18">
        <f t="shared" si="56"/>
        <v>204.09771158003488</v>
      </c>
      <c r="AU34" s="18">
        <f t="shared" si="56"/>
        <v>1604.5466767826847</v>
      </c>
      <c r="AV34" s="18">
        <f t="shared" si="56"/>
        <v>292.34843058091855</v>
      </c>
      <c r="AW34" s="18">
        <f t="shared" si="56"/>
        <v>135.21782986649433</v>
      </c>
      <c r="AX34" s="18">
        <f t="shared" si="56"/>
        <v>2351.8621080384692</v>
      </c>
      <c r="AY34" s="18">
        <f t="shared" si="56"/>
        <v>490.9190661112674</v>
      </c>
      <c r="AZ34" s="18">
        <f t="shared" si="56"/>
        <v>913.21896164341342</v>
      </c>
      <c r="BA34" s="18">
        <f t="shared" si="56"/>
        <v>424.89397131961658</v>
      </c>
      <c r="BB34" s="18">
        <f t="shared" si="56"/>
        <v>930.20429205082132</v>
      </c>
      <c r="BC34" s="18">
        <f t="shared" si="56"/>
        <v>139.79331027555048</v>
      </c>
      <c r="BD34" s="18">
        <f t="shared" si="56"/>
        <v>320.84415757293215</v>
      </c>
      <c r="BE34" s="13">
        <f t="shared" si="56"/>
        <v>4637.2168056866121</v>
      </c>
      <c r="BF34" s="21">
        <f t="shared" si="3"/>
        <v>79384.378539885874</v>
      </c>
      <c r="BH34" s="26">
        <v>10000000</v>
      </c>
      <c r="BI34" s="26">
        <f t="shared" si="4"/>
        <v>793843.78539885872</v>
      </c>
      <c r="BJ34" s="26">
        <f t="shared" si="5"/>
        <v>7938.4378539885874</v>
      </c>
      <c r="BK34" s="26">
        <v>10</v>
      </c>
    </row>
    <row r="35" spans="1:63">
      <c r="A35" s="16">
        <v>31</v>
      </c>
      <c r="B35" s="18" t="s">
        <v>112</v>
      </c>
      <c r="C35" s="18">
        <v>15386</v>
      </c>
      <c r="D35" s="23">
        <f t="shared" si="1"/>
        <v>7584.7779658104637</v>
      </c>
      <c r="E35" s="23">
        <f t="shared" ref="E35:AG35" si="57">(E4/11476728)*($C$35)</f>
        <v>181.65750482193184</v>
      </c>
      <c r="F35" s="23">
        <f t="shared" si="57"/>
        <v>156.71381738767357</v>
      </c>
      <c r="G35" s="23">
        <f t="shared" si="57"/>
        <v>174.69965586010227</v>
      </c>
      <c r="H35" s="23">
        <f t="shared" si="57"/>
        <v>195.5517527295236</v>
      </c>
      <c r="I35" s="23">
        <f t="shared" si="57"/>
        <v>444.67357996111787</v>
      </c>
      <c r="J35" s="23">
        <f t="shared" si="57"/>
        <v>383.62549360758572</v>
      </c>
      <c r="K35" s="23">
        <f t="shared" si="57"/>
        <v>23.608423934069013</v>
      </c>
      <c r="L35" s="23">
        <f t="shared" si="57"/>
        <v>25.434356551797691</v>
      </c>
      <c r="M35" s="23">
        <f t="shared" si="57"/>
        <v>24.536137128979618</v>
      </c>
      <c r="N35" s="23">
        <f t="shared" si="57"/>
        <v>109.06260669417277</v>
      </c>
      <c r="O35" s="23">
        <f t="shared" si="57"/>
        <v>982.69092671709222</v>
      </c>
      <c r="P35" s="23">
        <f t="shared" si="57"/>
        <v>44.343886341124403</v>
      </c>
      <c r="Q35" s="23">
        <f t="shared" si="57"/>
        <v>43.682957721050812</v>
      </c>
      <c r="R35" s="23">
        <f t="shared" si="57"/>
        <v>434.22340025833148</v>
      </c>
      <c r="S35" s="23">
        <f t="shared" si="57"/>
        <v>41.826190705225393</v>
      </c>
      <c r="T35" s="23">
        <f t="shared" si="57"/>
        <v>252.39295468185708</v>
      </c>
      <c r="U35" s="23">
        <f t="shared" si="57"/>
        <v>126.42907595265827</v>
      </c>
      <c r="V35" s="23">
        <f t="shared" si="57"/>
        <v>67.366456711355355</v>
      </c>
      <c r="W35" s="23">
        <f t="shared" si="57"/>
        <v>28.930709170767138</v>
      </c>
      <c r="X35" s="23">
        <f t="shared" si="57"/>
        <v>15.545899144773665</v>
      </c>
      <c r="Y35" s="23">
        <f t="shared" si="57"/>
        <v>841.3500677196497</v>
      </c>
      <c r="Z35" s="23">
        <f t="shared" si="57"/>
        <v>20.138883835183684</v>
      </c>
      <c r="AA35" s="23">
        <f t="shared" si="57"/>
        <v>153.41051491330978</v>
      </c>
      <c r="AB35" s="23">
        <f t="shared" si="57"/>
        <v>87.825750161544292</v>
      </c>
      <c r="AC35" s="23">
        <f t="shared" si="57"/>
        <v>193.60516377141639</v>
      </c>
      <c r="AD35" s="23">
        <f t="shared" si="57"/>
        <v>210.09486362315113</v>
      </c>
      <c r="AE35" s="23">
        <f t="shared" si="57"/>
        <v>16.567456159978697</v>
      </c>
      <c r="AF35" s="23">
        <f t="shared" si="57"/>
        <v>33.413762528832258</v>
      </c>
      <c r="AG35" s="23">
        <f t="shared" si="57"/>
        <v>285.57344828595745</v>
      </c>
      <c r="AH35" s="13">
        <v>0</v>
      </c>
      <c r="AI35" s="18">
        <f t="shared" ref="AI35:BE35" si="58">(AI4/11952002)*($C$35)</f>
        <v>66.895361128620962</v>
      </c>
      <c r="AJ35" s="18">
        <f t="shared" si="58"/>
        <v>105.9628184466502</v>
      </c>
      <c r="AK35" s="18">
        <f t="shared" si="58"/>
        <v>194.18771365667442</v>
      </c>
      <c r="AL35" s="18">
        <f t="shared" si="58"/>
        <v>19.939233109231409</v>
      </c>
      <c r="AM35" s="18">
        <f t="shared" si="58"/>
        <v>17.203687214911778</v>
      </c>
      <c r="AN35" s="18">
        <f t="shared" si="58"/>
        <v>161.49246912776621</v>
      </c>
      <c r="AO35" s="18">
        <f t="shared" si="58"/>
        <v>14.385753114833816</v>
      </c>
      <c r="AP35" s="18">
        <f t="shared" si="58"/>
        <v>44.013324294959126</v>
      </c>
      <c r="AQ35" s="18">
        <f t="shared" si="58"/>
        <v>607.94643223787955</v>
      </c>
      <c r="AR35" s="18">
        <f t="shared" si="58"/>
        <v>15.652471778368177</v>
      </c>
      <c r="AS35" s="18">
        <f t="shared" si="58"/>
        <v>35.743608141966511</v>
      </c>
      <c r="AT35" s="18">
        <f t="shared" si="58"/>
        <v>20.155502149347033</v>
      </c>
      <c r="AU35" s="18">
        <f t="shared" si="58"/>
        <v>158.45569135614267</v>
      </c>
      <c r="AV35" s="18">
        <f t="shared" si="58"/>
        <v>28.870629539720625</v>
      </c>
      <c r="AW35" s="18">
        <f t="shared" si="58"/>
        <v>13.353325911424713</v>
      </c>
      <c r="AX35" s="18">
        <f t="shared" si="58"/>
        <v>232.25621397988388</v>
      </c>
      <c r="AY35" s="18">
        <f t="shared" si="58"/>
        <v>48.48030982591871</v>
      </c>
      <c r="AZ35" s="18">
        <f t="shared" si="58"/>
        <v>90.184189728214577</v>
      </c>
      <c r="BA35" s="18">
        <f t="shared" si="58"/>
        <v>41.960055729575686</v>
      </c>
      <c r="BB35" s="18">
        <f t="shared" si="58"/>
        <v>91.861562104825623</v>
      </c>
      <c r="BC35" s="18">
        <f t="shared" si="58"/>
        <v>13.805173727380568</v>
      </c>
      <c r="BD35" s="18">
        <f t="shared" si="58"/>
        <v>31.684701692653665</v>
      </c>
      <c r="BE35" s="13">
        <f t="shared" si="58"/>
        <v>457.94454318197069</v>
      </c>
      <c r="BF35" s="21">
        <f t="shared" si="3"/>
        <v>8111.4104682591342</v>
      </c>
      <c r="BH35" s="26">
        <v>10000000</v>
      </c>
      <c r="BI35" s="26">
        <f t="shared" si="4"/>
        <v>81114.104682591336</v>
      </c>
      <c r="BJ35" s="26">
        <f t="shared" si="5"/>
        <v>811.14104682591346</v>
      </c>
      <c r="BK35" s="26">
        <v>10</v>
      </c>
    </row>
    <row r="36" spans="1:63">
      <c r="A36" s="16">
        <v>32</v>
      </c>
      <c r="B36" s="18" t="s">
        <v>116</v>
      </c>
      <c r="C36" s="18">
        <v>69854</v>
      </c>
      <c r="D36" s="23">
        <f t="shared" si="1"/>
        <v>34435.660992052784</v>
      </c>
      <c r="E36" s="23">
        <f t="shared" ref="E36:AH36" si="59">(E4/11476728)*($C$36)</f>
        <v>824.74349030490225</v>
      </c>
      <c r="F36" s="23">
        <f t="shared" si="59"/>
        <v>711.49662029107958</v>
      </c>
      <c r="G36" s="23">
        <f t="shared" si="59"/>
        <v>793.15415055580297</v>
      </c>
      <c r="H36" s="23">
        <f t="shared" si="59"/>
        <v>887.8247845553193</v>
      </c>
      <c r="I36" s="23">
        <f t="shared" si="59"/>
        <v>2018.8631388667573</v>
      </c>
      <c r="J36" s="23">
        <f t="shared" si="59"/>
        <v>1741.6986371028397</v>
      </c>
      <c r="K36" s="23">
        <f t="shared" si="59"/>
        <v>107.18463833942914</v>
      </c>
      <c r="L36" s="23">
        <f t="shared" si="59"/>
        <v>115.47455755682282</v>
      </c>
      <c r="M36" s="23">
        <f t="shared" si="59"/>
        <v>111.39655030597572</v>
      </c>
      <c r="N36" s="23">
        <f t="shared" si="59"/>
        <v>495.15529234464736</v>
      </c>
      <c r="O36" s="23">
        <f t="shared" si="59"/>
        <v>4461.5164431883377</v>
      </c>
      <c r="P36" s="23">
        <f t="shared" si="59"/>
        <v>201.32574005413389</v>
      </c>
      <c r="Q36" s="23">
        <f t="shared" si="59"/>
        <v>198.3250571068688</v>
      </c>
      <c r="R36" s="23">
        <f t="shared" si="59"/>
        <v>1971.4182634632448</v>
      </c>
      <c r="S36" s="23">
        <f t="shared" si="59"/>
        <v>189.89514659578933</v>
      </c>
      <c r="T36" s="23">
        <f t="shared" si="59"/>
        <v>1145.8896045981051</v>
      </c>
      <c r="U36" s="23">
        <f t="shared" si="59"/>
        <v>574.00082357968222</v>
      </c>
      <c r="V36" s="23">
        <f t="shared" si="59"/>
        <v>305.85054381353291</v>
      </c>
      <c r="W36" s="23">
        <f t="shared" si="59"/>
        <v>131.34835294519485</v>
      </c>
      <c r="X36" s="23">
        <f t="shared" si="59"/>
        <v>70.579958329586617</v>
      </c>
      <c r="Y36" s="23">
        <f t="shared" si="59"/>
        <v>3819.8146126666065</v>
      </c>
      <c r="Z36" s="23">
        <f t="shared" si="59"/>
        <v>91.432574510783908</v>
      </c>
      <c r="AA36" s="23">
        <f t="shared" si="59"/>
        <v>696.49929213274027</v>
      </c>
      <c r="AB36" s="23">
        <f t="shared" si="59"/>
        <v>398.7378104630518</v>
      </c>
      <c r="AC36" s="23">
        <f t="shared" si="59"/>
        <v>878.98707331915512</v>
      </c>
      <c r="AD36" s="23">
        <f t="shared" si="59"/>
        <v>953.85198255112437</v>
      </c>
      <c r="AE36" s="23">
        <f t="shared" si="59"/>
        <v>75.217930755176909</v>
      </c>
      <c r="AF36" s="23">
        <f t="shared" si="59"/>
        <v>151.70186973151232</v>
      </c>
      <c r="AG36" s="23">
        <f t="shared" si="59"/>
        <v>1296.5324097599942</v>
      </c>
      <c r="AH36" s="23">
        <f t="shared" si="59"/>
        <v>64.785536086591918</v>
      </c>
      <c r="AI36" s="13">
        <v>0</v>
      </c>
      <c r="AJ36" s="18">
        <f t="shared" ref="AJ36:BE36" si="60">(AJ4/11952002)*($C$36)</f>
        <v>481.08193941065275</v>
      </c>
      <c r="AK36" s="18">
        <f t="shared" si="60"/>
        <v>881.63190886346911</v>
      </c>
      <c r="AL36" s="18">
        <f t="shared" si="60"/>
        <v>90.526139972198806</v>
      </c>
      <c r="AM36" s="18">
        <f t="shared" si="60"/>
        <v>78.106484252596346</v>
      </c>
      <c r="AN36" s="18">
        <f t="shared" si="60"/>
        <v>733.19218370278054</v>
      </c>
      <c r="AO36" s="18">
        <f t="shared" si="60"/>
        <v>65.312777725438806</v>
      </c>
      <c r="AP36" s="18">
        <f t="shared" si="60"/>
        <v>199.82495484856847</v>
      </c>
      <c r="AQ36" s="18">
        <f t="shared" si="60"/>
        <v>2760.1384425805823</v>
      </c>
      <c r="AR36" s="18">
        <f t="shared" si="60"/>
        <v>71.063808891598242</v>
      </c>
      <c r="AS36" s="18">
        <f t="shared" si="60"/>
        <v>162.27960504022673</v>
      </c>
      <c r="AT36" s="18">
        <f t="shared" si="60"/>
        <v>91.50802334203091</v>
      </c>
      <c r="AU36" s="18">
        <f t="shared" si="60"/>
        <v>719.40490471805481</v>
      </c>
      <c r="AV36" s="18">
        <f t="shared" si="60"/>
        <v>131.07558532871732</v>
      </c>
      <c r="AW36" s="18">
        <f t="shared" si="60"/>
        <v>60.625453543264129</v>
      </c>
      <c r="AX36" s="18">
        <f t="shared" si="60"/>
        <v>1054.4667601293909</v>
      </c>
      <c r="AY36" s="18">
        <f t="shared" si="60"/>
        <v>220.1055220706958</v>
      </c>
      <c r="AZ36" s="18">
        <f t="shared" si="60"/>
        <v>409.44536521998577</v>
      </c>
      <c r="BA36" s="18">
        <f t="shared" si="60"/>
        <v>190.50290737903157</v>
      </c>
      <c r="BB36" s="18">
        <f t="shared" si="60"/>
        <v>417.06080588005261</v>
      </c>
      <c r="BC36" s="18">
        <f t="shared" si="60"/>
        <v>62.676888440949057</v>
      </c>
      <c r="BD36" s="18">
        <f t="shared" si="60"/>
        <v>143.8517582242707</v>
      </c>
      <c r="BE36" s="13">
        <f t="shared" si="60"/>
        <v>2079.1146574439995</v>
      </c>
      <c r="BF36" s="21">
        <f t="shared" si="3"/>
        <v>36587.699762883341</v>
      </c>
      <c r="BH36" s="26">
        <v>10000000</v>
      </c>
      <c r="BI36" s="26">
        <f t="shared" si="4"/>
        <v>365876.9976288334</v>
      </c>
      <c r="BJ36" s="26">
        <f t="shared" si="5"/>
        <v>3658.769976288334</v>
      </c>
      <c r="BK36" s="26">
        <v>10</v>
      </c>
    </row>
    <row r="37" spans="1:63">
      <c r="A37" s="16">
        <v>33</v>
      </c>
      <c r="B37" s="18" t="s">
        <v>120</v>
      </c>
      <c r="C37" s="18">
        <v>91040</v>
      </c>
      <c r="D37" s="23">
        <f t="shared" si="1"/>
        <v>44879.642922616964</v>
      </c>
      <c r="E37" s="23">
        <f t="shared" ref="E37:AI37" si="61">(E4/11476728)*($C$37)</f>
        <v>1074.8797113602413</v>
      </c>
      <c r="F37" s="23">
        <f t="shared" si="61"/>
        <v>927.28623001259598</v>
      </c>
      <c r="G37" s="23">
        <f t="shared" si="61"/>
        <v>1033.7096496492727</v>
      </c>
      <c r="H37" s="23">
        <f t="shared" si="61"/>
        <v>1157.0929135900058</v>
      </c>
      <c r="I37" s="23">
        <f t="shared" si="61"/>
        <v>2631.1635720564259</v>
      </c>
      <c r="J37" s="23">
        <f t="shared" si="61"/>
        <v>2269.9379265588591</v>
      </c>
      <c r="K37" s="23">
        <f t="shared" si="61"/>
        <v>139.69263713490466</v>
      </c>
      <c r="L37" s="23">
        <f t="shared" si="61"/>
        <v>150.49680361859234</v>
      </c>
      <c r="M37" s="23">
        <f t="shared" si="61"/>
        <v>145.18197869636714</v>
      </c>
      <c r="N37" s="23">
        <f t="shared" si="61"/>
        <v>645.33080160129259</v>
      </c>
      <c r="O37" s="23">
        <f t="shared" si="61"/>
        <v>5814.6485095752032</v>
      </c>
      <c r="P37" s="23">
        <f t="shared" si="61"/>
        <v>262.38576709319938</v>
      </c>
      <c r="Q37" s="23">
        <f t="shared" si="61"/>
        <v>258.47500785938291</v>
      </c>
      <c r="R37" s="23">
        <f t="shared" si="61"/>
        <v>2569.3291537448654</v>
      </c>
      <c r="S37" s="23">
        <f t="shared" si="61"/>
        <v>247.48839216194722</v>
      </c>
      <c r="T37" s="23">
        <f t="shared" si="61"/>
        <v>1493.4261402727329</v>
      </c>
      <c r="U37" s="23">
        <f t="shared" si="61"/>
        <v>748.08937181398733</v>
      </c>
      <c r="V37" s="23">
        <f t="shared" si="61"/>
        <v>398.61186916689144</v>
      </c>
      <c r="W37" s="23">
        <f t="shared" si="61"/>
        <v>171.18495794271678</v>
      </c>
      <c r="X37" s="23">
        <f t="shared" si="61"/>
        <v>91.986134027050213</v>
      </c>
      <c r="Y37" s="23">
        <f t="shared" si="61"/>
        <v>4978.3251114777659</v>
      </c>
      <c r="Z37" s="23">
        <f t="shared" si="61"/>
        <v>119.16313430099589</v>
      </c>
      <c r="AA37" s="23">
        <f t="shared" si="61"/>
        <v>907.74036641802434</v>
      </c>
      <c r="AB37" s="23">
        <f t="shared" si="61"/>
        <v>519.67088877596473</v>
      </c>
      <c r="AC37" s="23">
        <f t="shared" si="61"/>
        <v>1145.5748154003477</v>
      </c>
      <c r="AD37" s="23">
        <f t="shared" si="61"/>
        <v>1243.1454818829898</v>
      </c>
      <c r="AE37" s="23">
        <f t="shared" si="61"/>
        <v>98.030755804267557</v>
      </c>
      <c r="AF37" s="23">
        <f t="shared" si="61"/>
        <v>197.71148710677818</v>
      </c>
      <c r="AG37" s="23">
        <f t="shared" si="61"/>
        <v>1689.7573594146345</v>
      </c>
      <c r="AH37" s="23">
        <f t="shared" si="61"/>
        <v>84.434323092783927</v>
      </c>
      <c r="AI37" s="23">
        <f t="shared" si="61"/>
        <v>412.21623445288589</v>
      </c>
      <c r="AJ37" s="13">
        <v>0</v>
      </c>
      <c r="AK37" s="18">
        <f t="shared" ref="AK37:BE37" si="62">(AK4/11952002)*($C$37)</f>
        <v>1149.0218023725231</v>
      </c>
      <c r="AL37" s="18">
        <f t="shared" si="62"/>
        <v>117.98178748631402</v>
      </c>
      <c r="AM37" s="18">
        <f t="shared" si="62"/>
        <v>101.79537787895282</v>
      </c>
      <c r="AN37" s="18">
        <f t="shared" si="62"/>
        <v>955.56183474534225</v>
      </c>
      <c r="AO37" s="18">
        <f t="shared" si="62"/>
        <v>85.121471699887607</v>
      </c>
      <c r="AP37" s="18">
        <f t="shared" si="62"/>
        <v>260.42980916502523</v>
      </c>
      <c r="AQ37" s="18">
        <f t="shared" si="62"/>
        <v>3597.2600540060153</v>
      </c>
      <c r="AR37" s="18">
        <f t="shared" si="62"/>
        <v>92.616731489837434</v>
      </c>
      <c r="AS37" s="18">
        <f t="shared" si="62"/>
        <v>211.49734078023081</v>
      </c>
      <c r="AT37" s="18">
        <f t="shared" si="62"/>
        <v>119.26146598703716</v>
      </c>
      <c r="AU37" s="18">
        <f t="shared" si="62"/>
        <v>937.59301579768817</v>
      </c>
      <c r="AV37" s="18">
        <f t="shared" si="62"/>
        <v>170.82946271260664</v>
      </c>
      <c r="AW37" s="18">
        <f t="shared" si="62"/>
        <v>79.012530285721169</v>
      </c>
      <c r="AX37" s="18">
        <f t="shared" si="62"/>
        <v>1374.2756870355277</v>
      </c>
      <c r="AY37" s="18">
        <f t="shared" si="62"/>
        <v>286.86126391210445</v>
      </c>
      <c r="AZ37" s="18">
        <f t="shared" si="62"/>
        <v>533.62593480155044</v>
      </c>
      <c r="BA37" s="18">
        <f t="shared" si="62"/>
        <v>248.28048054208827</v>
      </c>
      <c r="BB37" s="18">
        <f t="shared" si="62"/>
        <v>543.55106031608761</v>
      </c>
      <c r="BC37" s="18">
        <f t="shared" si="62"/>
        <v>81.686144296160592</v>
      </c>
      <c r="BD37" s="18">
        <f t="shared" si="62"/>
        <v>187.48051748987325</v>
      </c>
      <c r="BE37" s="13">
        <f t="shared" si="62"/>
        <v>2709.6887567455224</v>
      </c>
      <c r="BF37" s="21">
        <f t="shared" si="3"/>
        <v>47469.600015610085</v>
      </c>
      <c r="BH37" s="26">
        <v>10000000</v>
      </c>
      <c r="BI37" s="26">
        <f t="shared" si="4"/>
        <v>474696.00015610084</v>
      </c>
      <c r="BJ37" s="26">
        <f t="shared" si="5"/>
        <v>4746.9600015610085</v>
      </c>
      <c r="BK37" s="26">
        <v>10</v>
      </c>
    </row>
    <row r="38" spans="1:63">
      <c r="A38" s="16">
        <v>34</v>
      </c>
      <c r="B38" s="18" t="s">
        <v>126</v>
      </c>
      <c r="C38" s="18">
        <v>145979</v>
      </c>
      <c r="D38" s="23">
        <f t="shared" si="1"/>
        <v>71962.713029445324</v>
      </c>
      <c r="E38" s="23">
        <f t="shared" ref="E38:AJ38" si="63">(E4/11476728)*($C$38)</f>
        <v>1723.5266408683729</v>
      </c>
      <c r="F38" s="23">
        <f t="shared" si="63"/>
        <v>1486.8663946727675</v>
      </c>
      <c r="G38" s="23">
        <f t="shared" si="63"/>
        <v>1657.512092993752</v>
      </c>
      <c r="H38" s="23">
        <f t="shared" si="63"/>
        <v>1855.3522235605828</v>
      </c>
      <c r="I38" s="23">
        <f t="shared" si="63"/>
        <v>4218.965587491487</v>
      </c>
      <c r="J38" s="23">
        <f t="shared" si="63"/>
        <v>3639.7547076135288</v>
      </c>
      <c r="K38" s="23">
        <f t="shared" si="63"/>
        <v>223.99155839538935</v>
      </c>
      <c r="L38" s="23">
        <f t="shared" si="63"/>
        <v>241.31560737520311</v>
      </c>
      <c r="M38" s="23">
        <f t="shared" si="63"/>
        <v>232.79349811200547</v>
      </c>
      <c r="N38" s="23">
        <f t="shared" si="63"/>
        <v>1034.7621384770991</v>
      </c>
      <c r="O38" s="23">
        <f t="shared" si="63"/>
        <v>9323.5564013541152</v>
      </c>
      <c r="P38" s="23">
        <f t="shared" si="63"/>
        <v>420.72508671461065</v>
      </c>
      <c r="Q38" s="23">
        <f t="shared" si="63"/>
        <v>414.45434064482492</v>
      </c>
      <c r="R38" s="23">
        <f t="shared" si="63"/>
        <v>4119.8165700189111</v>
      </c>
      <c r="S38" s="23">
        <f t="shared" si="63"/>
        <v>396.83774164552824</v>
      </c>
      <c r="T38" s="23">
        <f t="shared" si="63"/>
        <v>2394.6491051282214</v>
      </c>
      <c r="U38" s="23">
        <f t="shared" si="63"/>
        <v>1199.5313972762967</v>
      </c>
      <c r="V38" s="23">
        <f t="shared" si="63"/>
        <v>639.15819473982481</v>
      </c>
      <c r="W38" s="23">
        <f t="shared" si="63"/>
        <v>274.48823567135162</v>
      </c>
      <c r="X38" s="23">
        <f t="shared" si="63"/>
        <v>147.49608808364195</v>
      </c>
      <c r="Y38" s="23">
        <f t="shared" si="63"/>
        <v>7982.5452707426721</v>
      </c>
      <c r="Z38" s="23">
        <f t="shared" si="63"/>
        <v>191.07332142053031</v>
      </c>
      <c r="AA38" s="23">
        <f t="shared" si="63"/>
        <v>1455.525383889903</v>
      </c>
      <c r="AB38" s="23">
        <f t="shared" si="63"/>
        <v>833.27149244976431</v>
      </c>
      <c r="AC38" s="23">
        <f t="shared" si="63"/>
        <v>1836.8834136349665</v>
      </c>
      <c r="AD38" s="23">
        <f t="shared" si="63"/>
        <v>1993.3340762279981</v>
      </c>
      <c r="AE38" s="23">
        <f t="shared" si="63"/>
        <v>157.18839742477124</v>
      </c>
      <c r="AF38" s="23">
        <f t="shared" si="63"/>
        <v>317.02246459095312</v>
      </c>
      <c r="AG38" s="23">
        <f t="shared" si="63"/>
        <v>2709.4583652239558</v>
      </c>
      <c r="AH38" s="23">
        <f t="shared" si="63"/>
        <v>135.38706119026259</v>
      </c>
      <c r="AI38" s="23">
        <f t="shared" si="63"/>
        <v>660.97225054039791</v>
      </c>
      <c r="AJ38" s="23">
        <f t="shared" si="63"/>
        <v>1046.9856414650587</v>
      </c>
      <c r="AK38" s="13">
        <v>0</v>
      </c>
      <c r="AL38" s="18">
        <f t="shared" ref="AL38:BE38" si="64">(AL4/11952002)*($C$38)</f>
        <v>189.1790790362987</v>
      </c>
      <c r="AM38" s="18">
        <f t="shared" si="64"/>
        <v>163.22481840280815</v>
      </c>
      <c r="AN38" s="18">
        <f t="shared" si="64"/>
        <v>1532.2051963344718</v>
      </c>
      <c r="AO38" s="18">
        <f t="shared" si="64"/>
        <v>136.48887650788546</v>
      </c>
      <c r="AP38" s="18">
        <f t="shared" si="64"/>
        <v>417.5887863807252</v>
      </c>
      <c r="AQ38" s="18">
        <f t="shared" si="64"/>
        <v>5768.0626694172242</v>
      </c>
      <c r="AR38" s="18">
        <f t="shared" si="64"/>
        <v>148.50722590240531</v>
      </c>
      <c r="AS38" s="18">
        <f t="shared" si="64"/>
        <v>339.12752976446961</v>
      </c>
      <c r="AT38" s="18">
        <f t="shared" si="64"/>
        <v>191.23099234755819</v>
      </c>
      <c r="AU38" s="18">
        <f t="shared" si="64"/>
        <v>1503.39291358887</v>
      </c>
      <c r="AV38" s="18">
        <f t="shared" si="64"/>
        <v>273.9182132834315</v>
      </c>
      <c r="AW38" s="18">
        <f t="shared" si="64"/>
        <v>126.69343320056339</v>
      </c>
      <c r="AX38" s="18">
        <f t="shared" si="64"/>
        <v>2203.5961172864595</v>
      </c>
      <c r="AY38" s="18">
        <f t="shared" si="64"/>
        <v>459.9705672740015</v>
      </c>
      <c r="AZ38" s="18">
        <f t="shared" si="64"/>
        <v>855.64785079520573</v>
      </c>
      <c r="BA38" s="18">
        <f t="shared" si="64"/>
        <v>398.10782369346998</v>
      </c>
      <c r="BB38" s="18">
        <f t="shared" si="64"/>
        <v>871.56239272717664</v>
      </c>
      <c r="BC38" s="18">
        <f t="shared" si="64"/>
        <v>130.98046636873053</v>
      </c>
      <c r="BD38" s="18">
        <f t="shared" si="64"/>
        <v>300.61751386922458</v>
      </c>
      <c r="BE38" s="13">
        <f t="shared" si="64"/>
        <v>4344.8775815131221</v>
      </c>
      <c r="BF38" s="21">
        <f t="shared" si="3"/>
        <v>75320.180797332825</v>
      </c>
      <c r="BH38" s="26">
        <v>10000000</v>
      </c>
      <c r="BI38" s="26">
        <f t="shared" si="4"/>
        <v>753201.80797332828</v>
      </c>
      <c r="BJ38" s="26">
        <f t="shared" si="5"/>
        <v>7532.0180797332823</v>
      </c>
      <c r="BK38" s="26">
        <v>10</v>
      </c>
    </row>
    <row r="39" spans="1:63">
      <c r="A39" s="16">
        <v>35</v>
      </c>
      <c r="B39" s="18" t="s">
        <v>130</v>
      </c>
      <c r="C39" s="18">
        <v>23898</v>
      </c>
      <c r="D39" s="23">
        <f t="shared" si="1"/>
        <v>11780.906267186954</v>
      </c>
      <c r="E39" s="23">
        <f t="shared" ref="E39:AK39" si="65">(E4/11476728)*($C$39)</f>
        <v>282.15592423206334</v>
      </c>
      <c r="F39" s="23">
        <f t="shared" si="65"/>
        <v>243.41263537830645</v>
      </c>
      <c r="G39" s="23">
        <f t="shared" si="65"/>
        <v>271.34878303293414</v>
      </c>
      <c r="H39" s="23">
        <f t="shared" si="65"/>
        <v>303.73688981737649</v>
      </c>
      <c r="I39" s="23">
        <f t="shared" si="65"/>
        <v>690.68043766481185</v>
      </c>
      <c r="J39" s="23">
        <f t="shared" si="65"/>
        <v>595.85870572170052</v>
      </c>
      <c r="K39" s="23">
        <f t="shared" si="65"/>
        <v>36.669317247912467</v>
      </c>
      <c r="L39" s="23">
        <f t="shared" si="65"/>
        <v>39.505410949880492</v>
      </c>
      <c r="M39" s="23">
        <f t="shared" si="65"/>
        <v>38.110269407796373</v>
      </c>
      <c r="N39" s="23">
        <f t="shared" si="65"/>
        <v>169.39933542033933</v>
      </c>
      <c r="O39" s="23">
        <f t="shared" si="65"/>
        <v>1526.3452337634908</v>
      </c>
      <c r="P39" s="23">
        <f t="shared" si="65"/>
        <v>68.876263861964844</v>
      </c>
      <c r="Q39" s="23">
        <f t="shared" si="65"/>
        <v>67.84968956308802</v>
      </c>
      <c r="R39" s="23">
        <f t="shared" si="65"/>
        <v>674.44890285802717</v>
      </c>
      <c r="S39" s="23">
        <f t="shared" si="65"/>
        <v>64.965702942511143</v>
      </c>
      <c r="T39" s="23">
        <f t="shared" si="65"/>
        <v>392.02436182159238</v>
      </c>
      <c r="U39" s="23">
        <f t="shared" si="65"/>
        <v>196.37346010117167</v>
      </c>
      <c r="V39" s="23">
        <f t="shared" si="65"/>
        <v>104.635615656309</v>
      </c>
      <c r="W39" s="23">
        <f t="shared" si="65"/>
        <v>44.936051459963153</v>
      </c>
      <c r="X39" s="23">
        <f t="shared" si="65"/>
        <v>24.146360182100679</v>
      </c>
      <c r="Y39" s="23">
        <f t="shared" si="65"/>
        <v>1306.8103417629136</v>
      </c>
      <c r="Z39" s="23">
        <f t="shared" si="65"/>
        <v>31.280322754011419</v>
      </c>
      <c r="AA39" s="23">
        <f t="shared" si="65"/>
        <v>238.28184618473136</v>
      </c>
      <c r="AB39" s="23">
        <f t="shared" si="65"/>
        <v>136.41360830369072</v>
      </c>
      <c r="AC39" s="23">
        <f t="shared" si="65"/>
        <v>300.71338904259125</v>
      </c>
      <c r="AD39" s="23">
        <f t="shared" si="65"/>
        <v>326.3256889942848</v>
      </c>
      <c r="AE39" s="23">
        <f t="shared" si="65"/>
        <v>25.733073398620231</v>
      </c>
      <c r="AF39" s="23">
        <f t="shared" si="65"/>
        <v>51.899265365529267</v>
      </c>
      <c r="AG39" s="23">
        <f t="shared" si="65"/>
        <v>443.56130684634155</v>
      </c>
      <c r="AH39" s="23">
        <f t="shared" si="65"/>
        <v>22.164009811855781</v>
      </c>
      <c r="AI39" s="23">
        <f t="shared" si="65"/>
        <v>108.20676154388255</v>
      </c>
      <c r="AJ39" s="23">
        <f t="shared" si="65"/>
        <v>171.40042649786594</v>
      </c>
      <c r="AK39" s="23">
        <f t="shared" si="65"/>
        <v>314.10883014740784</v>
      </c>
      <c r="AL39" s="13">
        <v>0</v>
      </c>
      <c r="AM39" s="18">
        <f t="shared" ref="AM39:BE39" si="66">(AM4/11952002)*($C$39)</f>
        <v>26.721286693225117</v>
      </c>
      <c r="AN39" s="18">
        <f t="shared" si="66"/>
        <v>250.83498162065234</v>
      </c>
      <c r="AO39" s="18">
        <f t="shared" si="66"/>
        <v>22.344386321220494</v>
      </c>
      <c r="AP39" s="18">
        <f t="shared" si="66"/>
        <v>68.362824905819124</v>
      </c>
      <c r="AQ39" s="18">
        <f t="shared" si="66"/>
        <v>944.28076417657905</v>
      </c>
      <c r="AR39" s="18">
        <f t="shared" si="66"/>
        <v>24.311892016082329</v>
      </c>
      <c r="AS39" s="18">
        <f t="shared" si="66"/>
        <v>55.518051954810588</v>
      </c>
      <c r="AT39" s="18">
        <f t="shared" si="66"/>
        <v>31.306134821597254</v>
      </c>
      <c r="AU39" s="18">
        <f t="shared" si="66"/>
        <v>246.11816664689314</v>
      </c>
      <c r="AV39" s="18">
        <f t="shared" si="66"/>
        <v>44.842733962059242</v>
      </c>
      <c r="AW39" s="18">
        <f t="shared" si="66"/>
        <v>20.740789200001807</v>
      </c>
      <c r="AX39" s="18">
        <f t="shared" si="66"/>
        <v>360.74736784682597</v>
      </c>
      <c r="AY39" s="18">
        <f t="shared" si="66"/>
        <v>75.301081776927418</v>
      </c>
      <c r="AZ39" s="18">
        <f t="shared" si="66"/>
        <v>140.07680788540699</v>
      </c>
      <c r="BA39" s="18">
        <f t="shared" si="66"/>
        <v>65.173626142298176</v>
      </c>
      <c r="BB39" s="18">
        <f t="shared" si="66"/>
        <v>142.682153332973</v>
      </c>
      <c r="BC39" s="18">
        <f t="shared" si="66"/>
        <v>21.442612877742157</v>
      </c>
      <c r="BD39" s="18">
        <f t="shared" si="66"/>
        <v>49.213635841091723</v>
      </c>
      <c r="BE39" s="13">
        <f t="shared" si="66"/>
        <v>711.29329864569968</v>
      </c>
      <c r="BF39" s="21">
        <f t="shared" si="3"/>
        <v>12613.690818404972</v>
      </c>
      <c r="BH39" s="26">
        <v>10000000</v>
      </c>
      <c r="BI39" s="26">
        <f t="shared" si="4"/>
        <v>126136.90818404971</v>
      </c>
      <c r="BJ39" s="26">
        <f t="shared" si="5"/>
        <v>1261.3690818404971</v>
      </c>
      <c r="BK39" s="26">
        <v>10</v>
      </c>
    </row>
    <row r="40" spans="1:63">
      <c r="A40" s="16">
        <v>36</v>
      </c>
      <c r="B40" s="18" t="s">
        <v>132</v>
      </c>
      <c r="C40" s="18">
        <v>17619</v>
      </c>
      <c r="D40" s="23">
        <f t="shared" si="1"/>
        <v>8685.571492240646</v>
      </c>
      <c r="E40" s="23">
        <f t="shared" ref="E40:AL40" si="67">(E4/11476728)*($C$40)</f>
        <v>208.02181057179362</v>
      </c>
      <c r="F40" s="23">
        <f t="shared" si="67"/>
        <v>179.45799743620307</v>
      </c>
      <c r="G40" s="23">
        <f t="shared" si="67"/>
        <v>200.0541555049488</v>
      </c>
      <c r="H40" s="23">
        <f t="shared" si="67"/>
        <v>223.93255760701135</v>
      </c>
      <c r="I40" s="23">
        <f t="shared" si="67"/>
        <v>509.20991845410992</v>
      </c>
      <c r="J40" s="23">
        <f t="shared" si="67"/>
        <v>439.30180500923262</v>
      </c>
      <c r="K40" s="23">
        <f t="shared" si="67"/>
        <v>27.034760255710513</v>
      </c>
      <c r="L40" s="23">
        <f t="shared" si="67"/>
        <v>29.125694013136847</v>
      </c>
      <c r="M40" s="23">
        <f t="shared" si="67"/>
        <v>28.097114264623158</v>
      </c>
      <c r="N40" s="23">
        <f t="shared" si="67"/>
        <v>124.89107418072469</v>
      </c>
      <c r="O40" s="23">
        <f t="shared" si="67"/>
        <v>1125.310765489955</v>
      </c>
      <c r="P40" s="23">
        <f t="shared" si="67"/>
        <v>50.779600509831724</v>
      </c>
      <c r="Q40" s="23">
        <f t="shared" si="67"/>
        <v>50.02275003816419</v>
      </c>
      <c r="R40" s="23">
        <f t="shared" si="67"/>
        <v>497.24308391729767</v>
      </c>
      <c r="S40" s="23">
        <f t="shared" si="67"/>
        <v>47.896506826684401</v>
      </c>
      <c r="T40" s="23">
        <f t="shared" si="67"/>
        <v>289.0232333640738</v>
      </c>
      <c r="U40" s="23">
        <f t="shared" si="67"/>
        <v>144.7779727810923</v>
      </c>
      <c r="V40" s="23">
        <f t="shared" si="67"/>
        <v>77.143481138526582</v>
      </c>
      <c r="W40" s="23">
        <f t="shared" si="67"/>
        <v>33.129479064067738</v>
      </c>
      <c r="X40" s="23">
        <f t="shared" si="67"/>
        <v>17.802105617559288</v>
      </c>
      <c r="Y40" s="23">
        <f t="shared" si="67"/>
        <v>963.45683368988091</v>
      </c>
      <c r="Z40" s="23">
        <f t="shared" si="67"/>
        <v>23.061679077869581</v>
      </c>
      <c r="AA40" s="23">
        <f t="shared" si="67"/>
        <v>175.67528027151988</v>
      </c>
      <c r="AB40" s="23">
        <f t="shared" si="67"/>
        <v>100.57207149982119</v>
      </c>
      <c r="AC40" s="23">
        <f t="shared" si="67"/>
        <v>221.7034564206802</v>
      </c>
      <c r="AD40" s="23">
        <f t="shared" si="67"/>
        <v>240.58633837100609</v>
      </c>
      <c r="AE40" s="23">
        <f t="shared" si="67"/>
        <v>18.971923182286798</v>
      </c>
      <c r="AF40" s="23">
        <f t="shared" si="67"/>
        <v>38.263166644709187</v>
      </c>
      <c r="AG40" s="23">
        <f t="shared" si="67"/>
        <v>327.01927631290033</v>
      </c>
      <c r="AH40" s="23">
        <f t="shared" si="67"/>
        <v>16.340601258477154</v>
      </c>
      <c r="AI40" s="23">
        <f t="shared" si="67"/>
        <v>79.776338255990737</v>
      </c>
      <c r="AJ40" s="23">
        <f t="shared" si="67"/>
        <v>126.3663952826973</v>
      </c>
      <c r="AK40" s="23">
        <f t="shared" si="67"/>
        <v>231.57935720006608</v>
      </c>
      <c r="AL40" s="23">
        <f t="shared" si="67"/>
        <v>23.778614514520164</v>
      </c>
      <c r="AM40" s="13">
        <v>0</v>
      </c>
      <c r="AN40" s="18">
        <f t="shared" ref="AN40:BE40" si="68">(AN4/11952002)*($C$40)</f>
        <v>184.9301841649625</v>
      </c>
      <c r="AO40" s="18">
        <f t="shared" si="68"/>
        <v>16.473585345785583</v>
      </c>
      <c r="AP40" s="18">
        <f t="shared" si="68"/>
        <v>50.40106335323572</v>
      </c>
      <c r="AQ40" s="18">
        <f t="shared" si="68"/>
        <v>696.17887622508772</v>
      </c>
      <c r="AR40" s="18">
        <f t="shared" si="68"/>
        <v>17.924145344018516</v>
      </c>
      <c r="AS40" s="18">
        <f t="shared" si="68"/>
        <v>40.931147267210967</v>
      </c>
      <c r="AT40" s="18">
        <f t="shared" si="68"/>
        <v>23.080709240175832</v>
      </c>
      <c r="AU40" s="18">
        <f t="shared" si="68"/>
        <v>181.45267294968659</v>
      </c>
      <c r="AV40" s="18">
        <f t="shared" si="68"/>
        <v>33.060679959725576</v>
      </c>
      <c r="AW40" s="18">
        <f t="shared" si="68"/>
        <v>15.291319981372158</v>
      </c>
      <c r="AX40" s="18">
        <f t="shared" si="68"/>
        <v>265.96400845649123</v>
      </c>
      <c r="AY40" s="18">
        <f t="shared" si="68"/>
        <v>55.51635115188234</v>
      </c>
      <c r="AZ40" s="18">
        <f t="shared" si="68"/>
        <v>103.27279597175436</v>
      </c>
      <c r="BA40" s="18">
        <f t="shared" si="68"/>
        <v>48.049799941465878</v>
      </c>
      <c r="BB40" s="18">
        <f t="shared" si="68"/>
        <v>105.19360865234127</v>
      </c>
      <c r="BC40" s="18">
        <f t="shared" si="68"/>
        <v>15.808745346595492</v>
      </c>
      <c r="BD40" s="18">
        <f t="shared" si="68"/>
        <v>36.283163858238979</v>
      </c>
      <c r="BE40" s="13">
        <f t="shared" si="68"/>
        <v>524.40692228799821</v>
      </c>
      <c r="BF40" s="21">
        <f t="shared" si="3"/>
        <v>9303.626977525204</v>
      </c>
      <c r="BH40" s="26">
        <v>10000000</v>
      </c>
      <c r="BI40" s="26">
        <f t="shared" si="4"/>
        <v>93036.269775252033</v>
      </c>
      <c r="BJ40" s="26">
        <f t="shared" si="5"/>
        <v>930.36269775252038</v>
      </c>
      <c r="BK40" s="26">
        <v>10</v>
      </c>
    </row>
    <row r="41" spans="1:63">
      <c r="A41" s="16">
        <v>37</v>
      </c>
      <c r="B41" s="18" t="s">
        <v>134</v>
      </c>
      <c r="C41" s="18">
        <v>140738</v>
      </c>
      <c r="D41" s="23">
        <f t="shared" si="1"/>
        <v>69379.077170949764</v>
      </c>
      <c r="E41" s="23">
        <f t="shared" ref="E41:AM41" si="69">(E4/11476728)*($C$41)</f>
        <v>1661.6478560788405</v>
      </c>
      <c r="F41" s="23">
        <f t="shared" si="69"/>
        <v>1433.4842864621346</v>
      </c>
      <c r="G41" s="23">
        <f t="shared" si="69"/>
        <v>1598.0033905133937</v>
      </c>
      <c r="H41" s="23">
        <f t="shared" si="69"/>
        <v>1788.7405807648313</v>
      </c>
      <c r="I41" s="23">
        <f t="shared" si="69"/>
        <v>4067.4944947723779</v>
      </c>
      <c r="J41" s="23">
        <f t="shared" si="69"/>
        <v>3509.0786896753152</v>
      </c>
      <c r="K41" s="23">
        <f t="shared" si="69"/>
        <v>215.94971842148738</v>
      </c>
      <c r="L41" s="23">
        <f t="shared" si="69"/>
        <v>232.65179204386479</v>
      </c>
      <c r="M41" s="23">
        <f t="shared" si="69"/>
        <v>224.43564716354697</v>
      </c>
      <c r="N41" s="23">
        <f t="shared" si="69"/>
        <v>997.61166910987174</v>
      </c>
      <c r="O41" s="23">
        <f t="shared" si="69"/>
        <v>8988.818123249066</v>
      </c>
      <c r="P41" s="23">
        <f t="shared" si="69"/>
        <v>405.62003612876424</v>
      </c>
      <c r="Q41" s="23">
        <f t="shared" si="69"/>
        <v>399.57442504518713</v>
      </c>
      <c r="R41" s="23">
        <f t="shared" si="69"/>
        <v>3971.9051673961426</v>
      </c>
      <c r="S41" s="23">
        <f t="shared" si="69"/>
        <v>382.59030465826152</v>
      </c>
      <c r="T41" s="23">
        <f t="shared" si="69"/>
        <v>2308.6753968552712</v>
      </c>
      <c r="U41" s="23">
        <f t="shared" si="69"/>
        <v>1156.4653120645535</v>
      </c>
      <c r="V41" s="23">
        <f t="shared" si="69"/>
        <v>616.21086602383537</v>
      </c>
      <c r="W41" s="23">
        <f t="shared" si="69"/>
        <v>264.63344256307198</v>
      </c>
      <c r="X41" s="23">
        <f t="shared" si="69"/>
        <v>142.20062094353023</v>
      </c>
      <c r="Y41" s="23">
        <f t="shared" si="69"/>
        <v>7695.9525432684295</v>
      </c>
      <c r="Z41" s="23">
        <f t="shared" si="69"/>
        <v>184.21332595840903</v>
      </c>
      <c r="AA41" s="23">
        <f t="shared" si="69"/>
        <v>1403.2684939470553</v>
      </c>
      <c r="AB41" s="23">
        <f t="shared" si="69"/>
        <v>803.3550257529846</v>
      </c>
      <c r="AC41" s="23">
        <f t="shared" si="69"/>
        <v>1770.9348458898739</v>
      </c>
      <c r="AD41" s="23">
        <f t="shared" si="69"/>
        <v>1921.7685504091412</v>
      </c>
      <c r="AE41" s="23">
        <f t="shared" si="69"/>
        <v>151.54495288204095</v>
      </c>
      <c r="AF41" s="23">
        <f t="shared" si="69"/>
        <v>305.64058954782234</v>
      </c>
      <c r="AG41" s="23">
        <f t="shared" si="69"/>
        <v>2612.1822413147715</v>
      </c>
      <c r="AH41" s="23">
        <f t="shared" si="69"/>
        <v>130.5263374717951</v>
      </c>
      <c r="AI41" s="23">
        <f t="shared" si="69"/>
        <v>637.24174433688768</v>
      </c>
      <c r="AJ41" s="23">
        <f t="shared" si="69"/>
        <v>1009.3963187068649</v>
      </c>
      <c r="AK41" s="23">
        <f t="shared" si="69"/>
        <v>1849.8220996437312</v>
      </c>
      <c r="AL41" s="23">
        <f t="shared" si="69"/>
        <v>189.94010156901862</v>
      </c>
      <c r="AM41" s="23">
        <f t="shared" si="69"/>
        <v>163.88143310532411</v>
      </c>
      <c r="AN41" s="13">
        <v>0</v>
      </c>
      <c r="AO41" s="18">
        <f t="shared" ref="AO41:BE41" si="70">(AO4/11952002)*($C$41)</f>
        <v>131.58859494836096</v>
      </c>
      <c r="AP41" s="18">
        <f t="shared" si="70"/>
        <v>402.59633658026496</v>
      </c>
      <c r="AQ41" s="18">
        <f t="shared" si="70"/>
        <v>5560.9752359479198</v>
      </c>
      <c r="AR41" s="18">
        <f t="shared" si="70"/>
        <v>143.17545646327704</v>
      </c>
      <c r="AS41" s="18">
        <f t="shared" si="70"/>
        <v>326.95202929182909</v>
      </c>
      <c r="AT41" s="18">
        <f t="shared" si="70"/>
        <v>184.36533611691164</v>
      </c>
      <c r="AU41" s="18">
        <f t="shared" si="70"/>
        <v>1449.417463283557</v>
      </c>
      <c r="AV41" s="18">
        <f t="shared" si="70"/>
        <v>264.08388536079559</v>
      </c>
      <c r="AW41" s="18">
        <f t="shared" si="70"/>
        <v>122.14483180307366</v>
      </c>
      <c r="AX41" s="18">
        <f t="shared" si="70"/>
        <v>2124.4816744508576</v>
      </c>
      <c r="AY41" s="18">
        <f t="shared" si="70"/>
        <v>443.45650879241822</v>
      </c>
      <c r="AZ41" s="18">
        <f t="shared" si="70"/>
        <v>824.92801858634232</v>
      </c>
      <c r="BA41" s="18">
        <f t="shared" si="70"/>
        <v>383.81478768159513</v>
      </c>
      <c r="BB41" s="18">
        <f t="shared" si="70"/>
        <v>840.27118988099232</v>
      </c>
      <c r="BC41" s="18">
        <f t="shared" si="70"/>
        <v>126.27795008735775</v>
      </c>
      <c r="BD41" s="18">
        <f t="shared" si="70"/>
        <v>289.82461632787545</v>
      </c>
      <c r="BE41" s="13">
        <f t="shared" si="70"/>
        <v>4188.8859429575059</v>
      </c>
      <c r="BF41" s="21">
        <f t="shared" si="3"/>
        <v>73002.70028229845</v>
      </c>
      <c r="BH41" s="26">
        <v>10000000</v>
      </c>
      <c r="BI41" s="26">
        <f t="shared" si="4"/>
        <v>730027.00282298448</v>
      </c>
      <c r="BJ41" s="26">
        <f t="shared" si="5"/>
        <v>7300.2700282298447</v>
      </c>
      <c r="BK41" s="26">
        <v>10</v>
      </c>
    </row>
    <row r="42" spans="1:63">
      <c r="A42" s="16">
        <v>38</v>
      </c>
      <c r="B42" s="18" t="s">
        <v>136</v>
      </c>
      <c r="C42" s="18">
        <v>14897</v>
      </c>
      <c r="D42" s="23">
        <f t="shared" si="1"/>
        <v>7343.7174936096762</v>
      </c>
      <c r="E42" s="23">
        <f t="shared" ref="E42:AN42" si="71">(E4/11476728)*($C$42)</f>
        <v>175.88404064294284</v>
      </c>
      <c r="F42" s="23">
        <f t="shared" si="71"/>
        <v>151.73311696504442</v>
      </c>
      <c r="G42" s="23">
        <f t="shared" si="71"/>
        <v>169.14732700818561</v>
      </c>
      <c r="H42" s="23">
        <f t="shared" si="71"/>
        <v>189.33669962379523</v>
      </c>
      <c r="I42" s="23">
        <f t="shared" si="71"/>
        <v>430.54090216305553</v>
      </c>
      <c r="J42" s="23">
        <f t="shared" si="71"/>
        <v>371.43305461277816</v>
      </c>
      <c r="K42" s="23">
        <f t="shared" si="71"/>
        <v>22.858097708684912</v>
      </c>
      <c r="L42" s="23">
        <f t="shared" si="71"/>
        <v>24.62599828104317</v>
      </c>
      <c r="M42" s="23">
        <f t="shared" si="71"/>
        <v>23.756326193319211</v>
      </c>
      <c r="N42" s="23">
        <f t="shared" si="71"/>
        <v>105.59636370226775</v>
      </c>
      <c r="O42" s="23">
        <f t="shared" si="71"/>
        <v>951.45890649320961</v>
      </c>
      <c r="P42" s="23">
        <f t="shared" si="71"/>
        <v>42.93454275469454</v>
      </c>
      <c r="Q42" s="23">
        <f t="shared" si="71"/>
        <v>42.294619860294681</v>
      </c>
      <c r="R42" s="23">
        <f t="shared" si="71"/>
        <v>420.42285153050591</v>
      </c>
      <c r="S42" s="23">
        <f t="shared" si="71"/>
        <v>40.496864872984709</v>
      </c>
      <c r="T42" s="23">
        <f t="shared" si="71"/>
        <v>244.3713665602252</v>
      </c>
      <c r="U42" s="23">
        <f t="shared" si="71"/>
        <v>122.41088941029184</v>
      </c>
      <c r="V42" s="23">
        <f t="shared" si="71"/>
        <v>65.225406579296816</v>
      </c>
      <c r="W42" s="23">
        <f t="shared" si="71"/>
        <v>28.011229332959708</v>
      </c>
      <c r="X42" s="23">
        <f t="shared" si="71"/>
        <v>15.051817207831359</v>
      </c>
      <c r="Y42" s="23">
        <f t="shared" si="71"/>
        <v>814.61016240865865</v>
      </c>
      <c r="Z42" s="23">
        <f t="shared" si="71"/>
        <v>19.498827017595953</v>
      </c>
      <c r="AA42" s="23">
        <f t="shared" si="71"/>
        <v>148.53480051108642</v>
      </c>
      <c r="AB42" s="23">
        <f t="shared" si="71"/>
        <v>85.034459908782352</v>
      </c>
      <c r="AC42" s="23">
        <f t="shared" si="71"/>
        <v>187.45197742771285</v>
      </c>
      <c r="AD42" s="23">
        <f t="shared" si="71"/>
        <v>203.41759933667507</v>
      </c>
      <c r="AE42" s="23">
        <f t="shared" si="71"/>
        <v>16.040906955362189</v>
      </c>
      <c r="AF42" s="23">
        <f t="shared" si="71"/>
        <v>32.351801663331223</v>
      </c>
      <c r="AG42" s="23">
        <f t="shared" si="71"/>
        <v>276.49731308435645</v>
      </c>
      <c r="AH42" s="23">
        <f t="shared" si="71"/>
        <v>13.816104032438513</v>
      </c>
      <c r="AI42" s="23">
        <f t="shared" si="71"/>
        <v>67.45150752026187</v>
      </c>
      <c r="AJ42" s="23">
        <f t="shared" si="71"/>
        <v>106.84375904003302</v>
      </c>
      <c r="AK42" s="23">
        <f t="shared" si="71"/>
        <v>195.80212748790422</v>
      </c>
      <c r="AL42" s="23">
        <f t="shared" si="71"/>
        <v>20.105001442919967</v>
      </c>
      <c r="AM42" s="23">
        <f t="shared" si="71"/>
        <v>17.346713104989508</v>
      </c>
      <c r="AN42" s="23">
        <f t="shared" si="71"/>
        <v>162.83506527295933</v>
      </c>
      <c r="AO42" s="13">
        <v>0</v>
      </c>
      <c r="AP42" s="18">
        <f t="shared" ref="AP42:BE42" si="72">(AP4/11952002)*($C$42)</f>
        <v>42.614486677629408</v>
      </c>
      <c r="AQ42" s="18">
        <f t="shared" si="72"/>
        <v>588.62459385465297</v>
      </c>
      <c r="AR42" s="18">
        <f t="shared" si="72"/>
        <v>15.155002735106638</v>
      </c>
      <c r="AS42" s="18">
        <f t="shared" si="72"/>
        <v>34.607599797925069</v>
      </c>
      <c r="AT42" s="18">
        <f t="shared" si="72"/>
        <v>19.51491716617852</v>
      </c>
      <c r="AU42" s="18">
        <f t="shared" si="72"/>
        <v>153.41963045186907</v>
      </c>
      <c r="AV42" s="18">
        <f t="shared" si="72"/>
        <v>27.953059161134679</v>
      </c>
      <c r="AW42" s="18">
        <f t="shared" si="72"/>
        <v>12.92892864308423</v>
      </c>
      <c r="AX42" s="18">
        <f t="shared" si="72"/>
        <v>224.87461456248082</v>
      </c>
      <c r="AY42" s="18">
        <f t="shared" si="72"/>
        <v>46.939501850819639</v>
      </c>
      <c r="AZ42" s="18">
        <f t="shared" si="72"/>
        <v>87.317943219889017</v>
      </c>
      <c r="BA42" s="18">
        <f t="shared" si="72"/>
        <v>40.626475380442542</v>
      </c>
      <c r="BB42" s="18">
        <f t="shared" si="72"/>
        <v>88.942005113452964</v>
      </c>
      <c r="BC42" s="18">
        <f t="shared" si="72"/>
        <v>13.366415768672061</v>
      </c>
      <c r="BD42" s="18">
        <f t="shared" si="72"/>
        <v>30.677694080037803</v>
      </c>
      <c r="BE42" s="13">
        <f t="shared" si="72"/>
        <v>443.39008577809807</v>
      </c>
      <c r="BF42" s="21">
        <f t="shared" si="3"/>
        <v>7876.1815019599535</v>
      </c>
      <c r="BH42" s="26">
        <v>10000000</v>
      </c>
      <c r="BI42" s="26">
        <f t="shared" si="4"/>
        <v>78761.81501959954</v>
      </c>
      <c r="BJ42" s="26">
        <f t="shared" si="5"/>
        <v>787.61815019599533</v>
      </c>
      <c r="BK42" s="26">
        <v>10</v>
      </c>
    </row>
    <row r="43" spans="1:63">
      <c r="A43" s="16">
        <v>39</v>
      </c>
      <c r="B43" s="18" t="s">
        <v>138</v>
      </c>
      <c r="C43" s="18">
        <v>36718</v>
      </c>
      <c r="D43" s="23">
        <f t="shared" si="1"/>
        <v>18100.732961694306</v>
      </c>
      <c r="E43" s="23">
        <f t="shared" ref="E43:AO43" si="73">(E4/11476728)*($C$43)</f>
        <v>433.51750045831881</v>
      </c>
      <c r="F43" s="23">
        <f t="shared" si="73"/>
        <v>373.99050739897297</v>
      </c>
      <c r="G43" s="23">
        <f t="shared" si="73"/>
        <v>416.91290549013621</v>
      </c>
      <c r="H43" s="23">
        <f t="shared" si="73"/>
        <v>466.67550089189183</v>
      </c>
      <c r="I43" s="23">
        <f t="shared" si="73"/>
        <v>1061.1935856630914</v>
      </c>
      <c r="J43" s="23">
        <f t="shared" si="73"/>
        <v>915.50506137289301</v>
      </c>
      <c r="K43" s="23">
        <f t="shared" si="73"/>
        <v>56.340446510538541</v>
      </c>
      <c r="L43" s="23">
        <f t="shared" si="73"/>
        <v>60.697952935714781</v>
      </c>
      <c r="M43" s="23">
        <f t="shared" si="73"/>
        <v>58.554392506296224</v>
      </c>
      <c r="N43" s="23">
        <f t="shared" si="73"/>
        <v>260.27302694635614</v>
      </c>
      <c r="O43" s="23">
        <f t="shared" si="73"/>
        <v>2345.1478907577143</v>
      </c>
      <c r="P43" s="23">
        <f t="shared" si="73"/>
        <v>105.8246989908622</v>
      </c>
      <c r="Q43" s="23">
        <f t="shared" si="73"/>
        <v>104.2474224360811</v>
      </c>
      <c r="R43" s="23">
        <f t="shared" si="73"/>
        <v>1036.2546997715724</v>
      </c>
      <c r="S43" s="23">
        <f t="shared" si="73"/>
        <v>99.816331100641236</v>
      </c>
      <c r="T43" s="23">
        <f t="shared" si="73"/>
        <v>602.32448394699259</v>
      </c>
      <c r="U43" s="23">
        <f t="shared" si="73"/>
        <v>301.71732814439792</v>
      </c>
      <c r="V43" s="23">
        <f t="shared" si="73"/>
        <v>160.76703220639192</v>
      </c>
      <c r="W43" s="23">
        <f t="shared" si="73"/>
        <v>69.041841890824628</v>
      </c>
      <c r="X43" s="23">
        <f t="shared" si="73"/>
        <v>37.099592148563595</v>
      </c>
      <c r="Y43" s="23">
        <f t="shared" si="73"/>
        <v>2007.8442601410436</v>
      </c>
      <c r="Z43" s="23">
        <f t="shared" si="73"/>
        <v>48.060544433918793</v>
      </c>
      <c r="AA43" s="23">
        <f t="shared" si="73"/>
        <v>366.10732396899181</v>
      </c>
      <c r="AB43" s="23">
        <f t="shared" si="73"/>
        <v>209.59221983826748</v>
      </c>
      <c r="AC43" s="23">
        <f t="shared" si="73"/>
        <v>462.03005351351015</v>
      </c>
      <c r="AD43" s="23">
        <f t="shared" si="73"/>
        <v>501.38198378492547</v>
      </c>
      <c r="AE43" s="23">
        <f t="shared" si="73"/>
        <v>39.537492219036643</v>
      </c>
      <c r="AF43" s="23">
        <f t="shared" si="73"/>
        <v>79.740447974370397</v>
      </c>
      <c r="AG43" s="23">
        <f t="shared" si="73"/>
        <v>681.50824607849893</v>
      </c>
      <c r="AH43" s="23">
        <f t="shared" si="73"/>
        <v>34.053816732434541</v>
      </c>
      <c r="AI43" s="23">
        <f t="shared" si="73"/>
        <v>166.25390703691855</v>
      </c>
      <c r="AJ43" s="23">
        <f t="shared" si="73"/>
        <v>263.34759645780576</v>
      </c>
      <c r="AK43" s="23">
        <f t="shared" si="73"/>
        <v>482.61143297985279</v>
      </c>
      <c r="AL43" s="23">
        <f t="shared" si="73"/>
        <v>49.554638046662774</v>
      </c>
      <c r="AM43" s="23">
        <f t="shared" si="73"/>
        <v>42.756032207088992</v>
      </c>
      <c r="AN43" s="23">
        <f t="shared" si="73"/>
        <v>401.35449598526685</v>
      </c>
      <c r="AO43" s="23">
        <f t="shared" si="73"/>
        <v>35.752668356346859</v>
      </c>
      <c r="AP43" s="13">
        <v>0</v>
      </c>
      <c r="AQ43" s="18">
        <f t="shared" ref="AQ43:BE43" si="74">(AQ4/11952002)*($C$43)</f>
        <v>1450.8369361049306</v>
      </c>
      <c r="AR43" s="18">
        <f t="shared" si="74"/>
        <v>37.353922966211016</v>
      </c>
      <c r="AS43" s="18">
        <f t="shared" si="74"/>
        <v>85.300520197369451</v>
      </c>
      <c r="AT43" s="18">
        <f t="shared" si="74"/>
        <v>48.100203296485397</v>
      </c>
      <c r="AU43" s="18">
        <f t="shared" si="74"/>
        <v>378.14741162191905</v>
      </c>
      <c r="AV43" s="18">
        <f t="shared" si="74"/>
        <v>68.898464541756269</v>
      </c>
      <c r="AW43" s="18">
        <f t="shared" si="74"/>
        <v>31.867114312731875</v>
      </c>
      <c r="AX43" s="18">
        <f t="shared" si="74"/>
        <v>554.26905400450903</v>
      </c>
      <c r="AY43" s="18">
        <f t="shared" si="74"/>
        <v>115.69608840426902</v>
      </c>
      <c r="AZ43" s="18">
        <f t="shared" si="74"/>
        <v>215.22053025091529</v>
      </c>
      <c r="BA43" s="18">
        <f t="shared" si="74"/>
        <v>100.1357939866476</v>
      </c>
      <c r="BB43" s="18">
        <f t="shared" si="74"/>
        <v>219.22350431333598</v>
      </c>
      <c r="BC43" s="18">
        <f t="shared" si="74"/>
        <v>32.945428891327161</v>
      </c>
      <c r="BD43" s="18">
        <f t="shared" si="74"/>
        <v>75.61412171785112</v>
      </c>
      <c r="BE43" s="13">
        <f t="shared" si="74"/>
        <v>1092.8641451030546</v>
      </c>
      <c r="BF43" s="21">
        <f t="shared" si="3"/>
        <v>19343.862601036497</v>
      </c>
      <c r="BH43" s="26">
        <v>10000000</v>
      </c>
      <c r="BI43" s="26">
        <f t="shared" si="4"/>
        <v>193438.62601036497</v>
      </c>
      <c r="BJ43" s="26">
        <f t="shared" si="5"/>
        <v>1934.3862601036496</v>
      </c>
      <c r="BK43" s="26">
        <v>10</v>
      </c>
    </row>
    <row r="44" spans="1:63">
      <c r="A44" s="16">
        <v>40</v>
      </c>
      <c r="B44" s="18" t="s">
        <v>146</v>
      </c>
      <c r="C44" s="18">
        <v>386181</v>
      </c>
      <c r="D44" s="23">
        <f t="shared" si="1"/>
        <v>190374.18039871642</v>
      </c>
      <c r="E44" s="23">
        <f t="shared" ref="E44:AP44" si="75">(E4/11476728)*($C$44)</f>
        <v>4559.5136402988728</v>
      </c>
      <c r="F44" s="23">
        <f t="shared" si="75"/>
        <v>3933.4394067716867</v>
      </c>
      <c r="G44" s="23">
        <f t="shared" si="75"/>
        <v>4384.8750682250202</v>
      </c>
      <c r="H44" s="23">
        <f t="shared" si="75"/>
        <v>4908.2523996386426</v>
      </c>
      <c r="I44" s="23">
        <f t="shared" si="75"/>
        <v>11161.087208043966</v>
      </c>
      <c r="J44" s="23">
        <f t="shared" si="75"/>
        <v>9628.8103956110135</v>
      </c>
      <c r="K44" s="23">
        <f t="shared" si="75"/>
        <v>592.55977923324485</v>
      </c>
      <c r="L44" s="23">
        <f t="shared" si="75"/>
        <v>638.38978600869518</v>
      </c>
      <c r="M44" s="23">
        <f t="shared" si="75"/>
        <v>615.84492217642526</v>
      </c>
      <c r="N44" s="23">
        <f t="shared" si="75"/>
        <v>2737.4175559445166</v>
      </c>
      <c r="O44" s="23">
        <f t="shared" si="75"/>
        <v>24665.056854967723</v>
      </c>
      <c r="P44" s="23">
        <f t="shared" si="75"/>
        <v>1113.0096432537218</v>
      </c>
      <c r="Q44" s="23">
        <f t="shared" si="75"/>
        <v>1096.4206613592307</v>
      </c>
      <c r="R44" s="23">
        <f t="shared" si="75"/>
        <v>10898.792859428228</v>
      </c>
      <c r="S44" s="23">
        <f t="shared" si="75"/>
        <v>1049.8167264223741</v>
      </c>
      <c r="T44" s="23">
        <f t="shared" si="75"/>
        <v>6334.9384916153804</v>
      </c>
      <c r="U44" s="23">
        <f t="shared" si="75"/>
        <v>3173.307356068733</v>
      </c>
      <c r="V44" s="23">
        <f t="shared" si="75"/>
        <v>1690.8647874202472</v>
      </c>
      <c r="W44" s="23">
        <f t="shared" si="75"/>
        <v>726.14650970206844</v>
      </c>
      <c r="X44" s="23">
        <f t="shared" si="75"/>
        <v>390.19438955074997</v>
      </c>
      <c r="Y44" s="23">
        <f t="shared" si="75"/>
        <v>21117.471110232811</v>
      </c>
      <c r="Z44" s="23">
        <f t="shared" si="75"/>
        <v>505.47603654979014</v>
      </c>
      <c r="AA44" s="23">
        <f t="shared" si="75"/>
        <v>3850.5281463497258</v>
      </c>
      <c r="AB44" s="23">
        <f t="shared" si="75"/>
        <v>2204.3829470385635</v>
      </c>
      <c r="AC44" s="23">
        <f t="shared" si="75"/>
        <v>4859.3939783185588</v>
      </c>
      <c r="AD44" s="23">
        <f t="shared" si="75"/>
        <v>5273.2772994184406</v>
      </c>
      <c r="AE44" s="23">
        <f t="shared" si="75"/>
        <v>415.83496602864506</v>
      </c>
      <c r="AF44" s="23">
        <f t="shared" si="75"/>
        <v>838.66893456044272</v>
      </c>
      <c r="AG44" s="23">
        <f t="shared" si="75"/>
        <v>7167.7524913895313</v>
      </c>
      <c r="AH44" s="23">
        <f t="shared" si="75"/>
        <v>358.16049347862906</v>
      </c>
      <c r="AI44" s="23">
        <f t="shared" si="75"/>
        <v>1748.5729090207592</v>
      </c>
      <c r="AJ44" s="23">
        <f t="shared" si="75"/>
        <v>2769.7542934711009</v>
      </c>
      <c r="AK44" s="23">
        <f t="shared" si="75"/>
        <v>5075.8583201588463</v>
      </c>
      <c r="AL44" s="23">
        <f t="shared" si="75"/>
        <v>521.19014313138723</v>
      </c>
      <c r="AM44" s="23">
        <f t="shared" si="75"/>
        <v>449.68591082754602</v>
      </c>
      <c r="AN44" s="23">
        <f t="shared" si="75"/>
        <v>4221.2397356633355</v>
      </c>
      <c r="AO44" s="23">
        <f t="shared" si="75"/>
        <v>376.02813929196549</v>
      </c>
      <c r="AP44" s="23">
        <f t="shared" si="75"/>
        <v>1150.4610364556866</v>
      </c>
      <c r="AQ44" s="13">
        <v>0</v>
      </c>
      <c r="AR44" s="18">
        <f t="shared" ref="AR44:BE44" si="76">(AR4/11952002)*($C$44)</f>
        <v>392.86931001182899</v>
      </c>
      <c r="AS44" s="18">
        <f t="shared" si="76"/>
        <v>897.14690860995506</v>
      </c>
      <c r="AT44" s="18">
        <f t="shared" si="76"/>
        <v>505.89314802658168</v>
      </c>
      <c r="AU44" s="18">
        <f t="shared" si="76"/>
        <v>3977.1595829719572</v>
      </c>
      <c r="AV44" s="18">
        <f t="shared" si="76"/>
        <v>724.63854063946769</v>
      </c>
      <c r="AW44" s="18">
        <f t="shared" si="76"/>
        <v>335.16188442739548</v>
      </c>
      <c r="AX44" s="18">
        <f t="shared" si="76"/>
        <v>5829.5162466505608</v>
      </c>
      <c r="AY44" s="18">
        <f t="shared" si="76"/>
        <v>1216.8318295127463</v>
      </c>
      <c r="AZ44" s="18">
        <f t="shared" si="76"/>
        <v>2263.5786151976881</v>
      </c>
      <c r="BA44" s="18">
        <f t="shared" si="76"/>
        <v>1053.1766724101954</v>
      </c>
      <c r="BB44" s="18">
        <f t="shared" si="76"/>
        <v>2305.6798333032407</v>
      </c>
      <c r="BC44" s="18">
        <f t="shared" si="76"/>
        <v>346.50304141515375</v>
      </c>
      <c r="BD44" s="18">
        <f t="shared" si="76"/>
        <v>795.27036165154584</v>
      </c>
      <c r="BE44" s="13">
        <f t="shared" si="76"/>
        <v>11494.181829621513</v>
      </c>
      <c r="BF44" s="21">
        <f t="shared" si="3"/>
        <v>189340.08313757606</v>
      </c>
      <c r="BH44" s="26">
        <v>10000000</v>
      </c>
      <c r="BI44" s="26">
        <f t="shared" si="4"/>
        <v>1893400.8313757605</v>
      </c>
      <c r="BJ44" s="26">
        <f t="shared" si="5"/>
        <v>18934.008313757608</v>
      </c>
      <c r="BK44" s="26">
        <v>10</v>
      </c>
    </row>
    <row r="45" spans="1:63">
      <c r="A45" s="16">
        <v>41</v>
      </c>
      <c r="B45" s="18" t="s">
        <v>154</v>
      </c>
      <c r="C45" s="18">
        <v>12803</v>
      </c>
      <c r="D45" s="23">
        <f t="shared" si="1"/>
        <v>6311.4462690934206</v>
      </c>
      <c r="E45" s="23">
        <f t="shared" ref="E45:AQ45" si="77">(E4/11476728)*($C$45)</f>
        <v>151.16086274764027</v>
      </c>
      <c r="F45" s="23">
        <f t="shared" si="77"/>
        <v>130.40471883623974</v>
      </c>
      <c r="G45" s="23">
        <f t="shared" si="77"/>
        <v>145.37109670979393</v>
      </c>
      <c r="H45" s="23">
        <f t="shared" si="77"/>
        <v>162.72254583362087</v>
      </c>
      <c r="I45" s="23">
        <f t="shared" si="77"/>
        <v>370.02182791123045</v>
      </c>
      <c r="J45" s="23">
        <f t="shared" si="77"/>
        <v>319.22248762887818</v>
      </c>
      <c r="K45" s="23">
        <f t="shared" si="77"/>
        <v>19.645044301825397</v>
      </c>
      <c r="L45" s="23">
        <f t="shared" si="77"/>
        <v>21.164439551063683</v>
      </c>
      <c r="M45" s="23">
        <f t="shared" si="77"/>
        <v>20.417013106871575</v>
      </c>
      <c r="N45" s="23">
        <f t="shared" si="77"/>
        <v>90.753188190919929</v>
      </c>
      <c r="O45" s="23">
        <f t="shared" si="77"/>
        <v>817.71688124001901</v>
      </c>
      <c r="P45" s="23">
        <f t="shared" si="77"/>
        <v>36.899439544093056</v>
      </c>
      <c r="Q45" s="23">
        <f t="shared" si="77"/>
        <v>36.349467548590503</v>
      </c>
      <c r="R45" s="23">
        <f t="shared" si="77"/>
        <v>361.32602323589094</v>
      </c>
      <c r="S45" s="23">
        <f t="shared" si="77"/>
        <v>34.804414376641148</v>
      </c>
      <c r="T45" s="23">
        <f t="shared" si="77"/>
        <v>210.02125300869727</v>
      </c>
      <c r="U45" s="23">
        <f t="shared" si="77"/>
        <v>105.20417648653866</v>
      </c>
      <c r="V45" s="23">
        <f t="shared" si="77"/>
        <v>56.056983314408072</v>
      </c>
      <c r="W45" s="23">
        <f t="shared" si="77"/>
        <v>24.073824874127887</v>
      </c>
      <c r="X45" s="23">
        <f t="shared" si="77"/>
        <v>12.936055293808478</v>
      </c>
      <c r="Y45" s="23">
        <f t="shared" si="77"/>
        <v>700.10431021803424</v>
      </c>
      <c r="Z45" s="23">
        <f t="shared" si="77"/>
        <v>16.757970215901256</v>
      </c>
      <c r="AA45" s="23">
        <f t="shared" si="77"/>
        <v>127.65597442058397</v>
      </c>
      <c r="AB45" s="23">
        <f t="shared" si="77"/>
        <v>73.081572814133082</v>
      </c>
      <c r="AC45" s="23">
        <f t="shared" si="77"/>
        <v>161.1027500172523</v>
      </c>
      <c r="AD45" s="23">
        <f t="shared" si="77"/>
        <v>174.824160858391</v>
      </c>
      <c r="AE45" s="23">
        <f t="shared" si="77"/>
        <v>13.786113428844876</v>
      </c>
      <c r="AF45" s="23">
        <f t="shared" si="77"/>
        <v>27.804263723946409</v>
      </c>
      <c r="AG45" s="23">
        <f t="shared" si="77"/>
        <v>237.6314089695251</v>
      </c>
      <c r="AH45" s="23">
        <f t="shared" si="77"/>
        <v>11.874040405941484</v>
      </c>
      <c r="AI45" s="23">
        <f t="shared" si="77"/>
        <v>57.970171899168477</v>
      </c>
      <c r="AJ45" s="23">
        <f t="shared" si="77"/>
        <v>91.825243135499946</v>
      </c>
      <c r="AK45" s="23">
        <f t="shared" si="77"/>
        <v>168.27915944335354</v>
      </c>
      <c r="AL45" s="23">
        <f t="shared" si="77"/>
        <v>17.278937603121726</v>
      </c>
      <c r="AM45" s="23">
        <f t="shared" si="77"/>
        <v>14.908368656990042</v>
      </c>
      <c r="AN45" s="23">
        <f t="shared" si="77"/>
        <v>139.94611939918764</v>
      </c>
      <c r="AO45" s="23">
        <f t="shared" si="77"/>
        <v>12.466403752010155</v>
      </c>
      <c r="AP45" s="23">
        <f t="shared" si="77"/>
        <v>38.141059890937555</v>
      </c>
      <c r="AQ45" s="23">
        <f t="shared" si="77"/>
        <v>526.83412702644864</v>
      </c>
      <c r="AR45" s="13">
        <v>0</v>
      </c>
      <c r="AS45" s="18">
        <f t="shared" ref="AS45:BE45" si="78">(AS4/11952002)*($C$45)</f>
        <v>29.742975109943924</v>
      </c>
      <c r="AT45" s="18">
        <f t="shared" si="78"/>
        <v>16.771798649297416</v>
      </c>
      <c r="AU45" s="18">
        <f t="shared" si="78"/>
        <v>131.85416719307779</v>
      </c>
      <c r="AV45" s="18">
        <f t="shared" si="78"/>
        <v>24.023831404981358</v>
      </c>
      <c r="AW45" s="18">
        <f t="shared" si="78"/>
        <v>11.111571015466698</v>
      </c>
      <c r="AX45" s="18">
        <f t="shared" si="78"/>
        <v>193.26506613703711</v>
      </c>
      <c r="AY45" s="18">
        <f t="shared" si="78"/>
        <v>40.341440705916888</v>
      </c>
      <c r="AZ45" s="18">
        <f t="shared" si="78"/>
        <v>75.044077803869186</v>
      </c>
      <c r="BA45" s="18">
        <f t="shared" si="78"/>
        <v>34.915806155320254</v>
      </c>
      <c r="BB45" s="18">
        <f t="shared" si="78"/>
        <v>76.439853089047347</v>
      </c>
      <c r="BC45" s="18">
        <f t="shared" si="78"/>
        <v>11.487562669417224</v>
      </c>
      <c r="BD45" s="18">
        <f t="shared" si="78"/>
        <v>26.365477432149024</v>
      </c>
      <c r="BE45" s="13">
        <f t="shared" si="78"/>
        <v>381.06486327562527</v>
      </c>
      <c r="BF45" s="21">
        <f t="shared" si="3"/>
        <v>6790.9723902613214</v>
      </c>
      <c r="BH45" s="26">
        <v>10000000</v>
      </c>
      <c r="BI45" s="26">
        <f t="shared" si="4"/>
        <v>67909.723902613216</v>
      </c>
      <c r="BJ45" s="26">
        <f t="shared" si="5"/>
        <v>679.09723902613212</v>
      </c>
      <c r="BK45" s="26">
        <v>10</v>
      </c>
    </row>
    <row r="46" spans="1:63">
      <c r="A46" s="16">
        <v>42</v>
      </c>
      <c r="B46" s="18" t="s">
        <v>248</v>
      </c>
      <c r="C46" s="18">
        <v>30222</v>
      </c>
      <c r="D46" s="23">
        <f t="shared" si="1"/>
        <v>14898.424521170145</v>
      </c>
      <c r="E46" s="23">
        <f t="shared" ref="E46:AR46" si="79">(E4/11476728)*($C$46)</f>
        <v>356.82133827690262</v>
      </c>
      <c r="F46" s="23">
        <f t="shared" si="79"/>
        <v>307.82561998506895</v>
      </c>
      <c r="G46" s="23">
        <f t="shared" si="79"/>
        <v>343.1543610687645</v>
      </c>
      <c r="H46" s="23">
        <f t="shared" si="79"/>
        <v>384.11315943010936</v>
      </c>
      <c r="I46" s="23">
        <f t="shared" si="79"/>
        <v>873.45151004711454</v>
      </c>
      <c r="J46" s="23">
        <f t="shared" si="79"/>
        <v>753.53761002264753</v>
      </c>
      <c r="K46" s="23">
        <f t="shared" si="79"/>
        <v>46.372922665763269</v>
      </c>
      <c r="L46" s="23">
        <f t="shared" si="79"/>
        <v>49.95951668454633</v>
      </c>
      <c r="M46" s="23">
        <f t="shared" si="79"/>
        <v>48.195186293515022</v>
      </c>
      <c r="N46" s="23">
        <f t="shared" si="79"/>
        <v>214.22657607638692</v>
      </c>
      <c r="O46" s="23">
        <f t="shared" si="79"/>
        <v>1930.2538143275681</v>
      </c>
      <c r="P46" s="23">
        <f t="shared" si="79"/>
        <v>87.102621409168194</v>
      </c>
      <c r="Q46" s="23">
        <f t="shared" si="79"/>
        <v>85.804390240842167</v>
      </c>
      <c r="R46" s="23">
        <f t="shared" si="79"/>
        <v>852.92471094548898</v>
      </c>
      <c r="S46" s="23">
        <f t="shared" si="79"/>
        <v>82.157229656396851</v>
      </c>
      <c r="T46" s="23">
        <f t="shared" si="79"/>
        <v>495.7636732350893</v>
      </c>
      <c r="U46" s="23">
        <f t="shared" si="79"/>
        <v>248.33871918895349</v>
      </c>
      <c r="V46" s="23">
        <f t="shared" si="79"/>
        <v>132.32477932734835</v>
      </c>
      <c r="W46" s="23">
        <f t="shared" si="79"/>
        <v>56.82723856485925</v>
      </c>
      <c r="X46" s="23">
        <f t="shared" si="79"/>
        <v>30.536082409550872</v>
      </c>
      <c r="Y46" s="23">
        <f t="shared" si="79"/>
        <v>1652.6245773185528</v>
      </c>
      <c r="Z46" s="23">
        <f t="shared" si="79"/>
        <v>39.557867364287098</v>
      </c>
      <c r="AA46" s="23">
        <f t="shared" si="79"/>
        <v>301.33709747238061</v>
      </c>
      <c r="AB46" s="23">
        <f t="shared" si="79"/>
        <v>172.51201230873468</v>
      </c>
      <c r="AC46" s="23">
        <f t="shared" si="79"/>
        <v>380.28956580656092</v>
      </c>
      <c r="AD46" s="23">
        <f t="shared" si="79"/>
        <v>412.67951179116557</v>
      </c>
      <c r="AE46" s="23">
        <f t="shared" si="79"/>
        <v>32.542679063231262</v>
      </c>
      <c r="AF46" s="23">
        <f t="shared" si="79"/>
        <v>65.633090546364784</v>
      </c>
      <c r="AG46" s="23">
        <f t="shared" si="79"/>
        <v>560.93856454557431</v>
      </c>
      <c r="AH46" s="23">
        <f t="shared" si="79"/>
        <v>28.029153256921308</v>
      </c>
      <c r="AI46" s="23">
        <f t="shared" si="79"/>
        <v>136.84093846260015</v>
      </c>
      <c r="AJ46" s="23">
        <f t="shared" si="79"/>
        <v>216.75720518949305</v>
      </c>
      <c r="AK46" s="23">
        <f t="shared" si="79"/>
        <v>397.22977088940331</v>
      </c>
      <c r="AL46" s="23">
        <f t="shared" si="79"/>
        <v>40.78763198012534</v>
      </c>
      <c r="AM46" s="23">
        <f t="shared" si="79"/>
        <v>35.191807978720071</v>
      </c>
      <c r="AN46" s="23">
        <f t="shared" si="79"/>
        <v>330.34848242460743</v>
      </c>
      <c r="AO46" s="23">
        <f t="shared" si="79"/>
        <v>29.427450925037171</v>
      </c>
      <c r="AP46" s="23">
        <f t="shared" si="79"/>
        <v>90.033516521433626</v>
      </c>
      <c r="AQ46" s="23">
        <f t="shared" si="79"/>
        <v>1243.6132927433673</v>
      </c>
      <c r="AR46" s="23">
        <f t="shared" si="79"/>
        <v>32.018646603805543</v>
      </c>
      <c r="AS46" s="13">
        <v>0</v>
      </c>
      <c r="AT46" s="18">
        <f t="shared" ref="AT46:BE46" si="80">(AT4/11952002)*($C$46)</f>
        <v>39.590509941347065</v>
      </c>
      <c r="AU46" s="18">
        <f t="shared" si="80"/>
        <v>311.24710153160953</v>
      </c>
      <c r="AV46" s="18">
        <f t="shared" si="80"/>
        <v>56.709226956287324</v>
      </c>
      <c r="AW46" s="18">
        <f t="shared" si="80"/>
        <v>26.229313381975672</v>
      </c>
      <c r="AX46" s="18">
        <f t="shared" si="80"/>
        <v>456.21001552710584</v>
      </c>
      <c r="AY46" s="18">
        <f t="shared" si="80"/>
        <v>95.227604546920261</v>
      </c>
      <c r="AZ46" s="18">
        <f t="shared" si="80"/>
        <v>177.1445848151632</v>
      </c>
      <c r="BA46" s="18">
        <f t="shared" si="80"/>
        <v>82.420174461148861</v>
      </c>
      <c r="BB46" s="18">
        <f t="shared" si="80"/>
        <v>180.43936890238137</v>
      </c>
      <c r="BC46" s="18">
        <f t="shared" si="80"/>
        <v>27.116856908156475</v>
      </c>
      <c r="BD46" s="18">
        <f t="shared" si="80"/>
        <v>62.236777236148384</v>
      </c>
      <c r="BE46" s="13">
        <f t="shared" si="80"/>
        <v>899.5190422491562</v>
      </c>
      <c r="BF46" s="21">
        <f t="shared" si="3"/>
        <v>15992.174499505851</v>
      </c>
      <c r="BH46" s="26">
        <v>10000000</v>
      </c>
      <c r="BI46" s="26">
        <f t="shared" si="4"/>
        <v>159921.74499505851</v>
      </c>
      <c r="BJ46" s="26">
        <f t="shared" si="5"/>
        <v>1599.217449950585</v>
      </c>
      <c r="BK46" s="26">
        <v>10</v>
      </c>
    </row>
    <row r="47" spans="1:63">
      <c r="A47" s="16">
        <v>43</v>
      </c>
      <c r="B47" s="18" t="s">
        <v>244</v>
      </c>
      <c r="C47" s="18">
        <v>18548</v>
      </c>
      <c r="D47" s="23">
        <f t="shared" si="1"/>
        <v>9143.5370928020602</v>
      </c>
      <c r="E47" s="23">
        <f t="shared" ref="E47:AS47" si="81">(E4/11476728)*($C$47)</f>
        <v>218.99021184435145</v>
      </c>
      <c r="F47" s="23">
        <f t="shared" si="81"/>
        <v>188.92030969105483</v>
      </c>
      <c r="G47" s="23">
        <f t="shared" si="81"/>
        <v>210.60244487801748</v>
      </c>
      <c r="H47" s="23">
        <f t="shared" si="81"/>
        <v>235.73988753589001</v>
      </c>
      <c r="I47" s="23">
        <f t="shared" si="81"/>
        <v>536.05911615226921</v>
      </c>
      <c r="J47" s="23">
        <f t="shared" si="81"/>
        <v>462.46494575805929</v>
      </c>
      <c r="K47" s="23">
        <f t="shared" si="81"/>
        <v>28.460226642994414</v>
      </c>
      <c r="L47" s="23">
        <f t="shared" si="81"/>
        <v>30.66140941913061</v>
      </c>
      <c r="M47" s="23">
        <f t="shared" si="81"/>
        <v>29.578595571838942</v>
      </c>
      <c r="N47" s="23">
        <f t="shared" si="81"/>
        <v>131.47622702219658</v>
      </c>
      <c r="O47" s="23">
        <f t="shared" si="81"/>
        <v>1184.6452169991308</v>
      </c>
      <c r="P47" s="23">
        <f t="shared" si="81"/>
        <v>53.457065114726078</v>
      </c>
      <c r="Q47" s="23">
        <f t="shared" si="81"/>
        <v>52.660308059927885</v>
      </c>
      <c r="R47" s="23">
        <f t="shared" si="81"/>
        <v>523.46130430206233</v>
      </c>
      <c r="S47" s="23">
        <f t="shared" si="81"/>
        <v>50.421954062168247</v>
      </c>
      <c r="T47" s="23">
        <f t="shared" si="81"/>
        <v>304.26261038860554</v>
      </c>
      <c r="U47" s="23">
        <f t="shared" si="81"/>
        <v>152.41170549654919</v>
      </c>
      <c r="V47" s="23">
        <f t="shared" si="81"/>
        <v>81.211038546875031</v>
      </c>
      <c r="W47" s="23">
        <f t="shared" si="81"/>
        <v>34.87630272321519</v>
      </c>
      <c r="X47" s="23">
        <f t="shared" si="81"/>
        <v>18.740760258498764</v>
      </c>
      <c r="Y47" s="23">
        <f t="shared" si="81"/>
        <v>1014.2571854974693</v>
      </c>
      <c r="Z47" s="23">
        <f t="shared" si="81"/>
        <v>24.277656140321525</v>
      </c>
      <c r="AA47" s="23">
        <f t="shared" si="81"/>
        <v>184.93814055713437</v>
      </c>
      <c r="AB47" s="23">
        <f t="shared" si="81"/>
        <v>105.87495216406627</v>
      </c>
      <c r="AC47" s="23">
        <f t="shared" si="81"/>
        <v>233.39325215340122</v>
      </c>
      <c r="AD47" s="23">
        <f t="shared" si="81"/>
        <v>253.27177502159154</v>
      </c>
      <c r="AE47" s="23">
        <f t="shared" si="81"/>
        <v>19.97225899228421</v>
      </c>
      <c r="AF47" s="23">
        <f t="shared" si="81"/>
        <v>40.28067511925002</v>
      </c>
      <c r="AG47" s="23">
        <f t="shared" si="81"/>
        <v>344.2620771355738</v>
      </c>
      <c r="AH47" s="23">
        <f t="shared" si="81"/>
        <v>17.202194911302243</v>
      </c>
      <c r="AI47" s="23">
        <f t="shared" si="81"/>
        <v>83.98271876792758</v>
      </c>
      <c r="AJ47" s="23">
        <f t="shared" si="81"/>
        <v>133.02933763002835</v>
      </c>
      <c r="AK47" s="23">
        <f t="shared" si="81"/>
        <v>243.7898812274718</v>
      </c>
      <c r="AL47" s="23">
        <f t="shared" si="81"/>
        <v>25.032393553284525</v>
      </c>
      <c r="AM47" s="23">
        <f t="shared" si="81"/>
        <v>21.5980959032923</v>
      </c>
      <c r="AN47" s="23">
        <f t="shared" si="81"/>
        <v>202.7431557147647</v>
      </c>
      <c r="AO47" s="23">
        <f t="shared" si="81"/>
        <v>18.060365288782656</v>
      </c>
      <c r="AP47" s="23">
        <f t="shared" si="81"/>
        <v>55.255829013286714</v>
      </c>
      <c r="AQ47" s="23">
        <f t="shared" si="81"/>
        <v>763.23669359420217</v>
      </c>
      <c r="AR47" s="23">
        <f t="shared" si="81"/>
        <v>19.650647118237881</v>
      </c>
      <c r="AS47" s="23">
        <f t="shared" si="81"/>
        <v>44.873745199851385</v>
      </c>
      <c r="AT47" s="13">
        <v>0</v>
      </c>
      <c r="AU47" s="18">
        <f t="shared" ref="AU47:BE47" si="82">(AU4/11952002)*($C$47)</f>
        <v>191.02015879850086</v>
      </c>
      <c r="AV47" s="18">
        <f t="shared" si="82"/>
        <v>34.803876036834666</v>
      </c>
      <c r="AW47" s="18">
        <f t="shared" si="82"/>
        <v>16.097588002411644</v>
      </c>
      <c r="AX47" s="18">
        <f t="shared" si="82"/>
        <v>279.98753782002376</v>
      </c>
      <c r="AY47" s="18">
        <f t="shared" si="82"/>
        <v>58.443571210915131</v>
      </c>
      <c r="AZ47" s="18">
        <f t="shared" si="82"/>
        <v>108.71807819309268</v>
      </c>
      <c r="BA47" s="18">
        <f t="shared" si="82"/>
        <v>50.583329889001028</v>
      </c>
      <c r="BB47" s="18">
        <f t="shared" si="82"/>
        <v>110.74016988952981</v>
      </c>
      <c r="BC47" s="18">
        <f t="shared" si="82"/>
        <v>16.642295742587727</v>
      </c>
      <c r="BD47" s="18">
        <f t="shared" si="82"/>
        <v>38.196272390181996</v>
      </c>
      <c r="BE47" s="13">
        <f t="shared" si="82"/>
        <v>552.057414983699</v>
      </c>
      <c r="BF47" s="21">
        <f t="shared" si="3"/>
        <v>9835.3749641278664</v>
      </c>
      <c r="BH47" s="26">
        <v>10000000</v>
      </c>
      <c r="BI47" s="26">
        <f t="shared" si="4"/>
        <v>98353.749641278671</v>
      </c>
      <c r="BJ47" s="26">
        <f t="shared" si="5"/>
        <v>983.5374964127866</v>
      </c>
      <c r="BK47" s="26">
        <v>10</v>
      </c>
    </row>
    <row r="48" spans="1:63">
      <c r="A48" s="16">
        <v>44</v>
      </c>
      <c r="B48" s="18" t="s">
        <v>242</v>
      </c>
      <c r="C48" s="18">
        <v>124627</v>
      </c>
      <c r="D48" s="23">
        <f t="shared" si="1"/>
        <v>61436.898709545087</v>
      </c>
      <c r="E48" s="23">
        <f t="shared" ref="E48:AT48" si="83">(E4/11476728)*($C$48)</f>
        <v>1471.4305117277329</v>
      </c>
      <c r="F48" s="23">
        <f t="shared" si="83"/>
        <v>1269.3859950327308</v>
      </c>
      <c r="G48" s="23">
        <f t="shared" si="83"/>
        <v>1415.0717542491204</v>
      </c>
      <c r="H48" s="23">
        <f t="shared" si="83"/>
        <v>1583.9742809971622</v>
      </c>
      <c r="I48" s="23">
        <f t="shared" si="83"/>
        <v>3601.8675581576913</v>
      </c>
      <c r="J48" s="23">
        <f t="shared" si="83"/>
        <v>3107.3764715866751</v>
      </c>
      <c r="K48" s="23">
        <f t="shared" si="83"/>
        <v>191.22884762974255</v>
      </c>
      <c r="L48" s="23">
        <f t="shared" si="83"/>
        <v>206.0189493033206</v>
      </c>
      <c r="M48" s="23">
        <f t="shared" si="83"/>
        <v>198.74334862689088</v>
      </c>
      <c r="N48" s="23">
        <f t="shared" si="83"/>
        <v>883.40994959538989</v>
      </c>
      <c r="O48" s="23">
        <f t="shared" si="83"/>
        <v>7959.8220540732518</v>
      </c>
      <c r="P48" s="23">
        <f t="shared" si="83"/>
        <v>359.18663220039718</v>
      </c>
      <c r="Q48" s="23">
        <f t="shared" si="83"/>
        <v>353.83309319520339</v>
      </c>
      <c r="R48" s="23">
        <f t="shared" si="83"/>
        <v>3517.2208308849004</v>
      </c>
      <c r="S48" s="23">
        <f t="shared" si="83"/>
        <v>338.79323209541957</v>
      </c>
      <c r="T48" s="23">
        <f t="shared" si="83"/>
        <v>2044.3894945493175</v>
      </c>
      <c r="U48" s="23">
        <f t="shared" si="83"/>
        <v>1024.0788020766893</v>
      </c>
      <c r="V48" s="23">
        <f t="shared" si="83"/>
        <v>545.67005073222958</v>
      </c>
      <c r="W48" s="23">
        <f t="shared" si="83"/>
        <v>234.33949641396049</v>
      </c>
      <c r="X48" s="23">
        <f t="shared" si="83"/>
        <v>125.92218722967033</v>
      </c>
      <c r="Y48" s="23">
        <f t="shared" si="83"/>
        <v>6814.9574216623414</v>
      </c>
      <c r="Z48" s="23">
        <f t="shared" si="83"/>
        <v>163.12548262884681</v>
      </c>
      <c r="AA48" s="23">
        <f t="shared" si="83"/>
        <v>1242.6291591122485</v>
      </c>
      <c r="AB48" s="23">
        <f t="shared" si="83"/>
        <v>711.39085957251928</v>
      </c>
      <c r="AC48" s="23">
        <f t="shared" si="83"/>
        <v>1568.2068598297355</v>
      </c>
      <c r="AD48" s="23">
        <f t="shared" si="83"/>
        <v>1701.7738573224008</v>
      </c>
      <c r="AE48" s="23">
        <f t="shared" si="83"/>
        <v>134.19682561092324</v>
      </c>
      <c r="AF48" s="23">
        <f t="shared" si="83"/>
        <v>270.65234516318588</v>
      </c>
      <c r="AG48" s="23">
        <f t="shared" si="83"/>
        <v>2313.152355357729</v>
      </c>
      <c r="AH48" s="23">
        <f t="shared" si="83"/>
        <v>115.58431880584779</v>
      </c>
      <c r="AI48" s="23">
        <f t="shared" si="83"/>
        <v>564.29341664279229</v>
      </c>
      <c r="AJ48" s="23">
        <f t="shared" si="83"/>
        <v>893.84554996859731</v>
      </c>
      <c r="AK48" s="23">
        <f t="shared" si="83"/>
        <v>1638.0634854289481</v>
      </c>
      <c r="AL48" s="23">
        <f t="shared" si="83"/>
        <v>168.19668489137322</v>
      </c>
      <c r="AM48" s="23">
        <f t="shared" si="83"/>
        <v>145.12108573105508</v>
      </c>
      <c r="AN48" s="23">
        <f t="shared" si="83"/>
        <v>1362.2639242648252</v>
      </c>
      <c r="AO48" s="23">
        <f t="shared" si="83"/>
        <v>121.35050381955554</v>
      </c>
      <c r="AP48" s="23">
        <f t="shared" si="83"/>
        <v>371.27281660766027</v>
      </c>
      <c r="AQ48" s="23">
        <f t="shared" si="83"/>
        <v>5128.3102982836226</v>
      </c>
      <c r="AR48" s="23">
        <f t="shared" si="83"/>
        <v>132.03586361896873</v>
      </c>
      <c r="AS48" s="23">
        <f t="shared" si="83"/>
        <v>301.51392295783256</v>
      </c>
      <c r="AT48" s="23">
        <f t="shared" si="83"/>
        <v>170.02101461322428</v>
      </c>
      <c r="AU48" s="13">
        <v>0</v>
      </c>
      <c r="AV48" s="18">
        <f t="shared" ref="AV48:BE48" si="84">(AV4/11952002)*($C$48)</f>
        <v>233.85284984055392</v>
      </c>
      <c r="AW48" s="18">
        <f t="shared" si="84"/>
        <v>108.1622870377699</v>
      </c>
      <c r="AX48" s="18">
        <f t="shared" si="84"/>
        <v>1881.2813713551923</v>
      </c>
      <c r="AY48" s="18">
        <f t="shared" si="84"/>
        <v>392.69176996456326</v>
      </c>
      <c r="AZ48" s="18">
        <f t="shared" si="84"/>
        <v>730.49428137645896</v>
      </c>
      <c r="BA48" s="18">
        <f t="shared" si="84"/>
        <v>339.87754227283432</v>
      </c>
      <c r="BB48" s="18">
        <f t="shared" si="84"/>
        <v>744.08104123476551</v>
      </c>
      <c r="BC48" s="18">
        <f t="shared" si="84"/>
        <v>111.82226609399832</v>
      </c>
      <c r="BD48" s="18">
        <f t="shared" si="84"/>
        <v>256.64690743860314</v>
      </c>
      <c r="BE48" s="13">
        <f t="shared" si="84"/>
        <v>3709.3627052605916</v>
      </c>
      <c r="BF48" s="21">
        <f t="shared" si="3"/>
        <v>64971.994614127078</v>
      </c>
      <c r="BH48" s="26">
        <v>10000000</v>
      </c>
      <c r="BI48" s="26">
        <f t="shared" si="4"/>
        <v>649719.9461412708</v>
      </c>
      <c r="BJ48" s="26">
        <f t="shared" si="5"/>
        <v>6497.1994614127079</v>
      </c>
      <c r="BK48" s="26">
        <v>10</v>
      </c>
    </row>
    <row r="49" spans="1:63">
      <c r="A49" s="16">
        <v>45</v>
      </c>
      <c r="B49" s="18" t="s">
        <v>232</v>
      </c>
      <c r="C49" s="18">
        <v>29517</v>
      </c>
      <c r="D49" s="23">
        <f t="shared" si="1"/>
        <v>14550.883349592323</v>
      </c>
      <c r="E49" s="23">
        <f t="shared" ref="E49:AU49" si="85">(E4/11476728)*($C$49)</f>
        <v>348.49763225197984</v>
      </c>
      <c r="F49" s="23">
        <f t="shared" si="85"/>
        <v>300.64485557207598</v>
      </c>
      <c r="G49" s="23">
        <f t="shared" si="85"/>
        <v>335.14946977919141</v>
      </c>
      <c r="H49" s="23">
        <f t="shared" si="85"/>
        <v>375.15280679301628</v>
      </c>
      <c r="I49" s="23">
        <f t="shared" si="85"/>
        <v>853.07617702536822</v>
      </c>
      <c r="J49" s="23">
        <f t="shared" si="85"/>
        <v>735.95955380313967</v>
      </c>
      <c r="K49" s="23">
        <f t="shared" si="85"/>
        <v>45.291163997264725</v>
      </c>
      <c r="L49" s="23">
        <f t="shared" si="85"/>
        <v>48.794092183765272</v>
      </c>
      <c r="M49" s="23">
        <f t="shared" si="85"/>
        <v>47.070918993636518</v>
      </c>
      <c r="N49" s="23">
        <f t="shared" si="85"/>
        <v>209.22923188560364</v>
      </c>
      <c r="O49" s="23">
        <f t="shared" si="85"/>
        <v>1885.2260551090869</v>
      </c>
      <c r="P49" s="23">
        <f t="shared" si="85"/>
        <v>85.07074568640121</v>
      </c>
      <c r="Q49" s="23">
        <f t="shared" si="85"/>
        <v>83.802798846500508</v>
      </c>
      <c r="R49" s="23">
        <f t="shared" si="85"/>
        <v>833.0282143133478</v>
      </c>
      <c r="S49" s="23">
        <f t="shared" si="85"/>
        <v>80.240716953473154</v>
      </c>
      <c r="T49" s="23">
        <f t="shared" si="85"/>
        <v>484.19880692476113</v>
      </c>
      <c r="U49" s="23">
        <f t="shared" si="85"/>
        <v>242.54562816161538</v>
      </c>
      <c r="V49" s="23">
        <f t="shared" si="85"/>
        <v>129.23798925965659</v>
      </c>
      <c r="W49" s="23">
        <f t="shared" si="85"/>
        <v>55.501608123848541</v>
      </c>
      <c r="X49" s="23">
        <f t="shared" si="85"/>
        <v>29.823755690646323</v>
      </c>
      <c r="Y49" s="23">
        <f t="shared" si="85"/>
        <v>1614.0731800910503</v>
      </c>
      <c r="Z49" s="23">
        <f t="shared" si="85"/>
        <v>38.635086062856935</v>
      </c>
      <c r="AA49" s="23">
        <f t="shared" si="85"/>
        <v>294.30769327285611</v>
      </c>
      <c r="AB49" s="23">
        <f t="shared" si="85"/>
        <v>168.48775949033555</v>
      </c>
      <c r="AC49" s="23">
        <f t="shared" si="85"/>
        <v>371.41840758097607</v>
      </c>
      <c r="AD49" s="23">
        <f t="shared" si="85"/>
        <v>403.05278107139947</v>
      </c>
      <c r="AE49" s="23">
        <f t="shared" si="85"/>
        <v>31.783543706882309</v>
      </c>
      <c r="AF49" s="23">
        <f t="shared" si="85"/>
        <v>64.102042672789665</v>
      </c>
      <c r="AG49" s="23">
        <f t="shared" si="85"/>
        <v>547.85333894817404</v>
      </c>
      <c r="AH49" s="23">
        <f t="shared" si="85"/>
        <v>27.375306620493227</v>
      </c>
      <c r="AI49" s="23">
        <f t="shared" si="85"/>
        <v>133.64879824632945</v>
      </c>
      <c r="AJ49" s="23">
        <f t="shared" si="85"/>
        <v>211.70082805831069</v>
      </c>
      <c r="AK49" s="23">
        <f t="shared" si="85"/>
        <v>387.96344210649585</v>
      </c>
      <c r="AL49" s="23">
        <f t="shared" si="85"/>
        <v>39.836163495379516</v>
      </c>
      <c r="AM49" s="23">
        <f t="shared" si="85"/>
        <v>34.370875392359217</v>
      </c>
      <c r="AN49" s="23">
        <f t="shared" si="85"/>
        <v>322.64231869919718</v>
      </c>
      <c r="AO49" s="23">
        <f t="shared" si="85"/>
        <v>28.740985671177363</v>
      </c>
      <c r="AP49" s="23">
        <f t="shared" si="85"/>
        <v>87.933270702241956</v>
      </c>
      <c r="AQ49" s="23">
        <f t="shared" si="85"/>
        <v>1214.6030561149485</v>
      </c>
      <c r="AR49" s="23">
        <f t="shared" si="85"/>
        <v>31.271735550411233</v>
      </c>
      <c r="AS49" s="23">
        <f t="shared" si="85"/>
        <v>71.411383279276109</v>
      </c>
      <c r="AT49" s="23">
        <f t="shared" si="85"/>
        <v>40.268242743053598</v>
      </c>
      <c r="AU49" s="23">
        <f t="shared" si="85"/>
        <v>316.57520592977374</v>
      </c>
      <c r="AV49" s="13">
        <v>0</v>
      </c>
      <c r="AW49" s="18">
        <f t="shared" ref="AW49:BE49" si="86">(AW4/11952002)*($C$49)</f>
        <v>25.61745228958295</v>
      </c>
      <c r="AX49" s="18">
        <f t="shared" si="86"/>
        <v>445.56783231796646</v>
      </c>
      <c r="AY49" s="18">
        <f t="shared" si="86"/>
        <v>93.006194276071909</v>
      </c>
      <c r="AZ49" s="18">
        <f t="shared" si="86"/>
        <v>173.01226622954047</v>
      </c>
      <c r="BA49" s="18">
        <f t="shared" si="86"/>
        <v>80.497527945527452</v>
      </c>
      <c r="BB49" s="18">
        <f t="shared" si="86"/>
        <v>176.23019164488093</v>
      </c>
      <c r="BC49" s="18">
        <f t="shared" si="86"/>
        <v>26.48429175296323</v>
      </c>
      <c r="BD49" s="18">
        <f t="shared" si="86"/>
        <v>60.784956444953735</v>
      </c>
      <c r="BE49" s="13">
        <f t="shared" si="86"/>
        <v>878.53562206565891</v>
      </c>
      <c r="BF49" s="21">
        <f t="shared" si="3"/>
        <v>15649.334001828294</v>
      </c>
      <c r="BH49" s="26">
        <v>10000000</v>
      </c>
      <c r="BI49" s="26">
        <f t="shared" si="4"/>
        <v>156493.34001828294</v>
      </c>
      <c r="BJ49" s="26">
        <f t="shared" si="5"/>
        <v>1564.9334001828295</v>
      </c>
      <c r="BK49" s="26">
        <v>10</v>
      </c>
    </row>
    <row r="50" spans="1:63">
      <c r="A50" s="16">
        <v>46</v>
      </c>
      <c r="B50" s="18" t="s">
        <v>230</v>
      </c>
      <c r="C50" s="18">
        <v>14926</v>
      </c>
      <c r="D50" s="23">
        <f t="shared" si="1"/>
        <v>7358.013513433445</v>
      </c>
      <c r="E50" s="23">
        <f t="shared" ref="E50:AV50" si="87">(E4/11476728)*($C$50)</f>
        <v>176.22643422410988</v>
      </c>
      <c r="F50" s="23">
        <f t="shared" si="87"/>
        <v>152.02849592671362</v>
      </c>
      <c r="G50" s="23">
        <f t="shared" si="87"/>
        <v>169.47660622435242</v>
      </c>
      <c r="H50" s="23">
        <f t="shared" si="87"/>
        <v>189.70528150532104</v>
      </c>
      <c r="I50" s="23">
        <f t="shared" si="87"/>
        <v>431.37903642919832</v>
      </c>
      <c r="J50" s="23">
        <f t="shared" si="87"/>
        <v>372.15612359202032</v>
      </c>
      <c r="K50" s="23">
        <f t="shared" si="87"/>
        <v>22.902595582991946</v>
      </c>
      <c r="L50" s="23">
        <f t="shared" si="87"/>
        <v>24.673937728593028</v>
      </c>
      <c r="M50" s="23">
        <f t="shared" si="87"/>
        <v>23.802572649626271</v>
      </c>
      <c r="N50" s="23">
        <f t="shared" si="87"/>
        <v>105.80192821508012</v>
      </c>
      <c r="O50" s="23">
        <f t="shared" si="87"/>
        <v>953.31111219155844</v>
      </c>
      <c r="P50" s="23">
        <f t="shared" si="87"/>
        <v>43.018123458184249</v>
      </c>
      <c r="Q50" s="23">
        <f t="shared" si="87"/>
        <v>42.376954825451996</v>
      </c>
      <c r="R50" s="23">
        <f t="shared" si="87"/>
        <v>421.24128898062236</v>
      </c>
      <c r="S50" s="23">
        <f t="shared" si="87"/>
        <v>40.575700147289368</v>
      </c>
      <c r="T50" s="23">
        <f t="shared" si="87"/>
        <v>244.84708446518903</v>
      </c>
      <c r="U50" s="23">
        <f t="shared" si="87"/>
        <v>122.64918677170007</v>
      </c>
      <c r="V50" s="23">
        <f t="shared" si="87"/>
        <v>65.352380922506825</v>
      </c>
      <c r="W50" s="23">
        <f t="shared" si="87"/>
        <v>28.065758812093481</v>
      </c>
      <c r="X50" s="23">
        <f t="shared" si="87"/>
        <v>15.081118590594809</v>
      </c>
      <c r="Y50" s="23">
        <f t="shared" si="87"/>
        <v>816.19596456411614</v>
      </c>
      <c r="Z50" s="23">
        <f t="shared" si="87"/>
        <v>19.536785397371098</v>
      </c>
      <c r="AA50" s="23">
        <f t="shared" si="87"/>
        <v>148.82395330794628</v>
      </c>
      <c r="AB50" s="23">
        <f t="shared" si="87"/>
        <v>85.199996549539193</v>
      </c>
      <c r="AC50" s="23">
        <f t="shared" si="87"/>
        <v>187.81689031926172</v>
      </c>
      <c r="AD50" s="23">
        <f t="shared" si="87"/>
        <v>203.81359251521863</v>
      </c>
      <c r="AE50" s="23">
        <f t="shared" si="87"/>
        <v>16.072133799807748</v>
      </c>
      <c r="AF50" s="23">
        <f t="shared" si="87"/>
        <v>32.414780937563393</v>
      </c>
      <c r="AG50" s="23">
        <f t="shared" si="87"/>
        <v>277.03557059119981</v>
      </c>
      <c r="AH50" s="23">
        <f t="shared" si="87"/>
        <v>13.842999851525626</v>
      </c>
      <c r="AI50" s="23">
        <f t="shared" si="87"/>
        <v>67.582815415682944</v>
      </c>
      <c r="AJ50" s="23">
        <f t="shared" si="87"/>
        <v>107.05175185819513</v>
      </c>
      <c r="AK50" s="23">
        <f t="shared" si="87"/>
        <v>196.18329562223659</v>
      </c>
      <c r="AL50" s="23">
        <f t="shared" si="87"/>
        <v>20.144139862859866</v>
      </c>
      <c r="AM50" s="23">
        <f t="shared" si="87"/>
        <v>17.380481963151869</v>
      </c>
      <c r="AN50" s="23">
        <f t="shared" si="87"/>
        <v>163.15205640492655</v>
      </c>
      <c r="AO50" s="23">
        <f t="shared" si="87"/>
        <v>14.533589190229133</v>
      </c>
      <c r="AP50" s="23">
        <f t="shared" si="87"/>
        <v>44.465629925184253</v>
      </c>
      <c r="AQ50" s="23">
        <f t="shared" si="87"/>
        <v>614.19403108621202</v>
      </c>
      <c r="AR50" s="23">
        <f t="shared" si="87"/>
        <v>15.813325365905683</v>
      </c>
      <c r="AS50" s="23">
        <f t="shared" si="87"/>
        <v>36.110929526255212</v>
      </c>
      <c r="AT50" s="23">
        <f t="shared" si="87"/>
        <v>20.36263140504855</v>
      </c>
      <c r="AU50" s="23">
        <f t="shared" si="87"/>
        <v>160.08407100002719</v>
      </c>
      <c r="AV50" s="23">
        <f t="shared" si="87"/>
        <v>29.16732033729474</v>
      </c>
      <c r="AW50" s="13">
        <v>0</v>
      </c>
      <c r="AX50" s="18">
        <f t="shared" ref="AX50:BE50" si="88">(AX4/11952002)*($C$50)</f>
        <v>225.31237812711208</v>
      </c>
      <c r="AY50" s="18">
        <f t="shared" si="88"/>
        <v>47.030879010897088</v>
      </c>
      <c r="AZ50" s="18">
        <f t="shared" si="88"/>
        <v>87.487925119155776</v>
      </c>
      <c r="BA50" s="18">
        <f t="shared" si="88"/>
        <v>40.70556296760995</v>
      </c>
      <c r="BB50" s="18">
        <f t="shared" si="88"/>
        <v>89.115148575109018</v>
      </c>
      <c r="BC50" s="18">
        <f t="shared" si="88"/>
        <v>13.392436179311215</v>
      </c>
      <c r="BD50" s="18">
        <f t="shared" si="88"/>
        <v>30.737414367902549</v>
      </c>
      <c r="BE50" s="13">
        <f t="shared" si="88"/>
        <v>444.25323355869585</v>
      </c>
      <c r="BF50" s="21">
        <f t="shared" si="3"/>
        <v>7929.685435945752</v>
      </c>
      <c r="BH50" s="26">
        <v>10000000</v>
      </c>
      <c r="BI50" s="26">
        <f t="shared" si="4"/>
        <v>79296.854359457517</v>
      </c>
      <c r="BJ50" s="26">
        <f t="shared" si="5"/>
        <v>792.96854359457518</v>
      </c>
      <c r="BK50" s="26">
        <v>10</v>
      </c>
    </row>
    <row r="51" spans="1:63">
      <c r="A51" s="16">
        <v>47</v>
      </c>
      <c r="B51" s="18" t="s">
        <v>226</v>
      </c>
      <c r="C51" s="18">
        <v>164702</v>
      </c>
      <c r="D51" s="23">
        <f t="shared" si="1"/>
        <v>81192.519207390811</v>
      </c>
      <c r="E51" s="23">
        <f t="shared" ref="E51:AW51" si="89">(E4/11476728)*($C$51)</f>
        <v>1944.5830208749394</v>
      </c>
      <c r="F51" s="23">
        <f t="shared" si="89"/>
        <v>1677.5691636152744</v>
      </c>
      <c r="G51" s="23">
        <f t="shared" si="89"/>
        <v>1870.1015676245006</v>
      </c>
      <c r="H51" s="23">
        <f t="shared" si="89"/>
        <v>2093.3163121056805</v>
      </c>
      <c r="I51" s="23">
        <f t="shared" si="89"/>
        <v>4760.0824104222038</v>
      </c>
      <c r="J51" s="23">
        <f t="shared" si="89"/>
        <v>4106.5830006601182</v>
      </c>
      <c r="K51" s="23">
        <f t="shared" si="89"/>
        <v>252.72030669368482</v>
      </c>
      <c r="L51" s="23">
        <f t="shared" si="89"/>
        <v>272.26630656403114</v>
      </c>
      <c r="M51" s="23">
        <f t="shared" si="89"/>
        <v>262.65116712707663</v>
      </c>
      <c r="N51" s="23">
        <f t="shared" si="89"/>
        <v>1167.478841007646</v>
      </c>
      <c r="O51" s="23">
        <f t="shared" si="89"/>
        <v>10519.37872170535</v>
      </c>
      <c r="P51" s="23">
        <f t="shared" si="89"/>
        <v>474.68651814349874</v>
      </c>
      <c r="Q51" s="23">
        <f t="shared" si="89"/>
        <v>467.61149763242628</v>
      </c>
      <c r="R51" s="23">
        <f t="shared" si="89"/>
        <v>4648.216721002711</v>
      </c>
      <c r="S51" s="23">
        <f t="shared" si="89"/>
        <v>447.73542581125912</v>
      </c>
      <c r="T51" s="23">
        <f t="shared" si="89"/>
        <v>2701.7824270122983</v>
      </c>
      <c r="U51" s="23">
        <f t="shared" si="89"/>
        <v>1353.3811040916887</v>
      </c>
      <c r="V51" s="23">
        <f t="shared" si="89"/>
        <v>721.13545777158777</v>
      </c>
      <c r="W51" s="23">
        <f t="shared" si="89"/>
        <v>309.69359559623615</v>
      </c>
      <c r="X51" s="23">
        <f t="shared" si="89"/>
        <v>166.41366703123049</v>
      </c>
      <c r="Y51" s="23">
        <f t="shared" si="89"/>
        <v>9006.371952005833</v>
      </c>
      <c r="Z51" s="23">
        <f t="shared" si="89"/>
        <v>215.58003674915008</v>
      </c>
      <c r="AA51" s="23">
        <f t="shared" si="89"/>
        <v>1642.2084120142952</v>
      </c>
      <c r="AB51" s="23">
        <f t="shared" si="89"/>
        <v>940.1453726183978</v>
      </c>
      <c r="AC51" s="23">
        <f t="shared" si="89"/>
        <v>2072.478726340818</v>
      </c>
      <c r="AD51" s="23">
        <f t="shared" si="89"/>
        <v>2248.9954652580423</v>
      </c>
      <c r="AE51" s="23">
        <f t="shared" si="89"/>
        <v>177.34909427146832</v>
      </c>
      <c r="AF51" s="23">
        <f t="shared" si="89"/>
        <v>357.68318705470756</v>
      </c>
      <c r="AG51" s="23">
        <f t="shared" si="89"/>
        <v>3056.968548004274</v>
      </c>
      <c r="AH51" s="23">
        <f t="shared" si="89"/>
        <v>152.751558458125</v>
      </c>
      <c r="AI51" s="23">
        <f t="shared" si="89"/>
        <v>745.74734453931467</v>
      </c>
      <c r="AJ51" s="23">
        <f t="shared" si="89"/>
        <v>1181.2701081702032</v>
      </c>
      <c r="AK51" s="23">
        <f t="shared" si="89"/>
        <v>2164.7984158899644</v>
      </c>
      <c r="AL51" s="23">
        <f t="shared" si="89"/>
        <v>222.28193244625123</v>
      </c>
      <c r="AM51" s="23">
        <f t="shared" si="89"/>
        <v>191.78615438128361</v>
      </c>
      <c r="AN51" s="23">
        <f t="shared" si="89"/>
        <v>1800.312876457471</v>
      </c>
      <c r="AO51" s="23">
        <f t="shared" si="89"/>
        <v>160.37191523577104</v>
      </c>
      <c r="AP51" s="23">
        <f t="shared" si="89"/>
        <v>490.65913037235003</v>
      </c>
      <c r="AQ51" s="23">
        <f t="shared" si="89"/>
        <v>6777.3673662040264</v>
      </c>
      <c r="AR51" s="23">
        <f t="shared" si="89"/>
        <v>174.493254349149</v>
      </c>
      <c r="AS51" s="23">
        <f t="shared" si="89"/>
        <v>398.46859941265484</v>
      </c>
      <c r="AT51" s="23">
        <f t="shared" si="89"/>
        <v>224.69289278268164</v>
      </c>
      <c r="AU51" s="23">
        <f t="shared" si="89"/>
        <v>1766.4589750667612</v>
      </c>
      <c r="AV51" s="23">
        <f t="shared" si="89"/>
        <v>321.84885395907264</v>
      </c>
      <c r="AW51" s="23">
        <f t="shared" si="89"/>
        <v>148.86244982019267</v>
      </c>
      <c r="AX51" s="13">
        <v>0</v>
      </c>
      <c r="AY51" s="18">
        <f t="shared" ref="AY51:BE51" si="90">(AY4/11952002)*($C$51)</f>
        <v>518.96555238193571</v>
      </c>
      <c r="AZ51" s="18">
        <f t="shared" si="90"/>
        <v>965.39168182870117</v>
      </c>
      <c r="BA51" s="18">
        <f t="shared" si="90"/>
        <v>449.16840626365359</v>
      </c>
      <c r="BB51" s="18">
        <f t="shared" si="90"/>
        <v>983.34739385083776</v>
      </c>
      <c r="BC51" s="18">
        <f t="shared" si="90"/>
        <v>147.77978183069249</v>
      </c>
      <c r="BD51" s="18">
        <f t="shared" si="90"/>
        <v>339.17416730686625</v>
      </c>
      <c r="BE51" s="13">
        <f t="shared" si="90"/>
        <v>4902.1436468969796</v>
      </c>
      <c r="BF51" s="21">
        <f t="shared" si="3"/>
        <v>85163.310484715359</v>
      </c>
      <c r="BH51" s="26">
        <v>10000000</v>
      </c>
      <c r="BI51" s="26">
        <f t="shared" si="4"/>
        <v>851633.10484715365</v>
      </c>
      <c r="BJ51" s="26">
        <f t="shared" si="5"/>
        <v>8516.3310484715366</v>
      </c>
      <c r="BK51" s="26">
        <v>10</v>
      </c>
    </row>
    <row r="52" spans="1:63">
      <c r="A52" s="16">
        <v>48</v>
      </c>
      <c r="B52" s="18" t="s">
        <v>224</v>
      </c>
      <c r="C52" s="18">
        <v>53874</v>
      </c>
      <c r="D52" s="23">
        <f t="shared" si="1"/>
        <v>26558.061102955475</v>
      </c>
      <c r="E52" s="23">
        <f t="shared" ref="E52:AX52" si="91">(E4/11476728)*($C$52)</f>
        <v>636.07282040665245</v>
      </c>
      <c r="F52" s="23">
        <f t="shared" si="91"/>
        <v>548.73262692990545</v>
      </c>
      <c r="G52" s="23">
        <f t="shared" si="91"/>
        <v>611.70994799214543</v>
      </c>
      <c r="H52" s="23">
        <f t="shared" si="91"/>
        <v>684.72345811454272</v>
      </c>
      <c r="I52" s="23">
        <f t="shared" si="91"/>
        <v>1557.0222570405085</v>
      </c>
      <c r="J52" s="23">
        <f t="shared" si="91"/>
        <v>1343.2626961273284</v>
      </c>
      <c r="K52" s="23">
        <f t="shared" si="91"/>
        <v>82.664775186795396</v>
      </c>
      <c r="L52" s="23">
        <f t="shared" si="91"/>
        <v>89.05826887245216</v>
      </c>
      <c r="M52" s="23">
        <f t="shared" si="91"/>
        <v>85.913158175396333</v>
      </c>
      <c r="N52" s="23">
        <f t="shared" si="91"/>
        <v>381.88215735355931</v>
      </c>
      <c r="O52" s="23">
        <f t="shared" si="91"/>
        <v>3440.8872342360996</v>
      </c>
      <c r="P52" s="23">
        <f t="shared" si="91"/>
        <v>155.26989033808243</v>
      </c>
      <c r="Q52" s="23">
        <f t="shared" si="91"/>
        <v>152.95565216845776</v>
      </c>
      <c r="R52" s="23">
        <f t="shared" si="91"/>
        <v>1520.4310064680456</v>
      </c>
      <c r="S52" s="23">
        <f t="shared" si="91"/>
        <v>146.45419199618567</v>
      </c>
      <c r="T52" s="23">
        <f t="shared" si="91"/>
        <v>883.75263489733311</v>
      </c>
      <c r="U52" s="23">
        <f t="shared" si="91"/>
        <v>442.69076029335184</v>
      </c>
      <c r="V52" s="23">
        <f t="shared" si="91"/>
        <v>235.88330227918618</v>
      </c>
      <c r="W52" s="23">
        <f t="shared" si="91"/>
        <v>101.30072961561866</v>
      </c>
      <c r="X52" s="23">
        <f t="shared" si="91"/>
        <v>54.433886034416773</v>
      </c>
      <c r="Y52" s="23">
        <f t="shared" si="91"/>
        <v>2945.9829421765508</v>
      </c>
      <c r="Z52" s="23">
        <f t="shared" si="91"/>
        <v>70.51619834503353</v>
      </c>
      <c r="AA52" s="23">
        <f t="shared" si="91"/>
        <v>537.16613027685241</v>
      </c>
      <c r="AB52" s="23">
        <f t="shared" si="91"/>
        <v>307.5214132460053</v>
      </c>
      <c r="AC52" s="23">
        <f t="shared" si="91"/>
        <v>677.90748687256507</v>
      </c>
      <c r="AD52" s="23">
        <f t="shared" si="91"/>
        <v>735.64608623642562</v>
      </c>
      <c r="AE52" s="23">
        <f t="shared" si="91"/>
        <v>58.010862677933986</v>
      </c>
      <c r="AF52" s="23">
        <f t="shared" si="91"/>
        <v>116.99811793047635</v>
      </c>
      <c r="AG52" s="23">
        <f t="shared" si="91"/>
        <v>999.93396288558893</v>
      </c>
      <c r="AH52" s="23">
        <f t="shared" si="91"/>
        <v>49.965012327555378</v>
      </c>
      <c r="AI52" s="23">
        <f t="shared" si="91"/>
        <v>243.93384682463505</v>
      </c>
      <c r="AJ52" s="23">
        <f t="shared" si="91"/>
        <v>386.39327881605283</v>
      </c>
      <c r="AK52" s="23">
        <f t="shared" si="91"/>
        <v>708.10524375937109</v>
      </c>
      <c r="AL52" s="23">
        <f t="shared" si="91"/>
        <v>72.708387442832134</v>
      </c>
      <c r="AM52" s="23">
        <f t="shared" si="91"/>
        <v>62.733222918587948</v>
      </c>
      <c r="AN52" s="23">
        <f t="shared" si="91"/>
        <v>588.88207736560457</v>
      </c>
      <c r="AO52" s="23">
        <f t="shared" si="91"/>
        <v>52.457629909848869</v>
      </c>
      <c r="AP52" s="23">
        <f t="shared" si="91"/>
        <v>160.49452945125125</v>
      </c>
      <c r="AQ52" s="23">
        <f t="shared" si="91"/>
        <v>2216.8758696729592</v>
      </c>
      <c r="AR52" s="23">
        <f t="shared" si="91"/>
        <v>57.076717858957707</v>
      </c>
      <c r="AS52" s="23">
        <f t="shared" si="91"/>
        <v>130.33902032007728</v>
      </c>
      <c r="AT52" s="23">
        <f t="shared" si="91"/>
        <v>73.497012214631212</v>
      </c>
      <c r="AU52" s="23">
        <f t="shared" si="91"/>
        <v>577.80847119492603</v>
      </c>
      <c r="AV52" s="23">
        <f t="shared" si="91"/>
        <v>105.27671284010565</v>
      </c>
      <c r="AW52" s="23">
        <f t="shared" si="91"/>
        <v>48.692885463522359</v>
      </c>
      <c r="AX52" s="23">
        <f t="shared" si="91"/>
        <v>846.92198037628839</v>
      </c>
      <c r="AY52" s="13">
        <v>0</v>
      </c>
      <c r="AZ52" s="18">
        <f t="shared" ref="AZ52:BE52" si="92">(AZ4/11952002)*($C$52)</f>
        <v>315.77947727920395</v>
      </c>
      <c r="BA52" s="18">
        <f t="shared" si="92"/>
        <v>146.92291969161317</v>
      </c>
      <c r="BB52" s="18">
        <f t="shared" si="92"/>
        <v>321.65278804337549</v>
      </c>
      <c r="BC52" s="18">
        <f t="shared" si="92"/>
        <v>48.33874492323546</v>
      </c>
      <c r="BD52" s="18">
        <f t="shared" si="92"/>
        <v>110.94382029052538</v>
      </c>
      <c r="BE52" s="13">
        <f t="shared" si="92"/>
        <v>1603.4904666180612</v>
      </c>
      <c r="BF52" s="21">
        <f t="shared" si="3"/>
        <v>28534.074770776722</v>
      </c>
      <c r="BH52" s="26">
        <v>10000000</v>
      </c>
      <c r="BI52" s="26">
        <f t="shared" si="4"/>
        <v>285340.74770776724</v>
      </c>
      <c r="BJ52" s="26">
        <f t="shared" si="5"/>
        <v>2853.4074770776724</v>
      </c>
      <c r="BK52" s="26">
        <v>10</v>
      </c>
    </row>
    <row r="53" spans="1:63">
      <c r="A53" s="16">
        <v>49</v>
      </c>
      <c r="B53" s="18" t="s">
        <v>208</v>
      </c>
      <c r="C53" s="18">
        <v>72606</v>
      </c>
      <c r="D53" s="23">
        <f t="shared" si="1"/>
        <v>35792.303976708339</v>
      </c>
      <c r="E53" s="23">
        <f t="shared" ref="E53:AY53" si="93">(E4/11476728)*($C$53)</f>
        <v>857.23546049013271</v>
      </c>
      <c r="F53" s="23">
        <f t="shared" si="93"/>
        <v>739.52706520534434</v>
      </c>
      <c r="G53" s="23">
        <f t="shared" si="93"/>
        <v>824.40161272446289</v>
      </c>
      <c r="H53" s="23">
        <f t="shared" si="93"/>
        <v>922.80193414011376</v>
      </c>
      <c r="I53" s="23">
        <f t="shared" si="93"/>
        <v>2098.3991906055453</v>
      </c>
      <c r="J53" s="23">
        <f t="shared" si="93"/>
        <v>1810.3153898916137</v>
      </c>
      <c r="K53" s="23">
        <f t="shared" si="93"/>
        <v>111.40733317022064</v>
      </c>
      <c r="L53" s="23">
        <f t="shared" si="93"/>
        <v>120.02384582086464</v>
      </c>
      <c r="M53" s="23">
        <f t="shared" si="93"/>
        <v>115.78517953897662</v>
      </c>
      <c r="N53" s="23">
        <f t="shared" si="93"/>
        <v>514.66265576739295</v>
      </c>
      <c r="O53" s="23">
        <f t="shared" si="93"/>
        <v>4637.2843770454438</v>
      </c>
      <c r="P53" s="23">
        <f t="shared" si="93"/>
        <v>209.25726060598456</v>
      </c>
      <c r="Q53" s="23">
        <f t="shared" si="93"/>
        <v>206.13836138662518</v>
      </c>
      <c r="R53" s="23">
        <f t="shared" si="93"/>
        <v>2049.0851552811914</v>
      </c>
      <c r="S53" s="23">
        <f t="shared" si="93"/>
        <v>197.37634228152834</v>
      </c>
      <c r="T53" s="23">
        <f t="shared" si="93"/>
        <v>1191.033593372606</v>
      </c>
      <c r="U53" s="23">
        <f t="shared" si="93"/>
        <v>596.61442146228433</v>
      </c>
      <c r="V53" s="23">
        <f t="shared" si="93"/>
        <v>317.89997114160059</v>
      </c>
      <c r="W53" s="23">
        <f t="shared" si="93"/>
        <v>136.52301248230333</v>
      </c>
      <c r="X53" s="23">
        <f t="shared" si="93"/>
        <v>73.360558514587083</v>
      </c>
      <c r="Y53" s="23">
        <f t="shared" si="93"/>
        <v>3970.3017689362332</v>
      </c>
      <c r="Z53" s="23">
        <f t="shared" si="93"/>
        <v>95.03469386048009</v>
      </c>
      <c r="AA53" s="23">
        <f t="shared" si="93"/>
        <v>723.93889547613219</v>
      </c>
      <c r="AB53" s="23">
        <f t="shared" si="93"/>
        <v>414.44666685487357</v>
      </c>
      <c r="AC53" s="23">
        <f t="shared" si="93"/>
        <v>913.61604840682821</v>
      </c>
      <c r="AD53" s="23">
        <f t="shared" si="93"/>
        <v>991.4303697011901</v>
      </c>
      <c r="AE53" s="23">
        <f t="shared" si="93"/>
        <v>78.181250614286583</v>
      </c>
      <c r="AF53" s="23">
        <f t="shared" si="93"/>
        <v>157.67838568623392</v>
      </c>
      <c r="AG53" s="23">
        <f t="shared" si="93"/>
        <v>1347.6111910990658</v>
      </c>
      <c r="AH53" s="23">
        <f t="shared" si="93"/>
        <v>67.337856573755161</v>
      </c>
      <c r="AI53" s="23">
        <f t="shared" si="93"/>
        <v>328.74969154971694</v>
      </c>
      <c r="AJ53" s="23">
        <f t="shared" si="93"/>
        <v>520.74229501648904</v>
      </c>
      <c r="AK53" s="23">
        <f t="shared" si="93"/>
        <v>954.31357108053794</v>
      </c>
      <c r="AL53" s="23">
        <f t="shared" si="93"/>
        <v>97.989107522631883</v>
      </c>
      <c r="AM53" s="23">
        <f t="shared" si="93"/>
        <v>84.54557640470351</v>
      </c>
      <c r="AN53" s="23">
        <f t="shared" si="93"/>
        <v>793.63648715905788</v>
      </c>
      <c r="AO53" s="23">
        <f t="shared" si="93"/>
        <v>70.697157761341046</v>
      </c>
      <c r="AP53" s="23">
        <f t="shared" si="93"/>
        <v>216.29850772798659</v>
      </c>
      <c r="AQ53" s="23">
        <f t="shared" si="93"/>
        <v>2987.6840292808197</v>
      </c>
      <c r="AR53" s="23">
        <f t="shared" si="93"/>
        <v>76.922303464889993</v>
      </c>
      <c r="AS53" s="23">
        <f t="shared" si="93"/>
        <v>175.65792236254094</v>
      </c>
      <c r="AT53" s="23">
        <f t="shared" si="93"/>
        <v>99.051937276896354</v>
      </c>
      <c r="AU53" s="23">
        <f t="shared" si="93"/>
        <v>778.71258602626119</v>
      </c>
      <c r="AV53" s="23">
        <f t="shared" si="93"/>
        <v>141.88144582671995</v>
      </c>
      <c r="AW53" s="23">
        <f t="shared" si="93"/>
        <v>65.623410958245245</v>
      </c>
      <c r="AX53" s="23">
        <f t="shared" si="93"/>
        <v>1141.3969133014218</v>
      </c>
      <c r="AY53" s="23">
        <f t="shared" si="93"/>
        <v>238.25100324761553</v>
      </c>
      <c r="AZ53" s="13">
        <v>0</v>
      </c>
      <c r="BA53" s="18">
        <f>(BA4/11952002)*($C$53)</f>
        <v>198.0080466854005</v>
      </c>
      <c r="BB53" s="18">
        <f>(BB4/11952002)*($C$53)</f>
        <v>433.49152334479197</v>
      </c>
      <c r="BC53" s="18">
        <f>(BC4/11952002)*($C$53)</f>
        <v>65.146135685050922</v>
      </c>
      <c r="BD53" s="18">
        <f>(BD4/11952002)*($C$53)</f>
        <v>149.51900761060782</v>
      </c>
      <c r="BE53" s="13">
        <f>(BE4/11952002)*($C$53)</f>
        <v>2161.0244054510699</v>
      </c>
      <c r="BF53" s="21">
        <f t="shared" si="3"/>
        <v>38268.052912882689</v>
      </c>
      <c r="BH53" s="26">
        <v>10000000</v>
      </c>
      <c r="BI53" s="26">
        <f t="shared" si="4"/>
        <v>382680.52912882692</v>
      </c>
      <c r="BJ53" s="26">
        <f t="shared" si="5"/>
        <v>3826.805291288269</v>
      </c>
      <c r="BK53" s="26">
        <v>10</v>
      </c>
    </row>
    <row r="54" spans="1:63">
      <c r="A54" s="16">
        <v>50</v>
      </c>
      <c r="B54" s="18" t="s">
        <v>200</v>
      </c>
      <c r="C54" s="18">
        <v>38523</v>
      </c>
      <c r="D54" s="23">
        <f t="shared" si="1"/>
        <v>18990.536954173698</v>
      </c>
      <c r="E54" s="23">
        <f t="shared" ref="E54:AZ54" si="94">(E4/11476728)*($C$54)</f>
        <v>454.82854921716364</v>
      </c>
      <c r="F54" s="23">
        <f t="shared" si="94"/>
        <v>392.37530139252237</v>
      </c>
      <c r="G54" s="23">
        <f t="shared" si="94"/>
        <v>437.40769808258938</v>
      </c>
      <c r="H54" s="23">
        <f t="shared" si="94"/>
        <v>489.61654558686064</v>
      </c>
      <c r="I54" s="23">
        <f t="shared" si="94"/>
        <v>1113.3602184350802</v>
      </c>
      <c r="J54" s="23">
        <f t="shared" si="94"/>
        <v>960.5098719774486</v>
      </c>
      <c r="K54" s="23">
        <f t="shared" si="94"/>
        <v>59.110055583786597</v>
      </c>
      <c r="L54" s="23">
        <f t="shared" si="94"/>
        <v>63.681770274593944</v>
      </c>
      <c r="M54" s="23">
        <f t="shared" si="94"/>
        <v>61.432835735063165</v>
      </c>
      <c r="N54" s="23">
        <f t="shared" si="94"/>
        <v>273.06764576105667</v>
      </c>
      <c r="O54" s="23">
        <f t="shared" si="94"/>
        <v>2460.4317281894282</v>
      </c>
      <c r="P54" s="23">
        <f t="shared" si="94"/>
        <v>111.02687725979042</v>
      </c>
      <c r="Q54" s="23">
        <f t="shared" si="94"/>
        <v>109.37206423294165</v>
      </c>
      <c r="R54" s="23">
        <f t="shared" si="94"/>
        <v>1087.1953755460615</v>
      </c>
      <c r="S54" s="23">
        <f t="shared" si="94"/>
        <v>104.7231473116728</v>
      </c>
      <c r="T54" s="23">
        <f t="shared" si="94"/>
        <v>631.93382251457035</v>
      </c>
      <c r="U54" s="23">
        <f t="shared" si="94"/>
        <v>316.54928460446217</v>
      </c>
      <c r="V54" s="23">
        <f t="shared" si="94"/>
        <v>168.67009046480842</v>
      </c>
      <c r="W54" s="23">
        <f t="shared" si="94"/>
        <v>72.435831885185394</v>
      </c>
      <c r="X54" s="23">
        <f t="shared" si="94"/>
        <v>38.923350627461062</v>
      </c>
      <c r="Y54" s="23">
        <f t="shared" si="94"/>
        <v>2106.5467736100395</v>
      </c>
      <c r="Z54" s="23">
        <f t="shared" si="94"/>
        <v>50.423126347509495</v>
      </c>
      <c r="AA54" s="23">
        <f t="shared" si="94"/>
        <v>384.10459287699416</v>
      </c>
      <c r="AB54" s="23">
        <f t="shared" si="94"/>
        <v>219.89544868537442</v>
      </c>
      <c r="AC54" s="23">
        <f t="shared" si="94"/>
        <v>484.74273521163872</v>
      </c>
      <c r="AD54" s="23">
        <f t="shared" si="94"/>
        <v>526.029145414965</v>
      </c>
      <c r="AE54" s="23">
        <f t="shared" si="94"/>
        <v>41.481094088837864</v>
      </c>
      <c r="AF54" s="23">
        <f t="shared" si="94"/>
        <v>83.660364870544981</v>
      </c>
      <c r="AG54" s="23">
        <f t="shared" si="94"/>
        <v>715.01013572858039</v>
      </c>
      <c r="AH54" s="23">
        <f t="shared" si="94"/>
        <v>35.727849610097927</v>
      </c>
      <c r="AI54" s="23">
        <f t="shared" si="94"/>
        <v>174.4266915622641</v>
      </c>
      <c r="AJ54" s="23">
        <f t="shared" si="94"/>
        <v>276.29335634686123</v>
      </c>
      <c r="AK54" s="23">
        <f t="shared" si="94"/>
        <v>506.33586340984994</v>
      </c>
      <c r="AL54" s="23">
        <f t="shared" si="94"/>
        <v>51.990667287749609</v>
      </c>
      <c r="AM54" s="23">
        <f t="shared" si="94"/>
        <v>44.857852516849753</v>
      </c>
      <c r="AN54" s="23">
        <f t="shared" si="94"/>
        <v>421.08446126805478</v>
      </c>
      <c r="AO54" s="23">
        <f t="shared" si="94"/>
        <v>37.510214148143966</v>
      </c>
      <c r="AP54" s="23">
        <f t="shared" si="94"/>
        <v>114.76279389038409</v>
      </c>
      <c r="AQ54" s="23">
        <f t="shared" si="94"/>
        <v>1585.193398066069</v>
      </c>
      <c r="AR54" s="23">
        <f t="shared" si="94"/>
        <v>40.813126964410067</v>
      </c>
      <c r="AS54" s="23">
        <f t="shared" si="94"/>
        <v>93.199875260614348</v>
      </c>
      <c r="AT54" s="23">
        <f t="shared" si="94"/>
        <v>52.554579231990168</v>
      </c>
      <c r="AU54" s="23">
        <f t="shared" si="94"/>
        <v>413.16619771767705</v>
      </c>
      <c r="AV54" s="23">
        <f t="shared" si="94"/>
        <v>75.278887937398181</v>
      </c>
      <c r="AW54" s="23">
        <f t="shared" si="94"/>
        <v>34.818205938138469</v>
      </c>
      <c r="AX54" s="23">
        <f t="shared" si="94"/>
        <v>605.59779207105021</v>
      </c>
      <c r="AY54" s="23">
        <f t="shared" si="94"/>
        <v>126.4102608339241</v>
      </c>
      <c r="AZ54" s="23">
        <f t="shared" si="94"/>
        <v>235.15128074831082</v>
      </c>
      <c r="BA54" s="13">
        <v>0</v>
      </c>
      <c r="BB54" s="18">
        <f>(BB4/11952002)*($C$54)</f>
        <v>230.00019218537616</v>
      </c>
      <c r="BC54" s="18">
        <f>(BC4/11952002)*($C$54)</f>
        <v>34.564975139729732</v>
      </c>
      <c r="BD54" s="18">
        <f>(BD4/11952002)*($C$54)</f>
        <v>79.331194807363644</v>
      </c>
      <c r="BE54" s="13">
        <f>(BE4/11952002)*($C$54)</f>
        <v>1146.5876535161221</v>
      </c>
      <c r="BF54" s="21">
        <f t="shared" si="3"/>
        <v>20434.202851975468</v>
      </c>
      <c r="BH54" s="26">
        <v>10000000</v>
      </c>
      <c r="BI54" s="26">
        <f t="shared" si="4"/>
        <v>204342.02851975468</v>
      </c>
      <c r="BJ54" s="26">
        <f t="shared" si="5"/>
        <v>2043.4202851975467</v>
      </c>
      <c r="BK54" s="26">
        <v>10</v>
      </c>
    </row>
    <row r="55" spans="1:63">
      <c r="A55" s="16">
        <v>51</v>
      </c>
      <c r="B55" s="18" t="s">
        <v>180</v>
      </c>
      <c r="C55" s="18">
        <v>85022</v>
      </c>
      <c r="D55" s="23">
        <f t="shared" si="1"/>
        <v>41912.972326084579</v>
      </c>
      <c r="E55" s="23">
        <f t="shared" ref="E55:BA55" si="95">(E4/11476728)*($C$55)</f>
        <v>1003.827139930475</v>
      </c>
      <c r="F55" s="23">
        <f t="shared" si="95"/>
        <v>865.99000272551552</v>
      </c>
      <c r="G55" s="23">
        <f t="shared" si="95"/>
        <v>965.37853506678903</v>
      </c>
      <c r="H55" s="23">
        <f t="shared" si="95"/>
        <v>1080.605818313373</v>
      </c>
      <c r="I55" s="23">
        <f t="shared" si="95"/>
        <v>2457.2362612410088</v>
      </c>
      <c r="J55" s="23">
        <f t="shared" si="95"/>
        <v>2119.8886466595704</v>
      </c>
      <c r="K55" s="23">
        <f t="shared" si="95"/>
        <v>130.45856101146597</v>
      </c>
      <c r="L55" s="23">
        <f t="shared" si="95"/>
        <v>140.54854170979743</v>
      </c>
      <c r="M55" s="23">
        <f t="shared" si="95"/>
        <v>135.58504165995745</v>
      </c>
      <c r="N55" s="23">
        <f t="shared" si="95"/>
        <v>602.67262097698926</v>
      </c>
      <c r="O55" s="23">
        <f t="shared" si="95"/>
        <v>5430.2838925868073</v>
      </c>
      <c r="P55" s="23">
        <f t="shared" si="95"/>
        <v>245.04133007247361</v>
      </c>
      <c r="Q55" s="23">
        <f t="shared" si="95"/>
        <v>241.38908302087495</v>
      </c>
      <c r="R55" s="23">
        <f t="shared" si="95"/>
        <v>2399.4892718551837</v>
      </c>
      <c r="S55" s="23">
        <f t="shared" si="95"/>
        <v>231.12871351486243</v>
      </c>
      <c r="T55" s="23">
        <f t="shared" si="95"/>
        <v>1394.706472959889</v>
      </c>
      <c r="U55" s="23">
        <f t="shared" si="95"/>
        <v>698.63856074658202</v>
      </c>
      <c r="V55" s="23">
        <f t="shared" si="95"/>
        <v>372.26250373799917</v>
      </c>
      <c r="W55" s="23">
        <f t="shared" si="95"/>
        <v>159.86915085902532</v>
      </c>
      <c r="X55" s="23">
        <f t="shared" si="95"/>
        <v>85.905591907379872</v>
      </c>
      <c r="Y55" s="23">
        <f t="shared" si="95"/>
        <v>4649.2438228038518</v>
      </c>
      <c r="Z55" s="23">
        <f t="shared" si="95"/>
        <v>111.28611604283032</v>
      </c>
      <c r="AA55" s="23">
        <f t="shared" si="95"/>
        <v>847.73617567655162</v>
      </c>
      <c r="AB55" s="23">
        <f t="shared" si="95"/>
        <v>485.31918173890671</v>
      </c>
      <c r="AC55" s="23">
        <f t="shared" si="95"/>
        <v>1069.8490988023764</v>
      </c>
      <c r="AD55" s="23">
        <f t="shared" si="95"/>
        <v>1160.9700698666031</v>
      </c>
      <c r="AE55" s="23">
        <f t="shared" si="95"/>
        <v>91.550647187944151</v>
      </c>
      <c r="AF55" s="23">
        <f t="shared" si="95"/>
        <v>184.64220185404761</v>
      </c>
      <c r="AG55" s="23">
        <f t="shared" si="95"/>
        <v>1578.059646442784</v>
      </c>
      <c r="AH55" s="23">
        <f t="shared" si="95"/>
        <v>78.852976911189316</v>
      </c>
      <c r="AI55" s="23">
        <f t="shared" si="95"/>
        <v>384.96758222378367</v>
      </c>
      <c r="AJ55" s="23">
        <f t="shared" si="95"/>
        <v>609.79190985444632</v>
      </c>
      <c r="AK55" s="23">
        <f t="shared" si="95"/>
        <v>1117.5061074898699</v>
      </c>
      <c r="AL55" s="23">
        <f t="shared" si="95"/>
        <v>114.74574965965908</v>
      </c>
      <c r="AM55" s="23">
        <f t="shared" si="95"/>
        <v>99.003305471733768</v>
      </c>
      <c r="AN55" s="23">
        <f t="shared" si="95"/>
        <v>929.35241455578625</v>
      </c>
      <c r="AO55" s="23">
        <f t="shared" si="95"/>
        <v>82.786735905913261</v>
      </c>
      <c r="AP55" s="23">
        <f t="shared" si="95"/>
        <v>253.28666672243168</v>
      </c>
      <c r="AQ55" s="23">
        <f t="shared" si="95"/>
        <v>3498.5933881154979</v>
      </c>
      <c r="AR55" s="23">
        <f t="shared" si="95"/>
        <v>90.076413591051377</v>
      </c>
      <c r="AS55" s="23">
        <f t="shared" si="95"/>
        <v>205.69633191620468</v>
      </c>
      <c r="AT55" s="23">
        <f t="shared" si="95"/>
        <v>115.9903287766339</v>
      </c>
      <c r="AU55" s="23">
        <f t="shared" si="95"/>
        <v>911.87644945493184</v>
      </c>
      <c r="AV55" s="23">
        <f t="shared" si="95"/>
        <v>166.14390390710662</v>
      </c>
      <c r="AW55" s="23">
        <f t="shared" si="95"/>
        <v>76.845352264164489</v>
      </c>
      <c r="AX55" s="23">
        <f t="shared" si="95"/>
        <v>1336.5816649135536</v>
      </c>
      <c r="AY55" s="23">
        <f t="shared" si="95"/>
        <v>278.99315205518508</v>
      </c>
      <c r="AZ55" s="23">
        <f t="shared" si="95"/>
        <v>518.98949177849295</v>
      </c>
      <c r="BA55" s="23">
        <f t="shared" si="95"/>
        <v>241.47057332020069</v>
      </c>
      <c r="BB55" s="13">
        <v>0</v>
      </c>
      <c r="BC55" s="18">
        <f>(BC4/11952002)*($C$55)</f>
        <v>76.286460460766321</v>
      </c>
      <c r="BD55" s="18">
        <f>(BD4/11952002)*($C$55)</f>
        <v>175.08752809780319</v>
      </c>
      <c r="BE55" s="13">
        <f>(BE4/11952002)*($C$55)</f>
        <v>2530.5707104132011</v>
      </c>
      <c r="BF55" s="21">
        <f t="shared" si="3"/>
        <v>44833.057898831517</v>
      </c>
      <c r="BH55" s="26">
        <v>10000000</v>
      </c>
      <c r="BI55" s="26">
        <f t="shared" si="4"/>
        <v>448330.57898831519</v>
      </c>
      <c r="BJ55" s="26">
        <f t="shared" si="5"/>
        <v>4483.3057898831521</v>
      </c>
      <c r="BK55" s="26">
        <v>10</v>
      </c>
    </row>
    <row r="56" spans="1:63">
      <c r="A56" s="16">
        <v>52</v>
      </c>
      <c r="B56" s="18" t="s">
        <v>170</v>
      </c>
      <c r="C56" s="18">
        <v>10296</v>
      </c>
      <c r="D56" s="23">
        <f t="shared" si="1"/>
        <v>5075.5800036386672</v>
      </c>
      <c r="E56" s="23">
        <f t="shared" ref="E56:BB56" si="96">(E4/11476728)*($C$56)</f>
        <v>121.56152798951059</v>
      </c>
      <c r="F56" s="23">
        <f t="shared" si="96"/>
        <v>104.86971687400801</v>
      </c>
      <c r="G56" s="23">
        <f t="shared" si="96"/>
        <v>116.9054761949573</v>
      </c>
      <c r="H56" s="23">
        <f t="shared" si="96"/>
        <v>130.85927766171682</v>
      </c>
      <c r="I56" s="23">
        <f t="shared" si="96"/>
        <v>297.56656566226889</v>
      </c>
      <c r="J56" s="23">
        <f t="shared" si="96"/>
        <v>256.71442104404673</v>
      </c>
      <c r="K56" s="23">
        <f t="shared" si="96"/>
        <v>15.798279788455385</v>
      </c>
      <c r="L56" s="23">
        <f t="shared" si="96"/>
        <v>17.020156964598272</v>
      </c>
      <c r="M56" s="23">
        <f t="shared" si="96"/>
        <v>16.419086694395826</v>
      </c>
      <c r="N56" s="23">
        <f t="shared" si="96"/>
        <v>72.982490479864992</v>
      </c>
      <c r="O56" s="23">
        <f t="shared" si="96"/>
        <v>657.59689207585996</v>
      </c>
      <c r="P56" s="23">
        <f t="shared" si="96"/>
        <v>29.674031832069211</v>
      </c>
      <c r="Q56" s="23">
        <f t="shared" si="96"/>
        <v>29.231751767576963</v>
      </c>
      <c r="R56" s="23">
        <f t="shared" si="96"/>
        <v>290.57351677237625</v>
      </c>
      <c r="S56" s="23">
        <f t="shared" si="96"/>
        <v>27.989240835889813</v>
      </c>
      <c r="T56" s="23">
        <f t="shared" si="96"/>
        <v>168.89626032785651</v>
      </c>
      <c r="U56" s="23">
        <f t="shared" si="96"/>
        <v>84.603780450316492</v>
      </c>
      <c r="V56" s="23">
        <f t="shared" si="96"/>
        <v>45.080270265183593</v>
      </c>
      <c r="W56" s="23">
        <f t="shared" si="96"/>
        <v>19.359845419356457</v>
      </c>
      <c r="X56" s="23">
        <f t="shared" si="96"/>
        <v>10.403001273533711</v>
      </c>
      <c r="Y56" s="23">
        <f t="shared" si="96"/>
        <v>563.01444802037656</v>
      </c>
      <c r="Z56" s="23">
        <f t="shared" si="96"/>
        <v>13.476533729822645</v>
      </c>
      <c r="AA56" s="23">
        <f t="shared" si="96"/>
        <v>102.65921367135302</v>
      </c>
      <c r="AB56" s="23">
        <f t="shared" si="96"/>
        <v>58.77121562870532</v>
      </c>
      <c r="AC56" s="23">
        <f t="shared" si="96"/>
        <v>129.55665970300944</v>
      </c>
      <c r="AD56" s="23">
        <f t="shared" si="96"/>
        <v>140.59123332015886</v>
      </c>
      <c r="AE56" s="23">
        <f t="shared" si="96"/>
        <v>11.086606565913211</v>
      </c>
      <c r="AF56" s="23">
        <f t="shared" si="96"/>
        <v>22.359814051531064</v>
      </c>
      <c r="AG56" s="23">
        <f t="shared" si="96"/>
        <v>191.09997553309617</v>
      </c>
      <c r="AH56" s="23">
        <f t="shared" si="96"/>
        <v>9.5489432179624707</v>
      </c>
      <c r="AI56" s="23">
        <f t="shared" si="96"/>
        <v>46.618830732940609</v>
      </c>
      <c r="AJ56" s="23">
        <f t="shared" si="96"/>
        <v>73.844622613692678</v>
      </c>
      <c r="AK56" s="23">
        <f t="shared" si="96"/>
        <v>135.32783141675921</v>
      </c>
      <c r="AL56" s="23">
        <f t="shared" si="96"/>
        <v>13.895488679351814</v>
      </c>
      <c r="AM56" s="23">
        <f t="shared" si="96"/>
        <v>11.989109091023156</v>
      </c>
      <c r="AN56" s="23">
        <f t="shared" si="96"/>
        <v>112.54278257705506</v>
      </c>
      <c r="AO56" s="23">
        <f t="shared" si="96"/>
        <v>10.025313835093069</v>
      </c>
      <c r="AP56" s="23">
        <f t="shared" si="96"/>
        <v>30.67252617645029</v>
      </c>
      <c r="AQ56" s="23">
        <f t="shared" si="96"/>
        <v>423.67290259035502</v>
      </c>
      <c r="AR56" s="23">
        <f t="shared" si="96"/>
        <v>10.908079724465022</v>
      </c>
      <c r="AS56" s="23">
        <f t="shared" si="96"/>
        <v>24.909428540956966</v>
      </c>
      <c r="AT56" s="23">
        <f t="shared" si="96"/>
        <v>14.046204806805564</v>
      </c>
      <c r="AU56" s="23">
        <f t="shared" si="96"/>
        <v>110.42647695405869</v>
      </c>
      <c r="AV56" s="23">
        <f t="shared" si="96"/>
        <v>20.119705895269103</v>
      </c>
      <c r="AW56" s="23">
        <f t="shared" si="96"/>
        <v>9.3058237504626753</v>
      </c>
      <c r="AX56" s="23">
        <f t="shared" si="96"/>
        <v>161.85745832784394</v>
      </c>
      <c r="AY56" s="23">
        <f t="shared" si="96"/>
        <v>33.785531904215212</v>
      </c>
      <c r="AZ56" s="23">
        <f t="shared" si="96"/>
        <v>62.848625148212975</v>
      </c>
      <c r="BA56" s="23">
        <f t="shared" si="96"/>
        <v>29.241620085445955</v>
      </c>
      <c r="BB56" s="23">
        <f t="shared" si="96"/>
        <v>64.017572255785794</v>
      </c>
      <c r="BC56" s="13">
        <v>0</v>
      </c>
      <c r="BD56" s="18">
        <f>(BD4/11952002)*($C$56)</f>
        <v>21.202761512255435</v>
      </c>
      <c r="BE56" s="13">
        <f>(BE4/11952002)*($C$56)</f>
        <v>306.44722582877745</v>
      </c>
      <c r="BF56" s="21">
        <f t="shared" si="3"/>
        <v>5483.9761562630483</v>
      </c>
      <c r="BH56" s="26">
        <v>10000000</v>
      </c>
      <c r="BI56" s="26">
        <f t="shared" si="4"/>
        <v>54839.761562630483</v>
      </c>
      <c r="BJ56" s="26">
        <f t="shared" si="5"/>
        <v>548.39761562630486</v>
      </c>
      <c r="BK56" s="26">
        <v>10</v>
      </c>
    </row>
    <row r="57" spans="1:63">
      <c r="A57" s="16">
        <v>53</v>
      </c>
      <c r="B57" s="18" t="s">
        <v>162</v>
      </c>
      <c r="C57" s="18">
        <v>28791</v>
      </c>
      <c r="D57" s="23">
        <f t="shared" si="1"/>
        <v>14192.989887797288</v>
      </c>
      <c r="E57" s="23">
        <f t="shared" ref="E57:BC57" si="97">(E4/11476728)*($C$57)</f>
        <v>339.92598604759127</v>
      </c>
      <c r="F57" s="23">
        <f t="shared" si="97"/>
        <v>293.25019604890872</v>
      </c>
      <c r="G57" s="23">
        <f t="shared" si="97"/>
        <v>326.90613491929059</v>
      </c>
      <c r="H57" s="23">
        <f t="shared" si="97"/>
        <v>365.92555003481829</v>
      </c>
      <c r="I57" s="23">
        <f t="shared" si="97"/>
        <v>832.09391919020823</v>
      </c>
      <c r="J57" s="23">
        <f t="shared" si="97"/>
        <v>717.85789590900822</v>
      </c>
      <c r="K57" s="23">
        <f t="shared" si="97"/>
        <v>44.177182730130049</v>
      </c>
      <c r="L57" s="23">
        <f t="shared" si="97"/>
        <v>47.593952910620523</v>
      </c>
      <c r="M57" s="23">
        <f t="shared" si="97"/>
        <v>45.913162880570141</v>
      </c>
      <c r="N57" s="23">
        <f t="shared" si="97"/>
        <v>204.08303063381828</v>
      </c>
      <c r="O57" s="23">
        <f t="shared" si="97"/>
        <v>1838.8570434883532</v>
      </c>
      <c r="P57" s="23">
        <f t="shared" si="97"/>
        <v>82.978346005934796</v>
      </c>
      <c r="Q57" s="23">
        <f t="shared" si="97"/>
        <v>81.74158558083802</v>
      </c>
      <c r="R57" s="23">
        <f t="shared" si="97"/>
        <v>812.53905607939816</v>
      </c>
      <c r="S57" s="23">
        <f t="shared" si="97"/>
        <v>78.267116638121948</v>
      </c>
      <c r="T57" s="23">
        <f t="shared" si="97"/>
        <v>472.2894552349764</v>
      </c>
      <c r="U57" s="23">
        <f t="shared" si="97"/>
        <v>236.57997697601613</v>
      </c>
      <c r="V57" s="23">
        <f t="shared" si="97"/>
        <v>126.05925225377824</v>
      </c>
      <c r="W57" s="23">
        <f t="shared" si="97"/>
        <v>54.136490818637505</v>
      </c>
      <c r="X57" s="23">
        <f t="shared" si="97"/>
        <v>29.090210729050995</v>
      </c>
      <c r="Y57" s="23">
        <f t="shared" si="97"/>
        <v>1574.3734433716647</v>
      </c>
      <c r="Z57" s="23">
        <f t="shared" si="97"/>
        <v>37.68481765883098</v>
      </c>
      <c r="AA57" s="23">
        <f t="shared" si="97"/>
        <v>287.06890256526071</v>
      </c>
      <c r="AB57" s="23">
        <f t="shared" si="97"/>
        <v>164.3436353113884</v>
      </c>
      <c r="AC57" s="23">
        <f t="shared" si="97"/>
        <v>362.28300208909718</v>
      </c>
      <c r="AD57" s="23">
        <f t="shared" si="97"/>
        <v>393.13929667061905</v>
      </c>
      <c r="AE57" s="23">
        <f t="shared" si="97"/>
        <v>31.001795808003813</v>
      </c>
      <c r="AF57" s="23">
        <f t="shared" si="97"/>
        <v>62.525389117874013</v>
      </c>
      <c r="AG57" s="23">
        <f t="shared" si="97"/>
        <v>534.37834067340441</v>
      </c>
      <c r="AH57" s="23">
        <f t="shared" si="97"/>
        <v>26.701983701277925</v>
      </c>
      <c r="AI57" s="23">
        <f t="shared" si="97"/>
        <v>130.36157300234004</v>
      </c>
      <c r="AJ57" s="23">
        <f t="shared" si="97"/>
        <v>206.49383543811442</v>
      </c>
      <c r="AK57" s="23">
        <f t="shared" si="97"/>
        <v>378.42109501941667</v>
      </c>
      <c r="AL57" s="23">
        <f t="shared" si="97"/>
        <v>38.85635339619445</v>
      </c>
      <c r="AM57" s="23">
        <f t="shared" si="97"/>
        <v>33.525489494915277</v>
      </c>
      <c r="AN57" s="23">
        <f t="shared" si="97"/>
        <v>314.7066096713279</v>
      </c>
      <c r="AO57" s="23">
        <f t="shared" si="97"/>
        <v>28.034072516138746</v>
      </c>
      <c r="AP57" s="23">
        <f t="shared" si="97"/>
        <v>85.770464369287126</v>
      </c>
      <c r="AQ57" s="23">
        <f t="shared" si="97"/>
        <v>1184.7286847784492</v>
      </c>
      <c r="AR57" s="23">
        <f t="shared" si="97"/>
        <v>30.502576082660493</v>
      </c>
      <c r="AS57" s="23">
        <f t="shared" si="97"/>
        <v>69.654949215490674</v>
      </c>
      <c r="AT57" s="23">
        <f t="shared" si="97"/>
        <v>39.277805224624998</v>
      </c>
      <c r="AU57" s="23">
        <f t="shared" si="97"/>
        <v>308.78872358044907</v>
      </c>
      <c r="AV57" s="23">
        <f t="shared" si="97"/>
        <v>56.261310453641485</v>
      </c>
      <c r="AW57" s="23">
        <f t="shared" si="97"/>
        <v>26.022141763750088</v>
      </c>
      <c r="AX57" s="23">
        <f t="shared" si="97"/>
        <v>452.60665139053566</v>
      </c>
      <c r="AY57" s="23">
        <f t="shared" si="97"/>
        <v>94.475451539846546</v>
      </c>
      <c r="AZ57" s="23">
        <f t="shared" si="97"/>
        <v>175.7454124555361</v>
      </c>
      <c r="BA57" s="23">
        <f t="shared" si="97"/>
        <v>81.769180641032875</v>
      </c>
      <c r="BB57" s="23">
        <f t="shared" si="97"/>
        <v>179.01417276770871</v>
      </c>
      <c r="BC57" s="23">
        <f t="shared" si="97"/>
        <v>26.902675048149611</v>
      </c>
      <c r="BD57" s="13">
        <v>0</v>
      </c>
      <c r="BE57" s="13">
        <f>(BE4/11952002)*($C$57)</f>
        <v>856.92716383414256</v>
      </c>
      <c r="BF57" s="21">
        <f t="shared" si="3"/>
        <v>15302.612543761246</v>
      </c>
      <c r="BH57" s="26">
        <v>10000000</v>
      </c>
      <c r="BI57" s="26">
        <f t="shared" si="4"/>
        <v>153026.12543761247</v>
      </c>
      <c r="BJ57" s="26">
        <f t="shared" si="5"/>
        <v>1530.2612543761247</v>
      </c>
      <c r="BK57" s="26">
        <v>10</v>
      </c>
    </row>
    <row r="58" spans="1:63" s="13" customFormat="1">
      <c r="A58" s="16">
        <v>54</v>
      </c>
      <c r="B58" s="13" t="s">
        <v>156</v>
      </c>
      <c r="C58" s="13">
        <v>267886</v>
      </c>
      <c r="D58" s="24">
        <f t="shared" si="1"/>
        <v>132058.74367276108</v>
      </c>
      <c r="E58" s="24">
        <f t="shared" ref="E58:BD58" si="98">(E4/11476728)*($C$58)</f>
        <v>3162.8429960176804</v>
      </c>
      <c r="F58" s="24">
        <f t="shared" si="98"/>
        <v>2728.5478801972131</v>
      </c>
      <c r="G58" s="24">
        <f t="shared" si="98"/>
        <v>3041.6997276575689</v>
      </c>
      <c r="H58" s="24">
        <f t="shared" si="98"/>
        <v>3404.7560660146341</v>
      </c>
      <c r="I58" s="24">
        <f t="shared" si="98"/>
        <v>7742.2219317213066</v>
      </c>
      <c r="J58" s="24">
        <f t="shared" si="98"/>
        <v>6679.3122956299039</v>
      </c>
      <c r="K58" s="24">
        <f t="shared" si="98"/>
        <v>411.04681229702402</v>
      </c>
      <c r="L58" s="24">
        <f t="shared" si="98"/>
        <v>442.83816711522661</v>
      </c>
      <c r="M58" s="24">
        <f t="shared" si="98"/>
        <v>427.19924807837219</v>
      </c>
      <c r="N58" s="24">
        <f t="shared" si="98"/>
        <v>1898.8915544569847</v>
      </c>
      <c r="O58" s="24">
        <f t="shared" si="98"/>
        <v>17109.654334754647</v>
      </c>
      <c r="P58" s="24">
        <f t="shared" si="98"/>
        <v>772.07242534631825</v>
      </c>
      <c r="Q58" s="24">
        <f t="shared" si="98"/>
        <v>760.56498193561788</v>
      </c>
      <c r="R58" s="24">
        <f t="shared" si="98"/>
        <v>7560.2736124790963</v>
      </c>
      <c r="S58" s="24">
        <f t="shared" si="98"/>
        <v>728.23676870271743</v>
      </c>
      <c r="T58" s="24">
        <f t="shared" si="98"/>
        <v>4394.419541005067</v>
      </c>
      <c r="U58" s="24">
        <f t="shared" si="98"/>
        <v>2201.2595502829727</v>
      </c>
      <c r="V58" s="24">
        <f t="shared" si="98"/>
        <v>1172.9189277640803</v>
      </c>
      <c r="W58" s="24">
        <f t="shared" si="98"/>
        <v>503.71324300793748</v>
      </c>
      <c r="X58" s="24">
        <f t="shared" si="98"/>
        <v>270.67000768860254</v>
      </c>
      <c r="Y58" s="24">
        <f t="shared" si="98"/>
        <v>14648.765386789684</v>
      </c>
      <c r="Z58" s="24">
        <f t="shared" si="98"/>
        <v>350.63856980839836</v>
      </c>
      <c r="AA58" s="24">
        <f t="shared" si="98"/>
        <v>2671.0340048139155</v>
      </c>
      <c r="AB58" s="24">
        <f t="shared" si="98"/>
        <v>1529.136156751297</v>
      </c>
      <c r="AC58" s="24">
        <f t="shared" si="98"/>
        <v>3370.8639608780481</v>
      </c>
      <c r="AD58" s="24">
        <f t="shared" si="98"/>
        <v>3657.9665043904502</v>
      </c>
      <c r="AE58" s="24">
        <f t="shared" si="98"/>
        <v>288.45636038424885</v>
      </c>
      <c r="AF58" s="24">
        <f t="shared" si="98"/>
        <v>581.76778817098398</v>
      </c>
      <c r="AG58" s="24">
        <f t="shared" si="98"/>
        <v>4972.1258785605096</v>
      </c>
      <c r="AH58" s="24">
        <f t="shared" si="98"/>
        <v>248.4487376541467</v>
      </c>
      <c r="AI58" s="24">
        <f t="shared" si="98"/>
        <v>1212.9498921643869</v>
      </c>
      <c r="AJ58" s="24">
        <f t="shared" si="98"/>
        <v>1921.3228995232787</v>
      </c>
      <c r="AK58" s="24">
        <f t="shared" si="98"/>
        <v>3521.0209253020548</v>
      </c>
      <c r="AL58" s="24">
        <f t="shared" si="98"/>
        <v>361.53912979378788</v>
      </c>
      <c r="AM58" s="24">
        <f t="shared" si="98"/>
        <v>311.93808060973481</v>
      </c>
      <c r="AN58" s="24">
        <f t="shared" si="98"/>
        <v>2928.1891854542514</v>
      </c>
      <c r="AO58" s="24">
        <f t="shared" si="98"/>
        <v>260.84316453260897</v>
      </c>
      <c r="AP58" s="24">
        <f t="shared" si="98"/>
        <v>798.05170428365989</v>
      </c>
      <c r="AQ58" s="24">
        <f t="shared" si="98"/>
        <v>11023.313828993769</v>
      </c>
      <c r="AR58" s="24">
        <f t="shared" si="98"/>
        <v>283.81136801360105</v>
      </c>
      <c r="AS58" s="24">
        <f t="shared" si="98"/>
        <v>648.10481489149163</v>
      </c>
      <c r="AT58" s="24">
        <f t="shared" si="98"/>
        <v>365.46053038810368</v>
      </c>
      <c r="AU58" s="24">
        <f t="shared" si="98"/>
        <v>2873.1261854424015</v>
      </c>
      <c r="AV58" s="24">
        <f t="shared" si="98"/>
        <v>523.48363767094588</v>
      </c>
      <c r="AW58" s="24">
        <f t="shared" si="98"/>
        <v>242.12314502879218</v>
      </c>
      <c r="AX58" s="24">
        <f t="shared" si="98"/>
        <v>4211.2807965824404</v>
      </c>
      <c r="AY58" s="24">
        <f t="shared" si="98"/>
        <v>879.04729989244322</v>
      </c>
      <c r="AZ58" s="24">
        <f t="shared" si="98"/>
        <v>1635.2240478296601</v>
      </c>
      <c r="BA58" s="24">
        <f t="shared" si="98"/>
        <v>760.82174030786473</v>
      </c>
      <c r="BB58" s="24">
        <f t="shared" si="98"/>
        <v>1665.6382441058115</v>
      </c>
      <c r="BC58" s="24">
        <f t="shared" si="98"/>
        <v>250.31607127048756</v>
      </c>
      <c r="BD58" s="24">
        <f t="shared" si="98"/>
        <v>574.50852873745896</v>
      </c>
      <c r="BE58" s="13">
        <v>0</v>
      </c>
      <c r="BF58" s="22">
        <f t="shared" si="3"/>
        <v>134984.45864117375</v>
      </c>
      <c r="BH58" s="26">
        <v>10000000</v>
      </c>
      <c r="BI58" s="26">
        <f t="shared" si="4"/>
        <v>1349844.5864117376</v>
      </c>
      <c r="BJ58" s="26">
        <f t="shared" si="5"/>
        <v>13498.445864117375</v>
      </c>
      <c r="BK58" s="26">
        <v>10</v>
      </c>
    </row>
    <row r="59" spans="1:63">
      <c r="C59" s="18" t="s">
        <v>269</v>
      </c>
      <c r="D59" s="18">
        <f t="shared" ref="D59:AH59" si="99">SUM(D5:D58)</f>
        <v>3359340.8519304455</v>
      </c>
      <c r="E59" s="18">
        <f t="shared" si="99"/>
        <v>127244.08605675038</v>
      </c>
      <c r="F59" s="18">
        <f t="shared" si="99"/>
        <v>109735.34230658246</v>
      </c>
      <c r="G59" s="18">
        <f t="shared" si="99"/>
        <v>122739.42987882256</v>
      </c>
      <c r="H59" s="18">
        <f t="shared" si="99"/>
        <v>137116.02321722143</v>
      </c>
      <c r="I59" s="18">
        <f t="shared" si="99"/>
        <v>307135.54032536654</v>
      </c>
      <c r="J59" s="18">
        <f t="shared" si="99"/>
        <v>267342.0170223444</v>
      </c>
      <c r="K59" s="18">
        <f t="shared" si="99"/>
        <v>16904.728537770428</v>
      </c>
      <c r="L59" s="18">
        <f t="shared" si="99"/>
        <v>18208.070864156321</v>
      </c>
      <c r="M59" s="18">
        <f t="shared" si="99"/>
        <v>17564.101559907733</v>
      </c>
      <c r="N59" s="18">
        <f t="shared" si="99"/>
        <v>77553.537786199799</v>
      </c>
      <c r="O59" s="18">
        <f t="shared" si="99"/>
        <v>650654.35545697552</v>
      </c>
      <c r="P59" s="18">
        <f t="shared" si="99"/>
        <v>31599.925336788758</v>
      </c>
      <c r="Q59" s="18">
        <f t="shared" si="99"/>
        <v>31129.541841370487</v>
      </c>
      <c r="R59" s="18">
        <f t="shared" si="99"/>
        <v>302464.71274227306</v>
      </c>
      <c r="S59" s="18">
        <f t="shared" si="99"/>
        <v>29775.48769478852</v>
      </c>
      <c r="T59" s="18">
        <f t="shared" si="99"/>
        <v>177149.54056733134</v>
      </c>
      <c r="U59" s="18">
        <f t="shared" si="99"/>
        <v>89448.415608713927</v>
      </c>
      <c r="V59" s="18">
        <f t="shared" si="99"/>
        <v>47801.844501273292</v>
      </c>
      <c r="W59" s="18">
        <f t="shared" si="99"/>
        <v>20587.35860824999</v>
      </c>
      <c r="X59" s="18">
        <f t="shared" si="99"/>
        <v>11066.287305446474</v>
      </c>
      <c r="Y59" s="18">
        <f t="shared" si="99"/>
        <v>570154.36812697165</v>
      </c>
      <c r="Z59" s="18">
        <f t="shared" si="99"/>
        <v>14305.590080606977</v>
      </c>
      <c r="AA59" s="18">
        <f t="shared" si="99"/>
        <v>108171.78616922493</v>
      </c>
      <c r="AB59" s="18">
        <f t="shared" si="99"/>
        <v>62111.082446413311</v>
      </c>
      <c r="AC59" s="18">
        <f t="shared" si="99"/>
        <v>136263.10592478083</v>
      </c>
      <c r="AD59" s="18">
        <f t="shared" si="99"/>
        <v>147151.80369675613</v>
      </c>
      <c r="AE59" s="18">
        <f t="shared" si="99"/>
        <v>11752.080108390528</v>
      </c>
      <c r="AF59" s="18">
        <f t="shared" si="99"/>
        <v>23678.768546242998</v>
      </c>
      <c r="AG59" s="18">
        <f t="shared" si="99"/>
        <v>199921.92840767035</v>
      </c>
      <c r="AH59" s="18">
        <f t="shared" si="99"/>
        <v>10114.242154997728</v>
      </c>
      <c r="AI59" s="18">
        <f t="shared" ref="AI59:BE59" si="100">SUM(AI5:AI58)</f>
        <v>49129.279164371525</v>
      </c>
      <c r="AJ59" s="18">
        <f t="shared" si="100"/>
        <v>77649.322119346994</v>
      </c>
      <c r="AK59" s="18">
        <f t="shared" si="100"/>
        <v>141530.64621988926</v>
      </c>
      <c r="AL59" s="18">
        <f t="shared" si="100"/>
        <v>14689.321260383704</v>
      </c>
      <c r="AM59" s="18">
        <f t="shared" si="100"/>
        <v>12680.237454257021</v>
      </c>
      <c r="AN59" s="18">
        <f t="shared" si="100"/>
        <v>117677.0243548818</v>
      </c>
      <c r="AO59" s="18">
        <f t="shared" si="100"/>
        <v>10599.755462052755</v>
      </c>
      <c r="AP59" s="18">
        <f t="shared" si="100"/>
        <v>32363.263749897342</v>
      </c>
      <c r="AQ59" s="18">
        <f t="shared" si="100"/>
        <v>432586.4612896365</v>
      </c>
      <c r="AR59" s="18">
        <f t="shared" si="100"/>
        <v>11516.877548436456</v>
      </c>
      <c r="AS59" s="18">
        <f t="shared" si="100"/>
        <v>26256.290575100509</v>
      </c>
      <c r="AT59" s="18">
        <f t="shared" si="100"/>
        <v>14819.974911934953</v>
      </c>
      <c r="AU59" s="18">
        <f t="shared" si="100"/>
        <v>115363.96677828704</v>
      </c>
      <c r="AV59" s="18">
        <f t="shared" si="100"/>
        <v>21195.48946364555</v>
      </c>
      <c r="AW59" s="18">
        <f t="shared" si="100"/>
        <v>9815.5251346606783</v>
      </c>
      <c r="AX59" s="18">
        <f t="shared" si="100"/>
        <v>168358.89137516133</v>
      </c>
      <c r="AY59" s="18">
        <f t="shared" si="100"/>
        <v>35484.79934709092</v>
      </c>
      <c r="AZ59" s="18">
        <f t="shared" si="100"/>
        <v>65882.221080473231</v>
      </c>
      <c r="BA59" s="18">
        <f t="shared" si="100"/>
        <v>30741.662267908905</v>
      </c>
      <c r="BB59" s="18">
        <f t="shared" si="100"/>
        <v>67002.915643455664</v>
      </c>
      <c r="BC59" s="18">
        <f t="shared" si="100"/>
        <v>10136.023044711492</v>
      </c>
      <c r="BD59" s="18">
        <f t="shared" si="100"/>
        <v>23222.972591661812</v>
      </c>
      <c r="BE59" s="18">
        <f t="shared" si="100"/>
        <v>328199.14517417236</v>
      </c>
      <c r="BH59" s="26"/>
      <c r="BI59" s="26"/>
      <c r="BJ59" s="26"/>
    </row>
    <row r="60" spans="1:63">
      <c r="D60" s="23"/>
    </row>
    <row r="61" spans="1:63">
      <c r="C61" s="18" t="s">
        <v>279</v>
      </c>
      <c r="D61" s="23"/>
    </row>
    <row r="62" spans="1:63">
      <c r="C62" s="18" t="s">
        <v>275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35"/>
  <sheetViews>
    <sheetView topLeftCell="A61" workbookViewId="0">
      <selection activeCell="B2" sqref="B2"/>
    </sheetView>
  </sheetViews>
  <sheetFormatPr defaultColWidth="9" defaultRowHeight="14.5"/>
  <cols>
    <col min="1" max="1" width="9" style="12"/>
    <col min="2" max="2" width="9.6328125" style="19" customWidth="1"/>
    <col min="3" max="3" width="11.6328125" style="19" customWidth="1"/>
    <col min="4" max="4" width="15.90625" style="19" customWidth="1"/>
    <col min="5" max="14" width="11.26953125" style="19" customWidth="1"/>
    <col min="15" max="15" width="10.26953125" style="19" customWidth="1"/>
    <col min="16" max="30" width="11.26953125" style="19" customWidth="1"/>
    <col min="31" max="31" width="11.08984375" style="19" customWidth="1"/>
    <col min="32" max="39" width="11" style="19" customWidth="1"/>
    <col min="40" max="40" width="9.90625" style="19" customWidth="1"/>
    <col min="41" max="44" width="11" style="19" customWidth="1"/>
    <col min="45" max="52" width="10.7265625" style="19" customWidth="1"/>
    <col min="53" max="53" width="11.08984375" style="19" customWidth="1"/>
    <col min="54" max="54" width="10.08984375" style="19" customWidth="1"/>
    <col min="55" max="55" width="9.7265625" style="19" customWidth="1"/>
    <col min="56" max="57" width="9.7265625" style="19" bestFit="1" customWidth="1"/>
    <col min="58" max="58" width="9.7265625" style="11" bestFit="1" customWidth="1"/>
    <col min="59" max="16384" width="9" style="19"/>
  </cols>
  <sheetData>
    <row r="1" spans="1:63" s="12" customFormat="1">
      <c r="B1" s="12" t="s">
        <v>272</v>
      </c>
      <c r="E1" s="12">
        <v>1</v>
      </c>
      <c r="F1" s="12">
        <v>2</v>
      </c>
      <c r="G1" s="12">
        <v>3</v>
      </c>
      <c r="H1" s="12">
        <v>4</v>
      </c>
      <c r="I1" s="12">
        <v>5</v>
      </c>
      <c r="J1" s="12">
        <v>6</v>
      </c>
      <c r="K1" s="12">
        <v>7</v>
      </c>
      <c r="L1" s="12">
        <v>8</v>
      </c>
      <c r="M1" s="12">
        <v>9</v>
      </c>
      <c r="N1" s="12">
        <v>10</v>
      </c>
      <c r="O1" s="12">
        <v>11</v>
      </c>
      <c r="P1" s="12">
        <v>12</v>
      </c>
      <c r="Q1" s="12">
        <v>13</v>
      </c>
      <c r="R1" s="12">
        <v>14</v>
      </c>
      <c r="S1" s="12">
        <v>15</v>
      </c>
      <c r="T1" s="12">
        <v>16</v>
      </c>
      <c r="U1" s="12">
        <v>17</v>
      </c>
      <c r="V1" s="12">
        <v>18</v>
      </c>
      <c r="W1" s="12">
        <v>19</v>
      </c>
      <c r="X1" s="12">
        <v>20</v>
      </c>
      <c r="Y1" s="12">
        <v>21</v>
      </c>
      <c r="Z1" s="12">
        <v>22</v>
      </c>
      <c r="AA1" s="12">
        <v>23</v>
      </c>
      <c r="AB1" s="12">
        <v>24</v>
      </c>
      <c r="AC1" s="12">
        <v>25</v>
      </c>
      <c r="AD1" s="12">
        <v>26</v>
      </c>
      <c r="AE1" s="12">
        <v>27</v>
      </c>
      <c r="AF1" s="12">
        <v>28</v>
      </c>
      <c r="AG1" s="12">
        <v>29</v>
      </c>
      <c r="AH1" s="12">
        <v>30</v>
      </c>
      <c r="AI1" s="12">
        <v>31</v>
      </c>
      <c r="AJ1" s="12">
        <v>32</v>
      </c>
      <c r="AK1" s="12">
        <v>33</v>
      </c>
      <c r="AL1" s="12">
        <v>34</v>
      </c>
      <c r="AM1" s="12">
        <v>35</v>
      </c>
      <c r="AN1" s="12">
        <v>36</v>
      </c>
      <c r="AO1" s="12">
        <v>37</v>
      </c>
      <c r="AP1" s="12">
        <v>38</v>
      </c>
      <c r="AQ1" s="12">
        <v>39</v>
      </c>
      <c r="AR1" s="12">
        <v>40</v>
      </c>
      <c r="AS1" s="12">
        <v>41</v>
      </c>
      <c r="AT1" s="12">
        <v>42</v>
      </c>
      <c r="AU1" s="12">
        <v>43</v>
      </c>
      <c r="AV1" s="12">
        <v>44</v>
      </c>
      <c r="AW1" s="12">
        <v>45</v>
      </c>
      <c r="AX1" s="12">
        <v>46</v>
      </c>
      <c r="AY1" s="12">
        <v>47</v>
      </c>
      <c r="AZ1" s="12">
        <v>48</v>
      </c>
      <c r="BA1" s="12">
        <v>49</v>
      </c>
      <c r="BB1" s="12">
        <v>50</v>
      </c>
      <c r="BC1" s="12">
        <v>51</v>
      </c>
      <c r="BD1" s="12">
        <v>52</v>
      </c>
      <c r="BE1" s="12">
        <v>53</v>
      </c>
      <c r="BF1" s="25">
        <v>54</v>
      </c>
      <c r="BG1" s="25"/>
      <c r="BH1" s="25"/>
    </row>
    <row r="2" spans="1:63" ht="15.5">
      <c r="D2" s="19" t="s">
        <v>267</v>
      </c>
      <c r="E2" s="43">
        <v>13.73948</v>
      </c>
      <c r="F2" s="43">
        <v>13.77952</v>
      </c>
      <c r="G2" s="43">
        <v>13.802239999999999</v>
      </c>
      <c r="H2" s="43">
        <v>13.84693</v>
      </c>
      <c r="I2" s="43">
        <v>13.883800000000001</v>
      </c>
      <c r="J2" s="43">
        <v>13.919729999999999</v>
      </c>
      <c r="K2" s="43">
        <v>13.990069999999999</v>
      </c>
      <c r="L2" s="43">
        <v>14.055339999999999</v>
      </c>
      <c r="M2" s="43">
        <v>14.131320000000001</v>
      </c>
      <c r="N2" s="43">
        <v>14.185840000000001</v>
      </c>
      <c r="O2" s="43">
        <v>14.239089999999999</v>
      </c>
      <c r="P2" s="43">
        <v>14.356669999999999</v>
      </c>
      <c r="Q2" s="43">
        <v>14.40245</v>
      </c>
      <c r="R2" s="43">
        <v>14.4283</v>
      </c>
      <c r="S2" s="43">
        <v>14.45059</v>
      </c>
      <c r="T2" s="43">
        <v>14.50534</v>
      </c>
      <c r="U2" s="43">
        <v>14.56217</v>
      </c>
      <c r="V2" s="43">
        <v>14.61683</v>
      </c>
      <c r="W2" s="43">
        <v>14.683490000000001</v>
      </c>
      <c r="X2" s="43">
        <v>14.720929999999999</v>
      </c>
      <c r="Y2" s="43">
        <v>14.759639999999999</v>
      </c>
      <c r="Z2" s="43">
        <v>14.798769999999999</v>
      </c>
      <c r="AA2" s="43">
        <v>14.89981</v>
      </c>
      <c r="AB2" s="43">
        <v>15.0389</v>
      </c>
      <c r="AC2" s="43">
        <v>15.12222</v>
      </c>
      <c r="AD2" s="43">
        <v>15.164949999999999</v>
      </c>
      <c r="AE2" s="49">
        <v>15.25623</v>
      </c>
      <c r="AF2" s="45">
        <v>15.34876</v>
      </c>
      <c r="AG2" s="43">
        <v>15.3935</v>
      </c>
      <c r="AH2" s="43">
        <v>15.663169999999999</v>
      </c>
      <c r="AI2" s="43">
        <v>15.75515</v>
      </c>
      <c r="AJ2" s="43">
        <v>15.894679999999999</v>
      </c>
      <c r="AK2" s="43">
        <v>16.028690000000001</v>
      </c>
      <c r="AL2" s="43">
        <v>16.220800000000001</v>
      </c>
      <c r="AM2" s="43">
        <v>16.339310000000001</v>
      </c>
      <c r="AN2" s="43">
        <v>16.39883</v>
      </c>
      <c r="AO2" s="43">
        <v>16.447759999999999</v>
      </c>
      <c r="AP2" s="43">
        <v>16.512139999999999</v>
      </c>
      <c r="AQ2" s="45">
        <v>16.57658</v>
      </c>
      <c r="AR2" s="43">
        <v>16.815159999999999</v>
      </c>
      <c r="AS2" s="43">
        <v>17.03106</v>
      </c>
      <c r="AT2" s="43">
        <v>17.100760000000001</v>
      </c>
      <c r="AU2" s="43">
        <v>17.19952</v>
      </c>
      <c r="AV2" s="43">
        <v>17.28895</v>
      </c>
      <c r="AW2" s="43">
        <v>17.411370000000002</v>
      </c>
      <c r="AX2" s="43">
        <v>17.483270000000001</v>
      </c>
      <c r="AY2" s="45">
        <v>17.62031</v>
      </c>
      <c r="AZ2" s="43">
        <v>17.639500000000002</v>
      </c>
      <c r="BA2" s="43">
        <v>17.980360000000001</v>
      </c>
      <c r="BB2" s="43">
        <v>18.096050000000002</v>
      </c>
      <c r="BC2" s="43">
        <v>18.279789999999998</v>
      </c>
      <c r="BD2" s="43">
        <v>18.498940000000001</v>
      </c>
      <c r="BE2" s="45">
        <v>18.593779999999999</v>
      </c>
      <c r="BF2" s="43">
        <v>18.78369</v>
      </c>
      <c r="BG2" s="11"/>
      <c r="BH2" s="11"/>
      <c r="BI2" s="11"/>
      <c r="BJ2" s="11"/>
      <c r="BK2" s="11"/>
    </row>
    <row r="3" spans="1:63" ht="15.5">
      <c r="D3" s="19" t="s">
        <v>268</v>
      </c>
      <c r="E3" s="43">
        <v>100.51676999999999</v>
      </c>
      <c r="F3" s="43">
        <v>100.53006999999999</v>
      </c>
      <c r="G3" s="43">
        <v>100.53908</v>
      </c>
      <c r="H3" s="43">
        <v>100.56075</v>
      </c>
      <c r="I3" s="43">
        <v>100.58065000000001</v>
      </c>
      <c r="J3" s="45">
        <v>100.60107000000001</v>
      </c>
      <c r="K3" s="43">
        <v>100.60236999999999</v>
      </c>
      <c r="L3" s="43">
        <v>100.59265000000001</v>
      </c>
      <c r="M3" s="43">
        <v>100.58177000000001</v>
      </c>
      <c r="N3" s="43">
        <v>100.57844</v>
      </c>
      <c r="O3" s="46">
        <v>100.58452</v>
      </c>
      <c r="P3" s="43">
        <v>100.58295</v>
      </c>
      <c r="Q3" s="43">
        <v>100.63203</v>
      </c>
      <c r="R3" s="43">
        <v>100.68573000000001</v>
      </c>
      <c r="S3" s="43">
        <v>100.72078999999999</v>
      </c>
      <c r="T3" s="43">
        <v>100.72749</v>
      </c>
      <c r="U3" s="43">
        <v>100.72454</v>
      </c>
      <c r="V3" s="43">
        <v>100.72618</v>
      </c>
      <c r="W3" s="43">
        <v>100.70613</v>
      </c>
      <c r="X3" s="43">
        <v>100.67841</v>
      </c>
      <c r="Y3" s="43">
        <v>100.64339</v>
      </c>
      <c r="Z3" s="45">
        <v>100.61507</v>
      </c>
      <c r="AA3" s="45">
        <v>100.59341999999999</v>
      </c>
      <c r="AB3" s="43">
        <v>100.54097</v>
      </c>
      <c r="AC3" s="43">
        <v>100.45954999999999</v>
      </c>
      <c r="AD3" s="43">
        <v>100.4208</v>
      </c>
      <c r="AE3" s="47">
        <v>100.35005</v>
      </c>
      <c r="AF3" s="43">
        <v>100.31289</v>
      </c>
      <c r="AG3" s="43">
        <v>100.25924999999999</v>
      </c>
      <c r="AH3" s="43">
        <v>100.15828999999999</v>
      </c>
      <c r="AI3" s="43">
        <v>100.25758</v>
      </c>
      <c r="AJ3" s="43">
        <v>100.31007</v>
      </c>
      <c r="AK3" s="43">
        <v>100.38106999999999</v>
      </c>
      <c r="AL3" s="43">
        <v>100.42434</v>
      </c>
      <c r="AM3" s="43">
        <v>100.40298</v>
      </c>
      <c r="AN3" s="46">
        <v>100.3896</v>
      </c>
      <c r="AO3" s="43">
        <v>100.34703</v>
      </c>
      <c r="AP3" s="43">
        <v>100.33002</v>
      </c>
      <c r="AQ3" s="43">
        <v>100.29895</v>
      </c>
      <c r="AR3" s="43">
        <v>100.2654</v>
      </c>
      <c r="AS3" s="43">
        <v>100.20095000000001</v>
      </c>
      <c r="AT3" s="45">
        <v>100.16307</v>
      </c>
      <c r="AU3" s="43">
        <v>100.07919</v>
      </c>
      <c r="AV3" s="43">
        <v>100.08812</v>
      </c>
      <c r="AW3" s="43">
        <v>100.09781</v>
      </c>
      <c r="AX3" s="43">
        <v>100.10955</v>
      </c>
      <c r="AY3" s="43">
        <v>100.09757</v>
      </c>
      <c r="AZ3" s="43">
        <v>100.10084999999999</v>
      </c>
      <c r="BA3" s="43">
        <v>100.04619</v>
      </c>
      <c r="BB3" s="43">
        <v>99.867050000000006</v>
      </c>
      <c r="BC3" s="48">
        <v>99.472949999999997</v>
      </c>
      <c r="BD3" s="43">
        <v>99.265519999999995</v>
      </c>
      <c r="BE3" s="43">
        <v>99.020880000000005</v>
      </c>
      <c r="BF3" s="43">
        <v>99.016779999999997</v>
      </c>
      <c r="BG3" s="11"/>
      <c r="BH3" s="11"/>
      <c r="BI3" s="11"/>
      <c r="BJ3" s="11"/>
      <c r="BK3" s="11"/>
    </row>
    <row r="4" spans="1:63">
      <c r="B4" s="11" t="s">
        <v>267</v>
      </c>
      <c r="C4" s="11" t="s">
        <v>268</v>
      </c>
      <c r="D4" s="11"/>
      <c r="E4" s="9" t="s">
        <v>3</v>
      </c>
      <c r="F4" s="9" t="s">
        <v>6</v>
      </c>
      <c r="G4" s="9" t="s">
        <v>10</v>
      </c>
      <c r="H4" s="44" t="s">
        <v>14</v>
      </c>
      <c r="I4" s="9" t="s">
        <v>18</v>
      </c>
      <c r="J4" s="9" t="s">
        <v>22</v>
      </c>
      <c r="K4" s="9" t="s">
        <v>28</v>
      </c>
      <c r="L4" s="9" t="s">
        <v>30</v>
      </c>
      <c r="M4" s="9" t="s">
        <v>34</v>
      </c>
      <c r="N4" s="9" t="s">
        <v>36</v>
      </c>
      <c r="O4" s="9" t="s">
        <v>38</v>
      </c>
      <c r="P4" s="9" t="s">
        <v>42</v>
      </c>
      <c r="Q4" s="9" t="s">
        <v>46</v>
      </c>
      <c r="R4" s="9" t="s">
        <v>50</v>
      </c>
      <c r="S4" s="9" t="s">
        <v>52</v>
      </c>
      <c r="T4" s="9" t="s">
        <v>54</v>
      </c>
      <c r="U4" s="9" t="s">
        <v>58</v>
      </c>
      <c r="V4" s="9" t="s">
        <v>60</v>
      </c>
      <c r="W4" s="9" t="s">
        <v>62</v>
      </c>
      <c r="X4" s="9" t="s">
        <v>64</v>
      </c>
      <c r="Y4" s="9" t="s">
        <v>66</v>
      </c>
      <c r="Z4" s="9" t="s">
        <v>68</v>
      </c>
      <c r="AA4" s="9" t="s">
        <v>72</v>
      </c>
      <c r="AB4" s="9" t="s">
        <v>78</v>
      </c>
      <c r="AC4" s="9" t="s">
        <v>84</v>
      </c>
      <c r="AD4" s="9" t="s">
        <v>88</v>
      </c>
      <c r="AE4" s="9" t="s">
        <v>94</v>
      </c>
      <c r="AF4" s="9" t="s">
        <v>98</v>
      </c>
      <c r="AG4" s="9" t="s">
        <v>100</v>
      </c>
      <c r="AH4" s="9" t="s">
        <v>108</v>
      </c>
      <c r="AI4" s="9" t="s">
        <v>112</v>
      </c>
      <c r="AJ4" s="9" t="s">
        <v>116</v>
      </c>
      <c r="AK4" s="9" t="s">
        <v>120</v>
      </c>
      <c r="AL4" s="9" t="s">
        <v>126</v>
      </c>
      <c r="AM4" s="9" t="s">
        <v>130</v>
      </c>
      <c r="AN4" s="9" t="s">
        <v>132</v>
      </c>
      <c r="AO4" s="9" t="s">
        <v>134</v>
      </c>
      <c r="AP4" s="9" t="s">
        <v>136</v>
      </c>
      <c r="AQ4" s="9" t="s">
        <v>138</v>
      </c>
      <c r="AR4" s="9" t="s">
        <v>146</v>
      </c>
      <c r="AS4" s="9" t="s">
        <v>154</v>
      </c>
      <c r="AT4" s="9" t="s">
        <v>248</v>
      </c>
      <c r="AU4" s="9" t="s">
        <v>244</v>
      </c>
      <c r="AV4" s="9" t="s">
        <v>242</v>
      </c>
      <c r="AW4" s="9" t="s">
        <v>232</v>
      </c>
      <c r="AX4" s="9" t="s">
        <v>230</v>
      </c>
      <c r="AY4" s="9" t="s">
        <v>226</v>
      </c>
      <c r="AZ4" s="9" t="s">
        <v>224</v>
      </c>
      <c r="BA4" s="9" t="s">
        <v>208</v>
      </c>
      <c r="BB4" s="9" t="s">
        <v>200</v>
      </c>
      <c r="BC4" s="9" t="s">
        <v>180</v>
      </c>
      <c r="BD4" s="9" t="s">
        <v>170</v>
      </c>
      <c r="BE4" s="9" t="s">
        <v>162</v>
      </c>
      <c r="BF4" s="9" t="s">
        <v>156</v>
      </c>
      <c r="BG4" s="11"/>
      <c r="BH4" s="11"/>
      <c r="BI4" s="11"/>
      <c r="BJ4" s="11"/>
      <c r="BK4" s="11"/>
    </row>
    <row r="5" spans="1:63" ht="15.5">
      <c r="A5" s="12">
        <v>1</v>
      </c>
      <c r="B5" s="43">
        <v>13.73948</v>
      </c>
      <c r="C5" s="43">
        <v>100.51676999999999</v>
      </c>
      <c r="D5" s="9" t="s">
        <v>3</v>
      </c>
      <c r="E5" s="20">
        <v>0</v>
      </c>
      <c r="F5" s="19">
        <v>4.68</v>
      </c>
      <c r="G5" s="19">
        <v>7.3849999999999998</v>
      </c>
      <c r="H5" s="19">
        <v>12.861000000000001</v>
      </c>
      <c r="I5" s="19">
        <v>17.672999999999998</v>
      </c>
      <c r="J5" s="19">
        <v>22.22</v>
      </c>
      <c r="K5" s="19">
        <v>29.366</v>
      </c>
      <c r="L5" s="19">
        <v>36.076000000000001</v>
      </c>
      <c r="M5" s="19">
        <v>44.146000000000001</v>
      </c>
      <c r="N5" s="19">
        <v>50.093000000000004</v>
      </c>
      <c r="O5" s="19">
        <v>56.051000000000002</v>
      </c>
      <c r="P5" s="19">
        <v>69.02</v>
      </c>
      <c r="Q5" s="19">
        <v>74.783000000000001</v>
      </c>
      <c r="R5" s="19">
        <v>78.756</v>
      </c>
      <c r="S5" s="19">
        <v>82.102000000000004</v>
      </c>
      <c r="T5" s="19">
        <v>88.167000000000002</v>
      </c>
      <c r="U5" s="19">
        <v>94.210999999999999</v>
      </c>
      <c r="V5" s="19">
        <v>100.166</v>
      </c>
      <c r="W5" s="19">
        <v>106.96899999999999</v>
      </c>
      <c r="X5" s="19">
        <v>110.54900000000001</v>
      </c>
      <c r="Y5" s="19">
        <v>114.29</v>
      </c>
      <c r="Z5" s="19">
        <v>118.3</v>
      </c>
      <c r="AA5" s="19">
        <v>129.327</v>
      </c>
      <c r="AB5" s="19">
        <v>144.55799999999999</v>
      </c>
      <c r="AC5" s="19">
        <v>153.92500000000001</v>
      </c>
      <c r="AD5" s="19">
        <v>158.89099999999999</v>
      </c>
      <c r="AE5" s="15">
        <v>169.66</v>
      </c>
      <c r="AF5" s="19">
        <v>180.34100000000001</v>
      </c>
      <c r="AG5" s="19">
        <v>186.053</v>
      </c>
      <c r="AH5" s="19">
        <v>217.42</v>
      </c>
      <c r="AI5" s="19">
        <v>225.929</v>
      </c>
      <c r="AJ5" s="19">
        <v>240.751</v>
      </c>
      <c r="AK5" s="19">
        <v>255.04599999999999</v>
      </c>
      <c r="AL5" s="19">
        <v>276.17500000000001</v>
      </c>
      <c r="AM5" s="19">
        <v>289.43700000000001</v>
      </c>
      <c r="AN5" s="19">
        <v>296.11399999999998</v>
      </c>
      <c r="AO5" s="19">
        <v>301.79199999999997</v>
      </c>
      <c r="AP5" s="19">
        <v>309.05399999999997</v>
      </c>
      <c r="AQ5" s="19">
        <v>316.435</v>
      </c>
      <c r="AR5" s="19">
        <v>343.16899999999998</v>
      </c>
      <c r="AS5" s="19">
        <v>367.685</v>
      </c>
      <c r="AT5" s="19">
        <v>375.79300000000001</v>
      </c>
      <c r="AU5" s="19">
        <v>387.70699999999999</v>
      </c>
      <c r="AV5" s="19">
        <v>397.47</v>
      </c>
      <c r="AW5" s="19">
        <v>410.88200000000001</v>
      </c>
      <c r="AX5" s="19">
        <v>418.69900000000001</v>
      </c>
      <c r="AY5" s="19">
        <v>433.99099999999999</v>
      </c>
      <c r="AZ5" s="19">
        <v>436.07799999999997</v>
      </c>
      <c r="BA5" s="19">
        <v>474.39</v>
      </c>
      <c r="BB5" s="19">
        <v>489.536</v>
      </c>
      <c r="BC5" s="19">
        <v>517.19399999999996</v>
      </c>
      <c r="BD5" s="19">
        <v>546.005</v>
      </c>
      <c r="BE5" s="19">
        <v>563.07899999999995</v>
      </c>
      <c r="BF5" s="11">
        <v>583.46299999999997</v>
      </c>
      <c r="BG5" s="11"/>
      <c r="BH5" s="11"/>
    </row>
    <row r="6" spans="1:63" ht="15.5">
      <c r="A6" s="12">
        <v>2</v>
      </c>
      <c r="B6" s="43">
        <v>13.77952</v>
      </c>
      <c r="C6" s="43">
        <v>100.53006999999999</v>
      </c>
      <c r="D6" s="9" t="s">
        <v>6</v>
      </c>
      <c r="E6" s="19">
        <v>4.68</v>
      </c>
      <c r="F6" s="20">
        <v>0</v>
      </c>
      <c r="G6" s="19">
        <v>2.7080000000000002</v>
      </c>
      <c r="H6" s="19">
        <v>8.1980000000000004</v>
      </c>
      <c r="I6" s="19">
        <v>13.020999999999999</v>
      </c>
      <c r="J6" s="19">
        <v>17.579000000000001</v>
      </c>
      <c r="K6" s="19">
        <v>24.686</v>
      </c>
      <c r="L6" s="19">
        <v>31.414999999999999</v>
      </c>
      <c r="M6" s="19">
        <v>39.527000000000001</v>
      </c>
      <c r="N6" s="19">
        <v>45.494999999999997</v>
      </c>
      <c r="O6" s="19">
        <v>51.454999999999998</v>
      </c>
      <c r="P6" s="19">
        <v>64.448999999999998</v>
      </c>
      <c r="Q6" s="19">
        <v>70.156000000000006</v>
      </c>
      <c r="R6" s="19">
        <v>74.091999999999999</v>
      </c>
      <c r="S6" s="19">
        <v>77.426000000000002</v>
      </c>
      <c r="T6" s="19">
        <v>83.494</v>
      </c>
      <c r="U6" s="19">
        <v>89.545000000000002</v>
      </c>
      <c r="V6" s="19">
        <v>95.504000000000005</v>
      </c>
      <c r="W6" s="19">
        <v>102.324</v>
      </c>
      <c r="X6" s="19">
        <v>105.92700000000001</v>
      </c>
      <c r="Y6" s="19">
        <v>109.70099999999999</v>
      </c>
      <c r="Z6" s="19">
        <v>113.741</v>
      </c>
      <c r="AA6" s="19">
        <v>124.797</v>
      </c>
      <c r="AB6" s="19">
        <v>140.08600000000001</v>
      </c>
      <c r="AC6" s="19">
        <v>149.541</v>
      </c>
      <c r="AD6" s="19">
        <v>154.55000000000001</v>
      </c>
      <c r="AE6" s="15">
        <v>165.39400000000001</v>
      </c>
      <c r="AF6" s="19">
        <v>176.10499999999999</v>
      </c>
      <c r="AG6" s="19">
        <v>181.874</v>
      </c>
      <c r="AH6" s="19">
        <v>213.30099999999999</v>
      </c>
      <c r="AI6" s="19">
        <v>221.69499999999999</v>
      </c>
      <c r="AJ6" s="19">
        <v>236.45500000000001</v>
      </c>
      <c r="AK6" s="19">
        <v>250.68700000000001</v>
      </c>
      <c r="AL6" s="19">
        <v>271.78100000000001</v>
      </c>
      <c r="AM6" s="19">
        <v>285.05200000000002</v>
      </c>
      <c r="AN6" s="19">
        <v>291.73599999999999</v>
      </c>
      <c r="AO6" s="19">
        <v>297.43799999999999</v>
      </c>
      <c r="AP6" s="19">
        <v>304.70699999999999</v>
      </c>
      <c r="AQ6" s="19">
        <v>312.10399999999998</v>
      </c>
      <c r="AR6" s="19">
        <v>338.84500000000003</v>
      </c>
      <c r="AS6" s="19">
        <v>363.38600000000002</v>
      </c>
      <c r="AT6" s="19">
        <v>371.51</v>
      </c>
      <c r="AU6" s="19">
        <v>383.46300000000002</v>
      </c>
      <c r="AV6" s="19">
        <v>393.21499999999997</v>
      </c>
      <c r="AW6" s="19">
        <v>406.61500000000001</v>
      </c>
      <c r="AX6" s="19">
        <v>414.42200000000003</v>
      </c>
      <c r="AY6" s="19">
        <v>429.71199999999999</v>
      </c>
      <c r="AZ6" s="19">
        <v>431.79700000000003</v>
      </c>
      <c r="BA6" s="19">
        <v>470.11599999999999</v>
      </c>
      <c r="BB6" s="19">
        <v>485.33199999999999</v>
      </c>
      <c r="BC6" s="19">
        <v>513.15499999999997</v>
      </c>
      <c r="BD6" s="19">
        <v>542.03800000000001</v>
      </c>
      <c r="BE6" s="19">
        <v>559.21299999999997</v>
      </c>
      <c r="BF6" s="11">
        <v>579.57100000000003</v>
      </c>
      <c r="BG6" s="11"/>
      <c r="BH6" s="11"/>
    </row>
    <row r="7" spans="1:63" ht="15.5">
      <c r="A7" s="12">
        <v>3</v>
      </c>
      <c r="B7" s="43">
        <v>13.802239999999999</v>
      </c>
      <c r="C7" s="43">
        <v>100.53908</v>
      </c>
      <c r="D7" s="9" t="s">
        <v>10</v>
      </c>
      <c r="E7" s="19">
        <v>7.3849999999999998</v>
      </c>
      <c r="F7" s="19">
        <v>2.7080000000000002</v>
      </c>
      <c r="G7" s="20">
        <v>0</v>
      </c>
      <c r="H7" s="19">
        <v>5.4939999999999998</v>
      </c>
      <c r="I7" s="19">
        <v>10.321999999999999</v>
      </c>
      <c r="J7" s="19">
        <v>14.882999999999999</v>
      </c>
      <c r="K7" s="19">
        <v>21.981999999999999</v>
      </c>
      <c r="L7" s="19">
        <v>28.74</v>
      </c>
      <c r="M7" s="19">
        <v>36.892000000000003</v>
      </c>
      <c r="N7" s="19">
        <v>42.878999999999998</v>
      </c>
      <c r="O7" s="19">
        <v>48.838000000000001</v>
      </c>
      <c r="P7" s="19">
        <v>61.850999999999999</v>
      </c>
      <c r="Q7" s="19">
        <v>67.510000000000005</v>
      </c>
      <c r="R7" s="19">
        <v>71.411000000000001</v>
      </c>
      <c r="S7" s="19">
        <v>74.731999999999999</v>
      </c>
      <c r="T7" s="19">
        <v>80.802999999999997</v>
      </c>
      <c r="U7" s="19">
        <v>86.861000000000004</v>
      </c>
      <c r="V7" s="19">
        <v>92.825000000000003</v>
      </c>
      <c r="W7" s="19">
        <v>99.662000000000006</v>
      </c>
      <c r="X7" s="19">
        <v>103.28400000000001</v>
      </c>
      <c r="Y7" s="19">
        <v>107.083</v>
      </c>
      <c r="Z7" s="19">
        <v>111.146</v>
      </c>
      <c r="AA7" s="19">
        <v>122.223</v>
      </c>
      <c r="AB7" s="19">
        <v>137.554</v>
      </c>
      <c r="AC7" s="19">
        <v>147.071</v>
      </c>
      <c r="AD7" s="19">
        <v>152.108</v>
      </c>
      <c r="AE7" s="15">
        <v>163.00299999999999</v>
      </c>
      <c r="AF7" s="19">
        <v>173.73400000000001</v>
      </c>
      <c r="AG7" s="19">
        <v>179.54</v>
      </c>
      <c r="AH7" s="19">
        <v>211.005</v>
      </c>
      <c r="AI7" s="19">
        <v>219.321</v>
      </c>
      <c r="AJ7" s="19">
        <v>234.04</v>
      </c>
      <c r="AK7" s="19">
        <v>248.22900000000001</v>
      </c>
      <c r="AL7" s="19">
        <v>269.298</v>
      </c>
      <c r="AM7" s="19">
        <v>282.57600000000002</v>
      </c>
      <c r="AN7" s="19">
        <v>289.26400000000001</v>
      </c>
      <c r="AO7" s="19">
        <v>294.98200000000003</v>
      </c>
      <c r="AP7" s="19">
        <v>302.25599999999997</v>
      </c>
      <c r="AQ7" s="19">
        <v>309.66399999999999</v>
      </c>
      <c r="AR7" s="19">
        <v>336.41</v>
      </c>
      <c r="AS7" s="19">
        <v>360.96600000000001</v>
      </c>
      <c r="AT7" s="19">
        <v>369.101</v>
      </c>
      <c r="AU7" s="19">
        <v>381.07900000000001</v>
      </c>
      <c r="AV7" s="19">
        <v>390.82400000000001</v>
      </c>
      <c r="AW7" s="19">
        <v>404.21600000000001</v>
      </c>
      <c r="AX7" s="19">
        <v>412.01600000000002</v>
      </c>
      <c r="AY7" s="19">
        <v>427.30500000000001</v>
      </c>
      <c r="AZ7" s="19">
        <v>429.38799999999998</v>
      </c>
      <c r="BA7" s="19">
        <v>467.71199999999999</v>
      </c>
      <c r="BB7" s="19">
        <v>482.97399999999999</v>
      </c>
      <c r="BC7" s="19">
        <v>510.90300000000002</v>
      </c>
      <c r="BD7" s="19">
        <v>539.83000000000004</v>
      </c>
      <c r="BE7" s="19">
        <v>557.07000000000005</v>
      </c>
      <c r="BF7" s="11">
        <v>577.41200000000003</v>
      </c>
      <c r="BG7" s="11"/>
      <c r="BH7" s="11"/>
    </row>
    <row r="8" spans="1:63" ht="15.5">
      <c r="A8" s="12">
        <v>4</v>
      </c>
      <c r="B8" s="43">
        <v>13.84693</v>
      </c>
      <c r="C8" s="43">
        <v>100.56075</v>
      </c>
      <c r="D8" s="44" t="s">
        <v>14</v>
      </c>
      <c r="E8" s="19">
        <v>12.861000000000001</v>
      </c>
      <c r="F8" s="19">
        <v>8.1980000000000004</v>
      </c>
      <c r="G8" s="19">
        <v>5.4939999999999998</v>
      </c>
      <c r="H8" s="20">
        <v>0</v>
      </c>
      <c r="I8" s="19">
        <v>4.83</v>
      </c>
      <c r="J8" s="19">
        <v>9.3940000000000001</v>
      </c>
      <c r="K8" s="19">
        <v>16.542999999999999</v>
      </c>
      <c r="L8" s="19">
        <v>23.436</v>
      </c>
      <c r="M8" s="19">
        <v>31.713999999999999</v>
      </c>
      <c r="N8" s="19">
        <v>37.744999999999997</v>
      </c>
      <c r="O8" s="19">
        <v>43.695</v>
      </c>
      <c r="P8" s="19">
        <v>56.749000000000002</v>
      </c>
      <c r="Q8" s="19">
        <v>62.267000000000003</v>
      </c>
      <c r="R8" s="19">
        <v>66.055999999999997</v>
      </c>
      <c r="S8" s="19">
        <v>69.328000000000003</v>
      </c>
      <c r="T8" s="19">
        <v>75.41</v>
      </c>
      <c r="U8" s="19">
        <v>81.492999999999995</v>
      </c>
      <c r="V8" s="19">
        <v>87.474000000000004</v>
      </c>
      <c r="W8" s="19">
        <v>94.361000000000004</v>
      </c>
      <c r="X8" s="19">
        <v>98.039000000000001</v>
      </c>
      <c r="Y8" s="19">
        <v>101.911</v>
      </c>
      <c r="Z8" s="19">
        <v>106.035</v>
      </c>
      <c r="AA8" s="19">
        <v>117.16500000000001</v>
      </c>
      <c r="AB8" s="19">
        <v>132.6</v>
      </c>
      <c r="AC8" s="19">
        <v>142.268</v>
      </c>
      <c r="AD8" s="19">
        <v>147.376</v>
      </c>
      <c r="AE8" s="15">
        <v>158.38900000000001</v>
      </c>
      <c r="AF8" s="19">
        <v>169.16499999999999</v>
      </c>
      <c r="AG8" s="19">
        <v>175.05799999999999</v>
      </c>
      <c r="AH8" s="19">
        <v>206.60599999999999</v>
      </c>
      <c r="AI8" s="19">
        <v>214.74</v>
      </c>
      <c r="AJ8" s="19">
        <v>229.35900000000001</v>
      </c>
      <c r="AK8" s="19">
        <v>243.44399999999999</v>
      </c>
      <c r="AL8" s="19">
        <v>264.45100000000002</v>
      </c>
      <c r="AM8" s="19">
        <v>277.74400000000003</v>
      </c>
      <c r="AN8" s="19">
        <v>284.44200000000001</v>
      </c>
      <c r="AO8" s="19">
        <v>290.19799999999998</v>
      </c>
      <c r="AP8" s="19">
        <v>297.48399999999998</v>
      </c>
      <c r="AQ8" s="19">
        <v>304.916</v>
      </c>
      <c r="AR8" s="19">
        <v>331.67200000000003</v>
      </c>
      <c r="AS8" s="19">
        <v>356.26400000000001</v>
      </c>
      <c r="AT8" s="19">
        <v>364.42399999999998</v>
      </c>
      <c r="AU8" s="19">
        <v>376.46100000000001</v>
      </c>
      <c r="AV8" s="19">
        <v>386.18900000000002</v>
      </c>
      <c r="AW8" s="19">
        <v>399.56</v>
      </c>
      <c r="AX8" s="19">
        <v>407.34500000000003</v>
      </c>
      <c r="AY8" s="19">
        <v>422.63</v>
      </c>
      <c r="AZ8" s="19">
        <v>424.709</v>
      </c>
      <c r="BA8" s="19">
        <v>463.04199999999997</v>
      </c>
      <c r="BB8" s="19">
        <v>478.41199999999998</v>
      </c>
      <c r="BC8" s="19">
        <v>506.58199999999999</v>
      </c>
      <c r="BD8" s="19">
        <v>535.61099999999999</v>
      </c>
      <c r="BE8" s="19">
        <v>552.995</v>
      </c>
      <c r="BF8" s="11">
        <v>573.29899999999998</v>
      </c>
      <c r="BG8" s="11"/>
      <c r="BH8" s="11"/>
    </row>
    <row r="9" spans="1:63" ht="15.5">
      <c r="A9" s="12">
        <v>5</v>
      </c>
      <c r="B9" s="43">
        <v>13.883800000000001</v>
      </c>
      <c r="C9" s="43">
        <v>100.58065000000001</v>
      </c>
      <c r="D9" s="11" t="s">
        <v>18</v>
      </c>
      <c r="E9" s="19">
        <v>17.672999999999998</v>
      </c>
      <c r="F9" s="19">
        <v>13.020999999999999</v>
      </c>
      <c r="G9" s="19">
        <v>10.321999999999999</v>
      </c>
      <c r="H9" s="19">
        <v>4.83</v>
      </c>
      <c r="I9" s="20">
        <v>0</v>
      </c>
      <c r="J9" s="19">
        <v>4.9640000000000004</v>
      </c>
      <c r="K9" s="19">
        <v>12.250999999999999</v>
      </c>
      <c r="L9" s="19">
        <v>19.323999999999998</v>
      </c>
      <c r="M9" s="19">
        <v>27.731999999999999</v>
      </c>
      <c r="N9" s="19">
        <v>33.797000000000004</v>
      </c>
      <c r="O9" s="19">
        <v>39.721000000000004</v>
      </c>
      <c r="P9" s="19">
        <v>52.798000000000002</v>
      </c>
      <c r="Q9" s="19">
        <v>58.155000000000001</v>
      </c>
      <c r="R9" s="19">
        <v>61.816000000000003</v>
      </c>
      <c r="S9" s="19">
        <v>65.03</v>
      </c>
      <c r="T9" s="19">
        <v>71.124000000000009</v>
      </c>
      <c r="U9" s="19">
        <v>77.233000000000004</v>
      </c>
      <c r="V9" s="19">
        <v>83.231000000000009</v>
      </c>
      <c r="W9" s="19">
        <v>90.171999999999997</v>
      </c>
      <c r="X9" s="19">
        <v>93.908000000000001</v>
      </c>
      <c r="Y9" s="19">
        <v>97.853999999999999</v>
      </c>
      <c r="Z9" s="19">
        <v>102.04</v>
      </c>
      <c r="AA9" s="19">
        <v>113.21900000000001</v>
      </c>
      <c r="AB9" s="19">
        <v>128.75299999999999</v>
      </c>
      <c r="AC9" s="19">
        <v>138.565</v>
      </c>
      <c r="AD9" s="19">
        <v>143.738</v>
      </c>
      <c r="AE9" s="19">
        <v>154.85999999999999</v>
      </c>
      <c r="AF9" s="19">
        <v>165.67599999999999</v>
      </c>
      <c r="AG9" s="19">
        <v>171.649</v>
      </c>
      <c r="AH9" s="19">
        <v>203.26499999999999</v>
      </c>
      <c r="AI9" s="19">
        <v>211.22899999999998</v>
      </c>
      <c r="AJ9" s="19">
        <v>225.75299999999999</v>
      </c>
      <c r="AK9" s="19">
        <v>239.738</v>
      </c>
      <c r="AL9" s="19">
        <v>260.68599999999998</v>
      </c>
      <c r="AM9" s="19">
        <v>273.99099999999999</v>
      </c>
      <c r="AN9" s="19">
        <v>280.697</v>
      </c>
      <c r="AO9" s="19">
        <v>286.48899999999998</v>
      </c>
      <c r="AP9" s="19">
        <v>293.78499999999997</v>
      </c>
      <c r="AQ9" s="19">
        <v>301.23899999999998</v>
      </c>
      <c r="AR9" s="19">
        <v>328.00299999999999</v>
      </c>
      <c r="AS9" s="19">
        <v>352.62700000000001</v>
      </c>
      <c r="AT9" s="19">
        <v>360.81</v>
      </c>
      <c r="AU9" s="19">
        <v>372.9</v>
      </c>
      <c r="AV9" s="19">
        <v>382.61099999999999</v>
      </c>
      <c r="AW9" s="19">
        <v>395.96299999999997</v>
      </c>
      <c r="AX9" s="19">
        <v>403.733</v>
      </c>
      <c r="AY9" s="19">
        <v>419.01499999999999</v>
      </c>
      <c r="AZ9" s="19">
        <v>421.09</v>
      </c>
      <c r="BA9" s="19">
        <v>459.43</v>
      </c>
      <c r="BB9" s="19">
        <v>474.89699999999999</v>
      </c>
      <c r="BC9" s="19">
        <v>503.28499999999997</v>
      </c>
      <c r="BD9" s="19">
        <v>532.40300000000002</v>
      </c>
      <c r="BE9" s="19">
        <v>549.91600000000005</v>
      </c>
      <c r="BF9" s="11">
        <v>570.18600000000004</v>
      </c>
      <c r="BG9" s="11"/>
      <c r="BH9" s="11"/>
    </row>
    <row r="10" spans="1:63" ht="15.5">
      <c r="A10" s="12">
        <v>6</v>
      </c>
      <c r="B10" s="43">
        <v>13.919729999999999</v>
      </c>
      <c r="C10" s="45">
        <v>100.60107000000001</v>
      </c>
      <c r="D10" s="9" t="s">
        <v>22</v>
      </c>
      <c r="E10" s="19">
        <v>22.22</v>
      </c>
      <c r="F10" s="19">
        <v>17.579000000000001</v>
      </c>
      <c r="G10" s="19">
        <v>14.882999999999999</v>
      </c>
      <c r="H10" s="19">
        <v>9.3940000000000001</v>
      </c>
      <c r="I10" s="19">
        <v>4.9640000000000004</v>
      </c>
      <c r="J10" s="20">
        <v>0</v>
      </c>
      <c r="K10" s="19">
        <v>8.0250000000000004</v>
      </c>
      <c r="L10" s="19">
        <v>15.311</v>
      </c>
      <c r="M10" s="19">
        <v>23.826999999999998</v>
      </c>
      <c r="N10" s="19">
        <v>29.9</v>
      </c>
      <c r="O10" s="19">
        <v>35.767000000000003</v>
      </c>
      <c r="P10" s="19">
        <v>48.84</v>
      </c>
      <c r="Q10" s="19">
        <v>53.997</v>
      </c>
      <c r="R10" s="19">
        <v>57.5</v>
      </c>
      <c r="S10" s="19">
        <v>60.642000000000003</v>
      </c>
      <c r="T10" s="19">
        <v>66.748000000000005</v>
      </c>
      <c r="U10" s="19">
        <v>72.888000000000005</v>
      </c>
      <c r="V10" s="19">
        <v>78.902000000000001</v>
      </c>
      <c r="W10" s="19">
        <v>85.903999999999996</v>
      </c>
      <c r="X10" s="19">
        <v>89.706000000000003</v>
      </c>
      <c r="Y10" s="19">
        <v>93.734000000000009</v>
      </c>
      <c r="Z10" s="19">
        <v>97.987000000000009</v>
      </c>
      <c r="AA10" s="19">
        <v>109.217</v>
      </c>
      <c r="AB10" s="19">
        <v>124.85300000000001</v>
      </c>
      <c r="AC10" s="19">
        <v>134.81799999999998</v>
      </c>
      <c r="AD10" s="19">
        <v>140.059</v>
      </c>
      <c r="AE10" s="19">
        <v>151.29399999999998</v>
      </c>
      <c r="AF10" s="19">
        <v>162.148</v>
      </c>
      <c r="AG10" s="19">
        <v>168.20299999999997</v>
      </c>
      <c r="AH10" s="19">
        <v>199.88299999999998</v>
      </c>
      <c r="AI10" s="19">
        <v>207.667</v>
      </c>
      <c r="AJ10" s="19">
        <v>222.089</v>
      </c>
      <c r="AK10" s="19">
        <v>235.75699999999998</v>
      </c>
      <c r="AL10" s="19">
        <v>256.84999999999997</v>
      </c>
      <c r="AM10" s="19">
        <v>270.16899999999998</v>
      </c>
      <c r="AN10" s="19">
        <v>276.88299999999998</v>
      </c>
      <c r="AO10" s="19">
        <v>282.71100000000001</v>
      </c>
      <c r="AP10" s="19">
        <v>290.017</v>
      </c>
      <c r="AQ10" s="19">
        <v>297.49399999999997</v>
      </c>
      <c r="AR10" s="19">
        <v>324.26400000000001</v>
      </c>
      <c r="AS10" s="19">
        <v>348.92</v>
      </c>
      <c r="AT10" s="19">
        <v>357.125</v>
      </c>
      <c r="AU10" s="19">
        <v>369.27</v>
      </c>
      <c r="AV10" s="19">
        <v>378.964</v>
      </c>
      <c r="AW10" s="19">
        <v>392.29500000000002</v>
      </c>
      <c r="AX10" s="19">
        <v>400.05</v>
      </c>
      <c r="AY10" s="19">
        <v>415.327</v>
      </c>
      <c r="AZ10" s="19">
        <v>417.39799999999997</v>
      </c>
      <c r="BA10" s="19">
        <v>455.74299999999999</v>
      </c>
      <c r="BB10" s="19">
        <v>471.31</v>
      </c>
      <c r="BC10" s="19">
        <v>499.92</v>
      </c>
      <c r="BD10" s="19">
        <v>529.13</v>
      </c>
      <c r="BE10" s="19">
        <v>546.77300000000002</v>
      </c>
      <c r="BF10" s="11">
        <v>567.00700000000006</v>
      </c>
      <c r="BG10" s="11"/>
      <c r="BH10" s="11"/>
    </row>
    <row r="11" spans="1:63" ht="15.5">
      <c r="A11" s="12">
        <v>7</v>
      </c>
      <c r="B11" s="43">
        <v>13.990069999999999</v>
      </c>
      <c r="C11" s="43">
        <v>100.60236999999999</v>
      </c>
      <c r="D11" s="9" t="s">
        <v>28</v>
      </c>
      <c r="E11" s="19">
        <v>29.366</v>
      </c>
      <c r="F11" s="19">
        <v>24.686</v>
      </c>
      <c r="G11" s="19">
        <v>21.981999999999999</v>
      </c>
      <c r="H11" s="19">
        <v>16.542999999999999</v>
      </c>
      <c r="I11" s="19">
        <v>12.250999999999999</v>
      </c>
      <c r="J11" s="19">
        <v>8.0250000000000004</v>
      </c>
      <c r="K11" s="20">
        <v>0</v>
      </c>
      <c r="L11" s="19">
        <v>7.335</v>
      </c>
      <c r="M11" s="19">
        <v>15.868</v>
      </c>
      <c r="N11" s="19">
        <v>21.928000000000001</v>
      </c>
      <c r="O11" s="19">
        <v>27.765000000000001</v>
      </c>
      <c r="P11" s="19">
        <v>40.831000000000003</v>
      </c>
      <c r="Q11" s="19">
        <v>45.98</v>
      </c>
      <c r="R11" s="19">
        <v>49.566000000000003</v>
      </c>
      <c r="S11" s="19">
        <v>52.790999999999997</v>
      </c>
      <c r="T11" s="19">
        <v>58.878999999999998</v>
      </c>
      <c r="U11" s="19">
        <v>64.983000000000004</v>
      </c>
      <c r="V11" s="19">
        <v>70.98</v>
      </c>
      <c r="W11" s="19">
        <v>77.935000000000002</v>
      </c>
      <c r="X11" s="19">
        <v>81.704999999999998</v>
      </c>
      <c r="Y11" s="19">
        <v>85.712999999999994</v>
      </c>
      <c r="Z11" s="19">
        <v>89.962000000000003</v>
      </c>
      <c r="AA11" s="19">
        <v>101.19499999999999</v>
      </c>
      <c r="AB11" s="19">
        <v>116.848</v>
      </c>
      <c r="AC11" s="19">
        <v>126.864</v>
      </c>
      <c r="AD11" s="19">
        <v>132.13499999999999</v>
      </c>
      <c r="AE11" s="15">
        <v>143.429</v>
      </c>
      <c r="AF11" s="19">
        <v>154.303</v>
      </c>
      <c r="AG11" s="19">
        <v>160.40899999999999</v>
      </c>
      <c r="AH11" s="19">
        <v>192.12700000000001</v>
      </c>
      <c r="AI11" s="19">
        <v>199.798</v>
      </c>
      <c r="AJ11" s="19">
        <v>214.166</v>
      </c>
      <c r="AK11" s="19">
        <v>227.99799999999999</v>
      </c>
      <c r="AL11" s="19">
        <v>248.85900000000001</v>
      </c>
      <c r="AM11" s="19">
        <v>262.18099999999998</v>
      </c>
      <c r="AN11" s="19">
        <v>268.89699999999999</v>
      </c>
      <c r="AO11" s="19">
        <v>274.738</v>
      </c>
      <c r="AP11" s="19">
        <v>282.04700000000003</v>
      </c>
      <c r="AQ11" s="19">
        <v>289.53300000000002</v>
      </c>
      <c r="AR11" s="19">
        <v>316.30500000000001</v>
      </c>
      <c r="AS11" s="19">
        <v>340.97300000000001</v>
      </c>
      <c r="AT11" s="19">
        <v>349.18799999999999</v>
      </c>
      <c r="AU11" s="19">
        <v>361.35899999999998</v>
      </c>
      <c r="AV11" s="19">
        <v>371.04399999999998</v>
      </c>
      <c r="AW11" s="19">
        <v>384.36500000000001</v>
      </c>
      <c r="AX11" s="19">
        <v>392.113</v>
      </c>
      <c r="AY11" s="19">
        <v>407.38799999999998</v>
      </c>
      <c r="AZ11" s="19">
        <v>409.45699999999999</v>
      </c>
      <c r="BA11" s="19">
        <v>447.80399999999997</v>
      </c>
      <c r="BB11" s="19">
        <v>463.41899999999998</v>
      </c>
      <c r="BC11" s="19">
        <v>492.16</v>
      </c>
      <c r="BD11" s="19">
        <v>521.43100000000004</v>
      </c>
      <c r="BE11" s="19">
        <v>539.17100000000005</v>
      </c>
      <c r="BF11" s="11">
        <v>559.37699999999995</v>
      </c>
      <c r="BG11" s="11"/>
      <c r="BH11" s="11"/>
    </row>
    <row r="12" spans="1:63" ht="15.5">
      <c r="A12" s="12">
        <v>8</v>
      </c>
      <c r="B12" s="43">
        <v>14.055339999999999</v>
      </c>
      <c r="C12" s="43">
        <v>100.59265000000001</v>
      </c>
      <c r="D12" s="9" t="s">
        <v>30</v>
      </c>
      <c r="E12" s="19">
        <v>36.076000000000001</v>
      </c>
      <c r="F12" s="19">
        <v>31.414999999999999</v>
      </c>
      <c r="G12" s="19">
        <v>28.74</v>
      </c>
      <c r="H12" s="19">
        <v>23.436</v>
      </c>
      <c r="I12" s="19">
        <v>19.323999999999998</v>
      </c>
      <c r="J12" s="19">
        <v>15.311</v>
      </c>
      <c r="K12" s="19">
        <v>7.335</v>
      </c>
      <c r="L12" s="20">
        <v>0</v>
      </c>
      <c r="M12" s="19">
        <v>8.532</v>
      </c>
      <c r="N12" s="19">
        <v>14.596</v>
      </c>
      <c r="O12" s="19">
        <v>20.457000000000001</v>
      </c>
      <c r="P12" s="19">
        <v>33.533000000000001</v>
      </c>
      <c r="Q12" s="19">
        <v>38.841999999999999</v>
      </c>
      <c r="R12" s="19">
        <v>42.680999999999997</v>
      </c>
      <c r="S12" s="19">
        <v>46.082999999999998</v>
      </c>
      <c r="T12" s="19">
        <v>52.121000000000002</v>
      </c>
      <c r="U12" s="19">
        <v>58.139000000000003</v>
      </c>
      <c r="V12" s="19">
        <v>64.090999999999994</v>
      </c>
      <c r="W12" s="19">
        <v>70.930999999999997</v>
      </c>
      <c r="X12" s="19">
        <v>74.608000000000004</v>
      </c>
      <c r="Y12" s="19">
        <v>78.53</v>
      </c>
      <c r="Z12" s="19">
        <v>82.727000000000004</v>
      </c>
      <c r="AA12" s="19">
        <v>93.93</v>
      </c>
      <c r="AB12" s="19">
        <v>109.54300000000001</v>
      </c>
      <c r="AC12" s="19">
        <v>119.53100000000001</v>
      </c>
      <c r="AD12" s="19">
        <v>124.8</v>
      </c>
      <c r="AE12" s="15">
        <v>136.102</v>
      </c>
      <c r="AF12" s="19">
        <v>146.982</v>
      </c>
      <c r="AG12" s="19">
        <v>153.10300000000001</v>
      </c>
      <c r="AH12" s="19">
        <v>184.83500000000001</v>
      </c>
      <c r="AI12" s="19">
        <v>192.46899999999999</v>
      </c>
      <c r="AJ12" s="19">
        <v>206.83</v>
      </c>
      <c r="AK12" s="19">
        <v>220.66900000000001</v>
      </c>
      <c r="AL12" s="19">
        <v>241.541</v>
      </c>
      <c r="AM12" s="19">
        <v>254.86</v>
      </c>
      <c r="AN12" s="19">
        <v>261.57499999999999</v>
      </c>
      <c r="AO12" s="19">
        <v>267.41000000000003</v>
      </c>
      <c r="AP12" s="19">
        <v>274.71800000000002</v>
      </c>
      <c r="AQ12" s="19">
        <v>282.20100000000002</v>
      </c>
      <c r="AR12" s="19">
        <v>308.97300000000001</v>
      </c>
      <c r="AS12" s="19">
        <v>333.63900000000001</v>
      </c>
      <c r="AT12" s="19">
        <v>341.85300000000001</v>
      </c>
      <c r="AU12" s="19">
        <v>354.024</v>
      </c>
      <c r="AV12" s="19">
        <v>363.70800000000003</v>
      </c>
      <c r="AW12" s="19">
        <v>377.03</v>
      </c>
      <c r="AX12" s="19">
        <v>384.77800000000002</v>
      </c>
      <c r="AY12" s="19">
        <v>400.053</v>
      </c>
      <c r="AZ12" s="19">
        <v>402.12200000000001</v>
      </c>
      <c r="BA12" s="19">
        <v>440.46899999999999</v>
      </c>
      <c r="BB12" s="19">
        <v>456.08600000000001</v>
      </c>
      <c r="BC12" s="19">
        <v>484.863</v>
      </c>
      <c r="BD12" s="19">
        <v>514.15899999999999</v>
      </c>
      <c r="BE12" s="19">
        <v>531.94399999999996</v>
      </c>
      <c r="BF12" s="11">
        <v>552.13699999999994</v>
      </c>
      <c r="BG12" s="11"/>
      <c r="BH12" s="11"/>
    </row>
    <row r="13" spans="1:63" ht="15.5">
      <c r="A13" s="12">
        <v>9</v>
      </c>
      <c r="B13" s="43">
        <v>14.131320000000001</v>
      </c>
      <c r="C13" s="43">
        <v>100.58177000000001</v>
      </c>
      <c r="D13" s="9" t="s">
        <v>34</v>
      </c>
      <c r="E13" s="19">
        <v>44.146000000000001</v>
      </c>
      <c r="F13" s="19">
        <v>39.527000000000001</v>
      </c>
      <c r="G13" s="19">
        <v>36.892000000000003</v>
      </c>
      <c r="H13" s="19">
        <v>31.713999999999999</v>
      </c>
      <c r="I13" s="19">
        <v>27.731999999999999</v>
      </c>
      <c r="J13" s="19">
        <v>23.826999999999998</v>
      </c>
      <c r="K13" s="19">
        <v>15.868</v>
      </c>
      <c r="L13" s="19">
        <v>8.532</v>
      </c>
      <c r="M13" s="20">
        <v>0</v>
      </c>
      <c r="N13" s="19">
        <v>6.0750000000000002</v>
      </c>
      <c r="O13" s="19">
        <v>11.991</v>
      </c>
      <c r="P13" s="19">
        <v>25.065999999999999</v>
      </c>
      <c r="Q13" s="19">
        <v>30.640999999999998</v>
      </c>
      <c r="R13" s="19">
        <v>34.881999999999998</v>
      </c>
      <c r="S13" s="19">
        <v>38.543999999999997</v>
      </c>
      <c r="T13" s="19">
        <v>44.468000000000004</v>
      </c>
      <c r="U13" s="19">
        <v>50.332000000000001</v>
      </c>
      <c r="V13" s="19">
        <v>56.2</v>
      </c>
      <c r="W13" s="19">
        <v>62.862000000000002</v>
      </c>
      <c r="X13" s="19">
        <v>66.403000000000006</v>
      </c>
      <c r="Y13" s="19">
        <v>70.201999999999998</v>
      </c>
      <c r="Z13" s="19">
        <v>74.326999999999998</v>
      </c>
      <c r="AA13" s="19">
        <v>85.488</v>
      </c>
      <c r="AB13" s="19">
        <v>101.045</v>
      </c>
      <c r="AC13" s="19">
        <v>111</v>
      </c>
      <c r="AD13" s="19">
        <v>116.268</v>
      </c>
      <c r="AE13" s="15">
        <v>127.583</v>
      </c>
      <c r="AF13" s="19">
        <v>138.47</v>
      </c>
      <c r="AG13" s="19">
        <v>144.614</v>
      </c>
      <c r="AH13" s="19">
        <v>176.363</v>
      </c>
      <c r="AI13" s="19">
        <v>183.94800000000001</v>
      </c>
      <c r="AJ13" s="19">
        <v>198.298</v>
      </c>
      <c r="AK13" s="19">
        <v>212.142</v>
      </c>
      <c r="AL13" s="19">
        <v>233.02600000000001</v>
      </c>
      <c r="AM13" s="19">
        <v>246.34299999999999</v>
      </c>
      <c r="AN13" s="19">
        <v>253.05600000000001</v>
      </c>
      <c r="AO13" s="19">
        <v>258.88499999999999</v>
      </c>
      <c r="AP13" s="19">
        <v>266.19200000000001</v>
      </c>
      <c r="AQ13" s="19">
        <v>273.67200000000003</v>
      </c>
      <c r="AR13" s="19">
        <v>300.44299999999998</v>
      </c>
      <c r="AS13" s="19">
        <v>325.10700000000003</v>
      </c>
      <c r="AT13" s="19">
        <v>333.32100000000003</v>
      </c>
      <c r="AU13" s="19">
        <v>345.49299999999999</v>
      </c>
      <c r="AV13" s="19">
        <v>355.17700000000002</v>
      </c>
      <c r="AW13" s="19">
        <v>368.49799999999999</v>
      </c>
      <c r="AX13" s="19">
        <v>376.245</v>
      </c>
      <c r="AY13" s="19">
        <v>391.52100000000002</v>
      </c>
      <c r="AZ13" s="19">
        <v>393.59</v>
      </c>
      <c r="BA13" s="19">
        <v>431.93700000000001</v>
      </c>
      <c r="BB13" s="19">
        <v>447.55799999999999</v>
      </c>
      <c r="BC13" s="19">
        <v>476.38200000000001</v>
      </c>
      <c r="BD13" s="19">
        <v>505.71</v>
      </c>
      <c r="BE13" s="19">
        <v>523.54999999999995</v>
      </c>
      <c r="BF13" s="11">
        <v>543.726</v>
      </c>
      <c r="BG13" s="11"/>
      <c r="BH13" s="11"/>
    </row>
    <row r="14" spans="1:63" ht="15.5">
      <c r="A14" s="12">
        <v>10</v>
      </c>
      <c r="B14" s="43">
        <v>14.185840000000001</v>
      </c>
      <c r="C14" s="43">
        <v>100.57844</v>
      </c>
      <c r="D14" s="9" t="s">
        <v>36</v>
      </c>
      <c r="E14" s="19">
        <v>50.093000000000004</v>
      </c>
      <c r="F14" s="19">
        <v>45.494999999999997</v>
      </c>
      <c r="G14" s="19">
        <v>42.878999999999998</v>
      </c>
      <c r="H14" s="19">
        <v>37.744999999999997</v>
      </c>
      <c r="I14" s="19">
        <v>33.797000000000004</v>
      </c>
      <c r="J14" s="19">
        <v>29.9</v>
      </c>
      <c r="K14" s="19">
        <v>21.928000000000001</v>
      </c>
      <c r="L14" s="19">
        <v>14.596</v>
      </c>
      <c r="M14" s="19">
        <v>6.0750000000000002</v>
      </c>
      <c r="N14" s="20">
        <v>0</v>
      </c>
      <c r="O14" s="19">
        <v>5.9589999999999996</v>
      </c>
      <c r="P14" s="19">
        <v>19.007999999999999</v>
      </c>
      <c r="Q14" s="19">
        <v>24.776</v>
      </c>
      <c r="R14" s="19">
        <v>29.343</v>
      </c>
      <c r="S14" s="19">
        <v>33.204999999999998</v>
      </c>
      <c r="T14" s="19">
        <v>38.999000000000002</v>
      </c>
      <c r="U14" s="19">
        <v>44.720999999999997</v>
      </c>
      <c r="V14" s="19">
        <v>50.512</v>
      </c>
      <c r="W14" s="19">
        <v>57.036999999999999</v>
      </c>
      <c r="X14" s="19">
        <v>60.484000000000002</v>
      </c>
      <c r="Y14" s="19">
        <v>64.206000000000003</v>
      </c>
      <c r="Z14" s="19">
        <v>68.290000000000006</v>
      </c>
      <c r="AA14" s="19">
        <v>79.430999999999997</v>
      </c>
      <c r="AB14" s="19">
        <v>94.971000000000004</v>
      </c>
      <c r="AC14" s="19">
        <v>104.93600000000001</v>
      </c>
      <c r="AD14" s="19">
        <v>110.21899999999999</v>
      </c>
      <c r="AE14" s="15">
        <v>121.568</v>
      </c>
      <c r="AF14" s="19">
        <v>132.46700000000001</v>
      </c>
      <c r="AG14" s="19">
        <v>138.64400000000001</v>
      </c>
      <c r="AH14" s="19">
        <v>170.41399999999999</v>
      </c>
      <c r="AI14" s="19">
        <v>177.92599999999999</v>
      </c>
      <c r="AJ14" s="19">
        <v>192.24799999999999</v>
      </c>
      <c r="AK14" s="19">
        <v>206.07300000000001</v>
      </c>
      <c r="AL14" s="19">
        <v>226.952</v>
      </c>
      <c r="AM14" s="19">
        <v>240.26900000000001</v>
      </c>
      <c r="AN14" s="19">
        <v>246.983</v>
      </c>
      <c r="AO14" s="19">
        <v>252.815</v>
      </c>
      <c r="AP14" s="19">
        <v>260.12200000000001</v>
      </c>
      <c r="AQ14" s="19">
        <v>267.60500000000002</v>
      </c>
      <c r="AR14" s="19">
        <v>294.37700000000001</v>
      </c>
      <c r="AS14" s="19">
        <v>319.04599999999999</v>
      </c>
      <c r="AT14" s="19">
        <v>327.26299999999998</v>
      </c>
      <c r="AU14" s="19">
        <v>339.44600000000003</v>
      </c>
      <c r="AV14" s="19">
        <v>349.12599999999998</v>
      </c>
      <c r="AW14" s="19">
        <v>362.44299999999998</v>
      </c>
      <c r="AX14" s="19">
        <v>370.18799999999999</v>
      </c>
      <c r="AY14" s="19">
        <v>385.46199999999999</v>
      </c>
      <c r="AZ14" s="19">
        <v>387.53100000000001</v>
      </c>
      <c r="BA14" s="19">
        <v>425.87799999999999</v>
      </c>
      <c r="BB14" s="19">
        <v>441.52</v>
      </c>
      <c r="BC14" s="19">
        <v>470.41699999999997</v>
      </c>
      <c r="BD14" s="19">
        <v>499.78199999999998</v>
      </c>
      <c r="BE14" s="19">
        <v>517.68299999999999</v>
      </c>
      <c r="BF14" s="11">
        <v>537.84100000000001</v>
      </c>
      <c r="BG14" s="11"/>
      <c r="BH14" s="11"/>
    </row>
    <row r="15" spans="1:63" ht="15.5">
      <c r="A15" s="12">
        <v>11</v>
      </c>
      <c r="B15" s="43">
        <v>14.239089999999999</v>
      </c>
      <c r="C15" s="46">
        <v>100.58452</v>
      </c>
      <c r="D15" s="9" t="s">
        <v>38</v>
      </c>
      <c r="E15" s="19">
        <v>56.051000000000002</v>
      </c>
      <c r="F15" s="19">
        <v>51.454999999999998</v>
      </c>
      <c r="G15" s="19">
        <v>48.838000000000001</v>
      </c>
      <c r="H15" s="19">
        <v>43.695</v>
      </c>
      <c r="I15" s="19">
        <v>39.721000000000004</v>
      </c>
      <c r="J15" s="19">
        <v>35.767000000000003</v>
      </c>
      <c r="K15" s="19">
        <v>27.765000000000001</v>
      </c>
      <c r="L15" s="19">
        <v>20.457000000000001</v>
      </c>
      <c r="M15" s="19">
        <v>11.991</v>
      </c>
      <c r="N15" s="19">
        <v>5.9589999999999996</v>
      </c>
      <c r="O15" s="20">
        <v>0</v>
      </c>
      <c r="P15" s="19">
        <v>13.079000000000001</v>
      </c>
      <c r="Q15" s="19">
        <v>18.878</v>
      </c>
      <c r="R15" s="19">
        <v>23.704000000000001</v>
      </c>
      <c r="S15" s="19">
        <v>27.731999999999999</v>
      </c>
      <c r="T15" s="19">
        <v>33.381999999999998</v>
      </c>
      <c r="U15" s="19">
        <v>38.973999999999997</v>
      </c>
      <c r="V15" s="19">
        <v>44.701000000000001</v>
      </c>
      <c r="W15" s="19">
        <v>51.136000000000003</v>
      </c>
      <c r="X15" s="19">
        <v>54.540999999999997</v>
      </c>
      <c r="Y15" s="19">
        <v>58.247</v>
      </c>
      <c r="Z15" s="19">
        <v>62.34</v>
      </c>
      <c r="AA15" s="19">
        <v>73.498000000000005</v>
      </c>
      <c r="AB15" s="19">
        <v>89.085999999999999</v>
      </c>
      <c r="AC15" s="19">
        <v>99.146000000000001</v>
      </c>
      <c r="AD15" s="19">
        <v>104.479</v>
      </c>
      <c r="AE15" s="15">
        <v>115.913</v>
      </c>
      <c r="AF15" s="19">
        <v>126.83799999999999</v>
      </c>
      <c r="AG15" s="19">
        <v>133.083</v>
      </c>
      <c r="AH15" s="19">
        <v>164.88900000000001</v>
      </c>
      <c r="AI15" s="19">
        <v>172.251</v>
      </c>
      <c r="AJ15" s="19">
        <v>186.495</v>
      </c>
      <c r="AK15" s="19">
        <v>200.25200000000001</v>
      </c>
      <c r="AL15" s="19">
        <v>221.095</v>
      </c>
      <c r="AM15" s="19">
        <v>234.41800000000001</v>
      </c>
      <c r="AN15" s="19">
        <v>241.136</v>
      </c>
      <c r="AO15" s="19">
        <v>246.98699999999999</v>
      </c>
      <c r="AP15" s="19">
        <v>254.3</v>
      </c>
      <c r="AQ15" s="19">
        <v>261.79500000000002</v>
      </c>
      <c r="AR15" s="19">
        <v>288.56900000000002</v>
      </c>
      <c r="AS15" s="19">
        <v>313.25599999999997</v>
      </c>
      <c r="AT15" s="19">
        <v>321.48599999999999</v>
      </c>
      <c r="AU15" s="19">
        <v>333.702</v>
      </c>
      <c r="AV15" s="19">
        <v>343.37099999999998</v>
      </c>
      <c r="AW15" s="19">
        <v>356.67399999999998</v>
      </c>
      <c r="AX15" s="19">
        <v>364.40899999999999</v>
      </c>
      <c r="AY15" s="19">
        <v>379.68099999999998</v>
      </c>
      <c r="AZ15" s="19">
        <v>381.74700000000001</v>
      </c>
      <c r="BA15" s="19">
        <v>420.09699999999998</v>
      </c>
      <c r="BB15" s="19">
        <v>435.79899999999998</v>
      </c>
      <c r="BC15" s="19">
        <v>464.84699999999998</v>
      </c>
      <c r="BD15" s="19">
        <v>494.27800000000002</v>
      </c>
      <c r="BE15" s="19">
        <v>512.28099999999995</v>
      </c>
      <c r="BF15" s="11">
        <v>532.40800000000002</v>
      </c>
      <c r="BG15" s="11"/>
      <c r="BH15" s="11"/>
    </row>
    <row r="16" spans="1:63" ht="15.5">
      <c r="A16" s="12">
        <v>12</v>
      </c>
      <c r="B16" s="43">
        <v>14.356669999999999</v>
      </c>
      <c r="C16" s="43">
        <v>100.58295</v>
      </c>
      <c r="D16" s="9" t="s">
        <v>42</v>
      </c>
      <c r="E16" s="19">
        <v>69.02</v>
      </c>
      <c r="F16" s="19">
        <v>64.448999999999998</v>
      </c>
      <c r="G16" s="19">
        <v>61.850999999999999</v>
      </c>
      <c r="H16" s="19">
        <v>56.749000000000002</v>
      </c>
      <c r="I16" s="19">
        <v>52.798000000000002</v>
      </c>
      <c r="J16" s="19">
        <v>48.84</v>
      </c>
      <c r="K16" s="19">
        <v>40.831000000000003</v>
      </c>
      <c r="L16" s="19">
        <v>33.533000000000001</v>
      </c>
      <c r="M16" s="19">
        <v>25.065999999999999</v>
      </c>
      <c r="N16" s="19">
        <v>19.007999999999999</v>
      </c>
      <c r="O16" s="19">
        <v>13.079000000000001</v>
      </c>
      <c r="P16" s="20">
        <v>0</v>
      </c>
      <c r="Q16" s="19">
        <v>7.3410000000000002</v>
      </c>
      <c r="R16" s="19">
        <v>13.641999999999999</v>
      </c>
      <c r="S16" s="19">
        <v>18.155999999999999</v>
      </c>
      <c r="T16" s="19">
        <v>22.713000000000001</v>
      </c>
      <c r="U16" s="19">
        <v>27.478000000000002</v>
      </c>
      <c r="V16" s="19">
        <v>32.792000000000002</v>
      </c>
      <c r="W16" s="19">
        <v>38.695999999999998</v>
      </c>
      <c r="X16" s="19">
        <v>41.8</v>
      </c>
      <c r="Y16" s="19">
        <v>45.292000000000002</v>
      </c>
      <c r="Z16" s="19">
        <v>49.295999999999999</v>
      </c>
      <c r="AA16" s="19">
        <v>60.423999999999999</v>
      </c>
      <c r="AB16" s="19">
        <v>76.019000000000005</v>
      </c>
      <c r="AC16" s="19">
        <v>86.18</v>
      </c>
      <c r="AD16" s="19">
        <v>91.581000000000003</v>
      </c>
      <c r="AE16" s="15">
        <v>103.145</v>
      </c>
      <c r="AF16" s="19">
        <v>114.10599999999999</v>
      </c>
      <c r="AG16" s="19">
        <v>120.462</v>
      </c>
      <c r="AH16" s="19">
        <v>152.315</v>
      </c>
      <c r="AI16" s="19">
        <v>159.43</v>
      </c>
      <c r="AJ16" s="19">
        <v>173.56399999999999</v>
      </c>
      <c r="AK16" s="19">
        <v>187.23699999999999</v>
      </c>
      <c r="AL16" s="19">
        <v>208.04400000000001</v>
      </c>
      <c r="AM16" s="19">
        <v>221.37200000000001</v>
      </c>
      <c r="AN16" s="19">
        <v>228.09399999999999</v>
      </c>
      <c r="AO16" s="19">
        <v>233.96299999999999</v>
      </c>
      <c r="AP16" s="19">
        <v>241.28100000000001</v>
      </c>
      <c r="AQ16" s="19">
        <v>248.79</v>
      </c>
      <c r="AR16" s="19">
        <v>275.565</v>
      </c>
      <c r="AS16" s="19">
        <v>300.27100000000002</v>
      </c>
      <c r="AT16" s="19">
        <v>308.517</v>
      </c>
      <c r="AU16" s="19">
        <v>320.77300000000002</v>
      </c>
      <c r="AV16" s="19">
        <v>330.42700000000002</v>
      </c>
      <c r="AW16" s="19">
        <v>343.714</v>
      </c>
      <c r="AX16" s="19">
        <v>351.43700000000001</v>
      </c>
      <c r="AY16" s="19">
        <v>366.70400000000001</v>
      </c>
      <c r="AZ16" s="19">
        <v>368.76799999999997</v>
      </c>
      <c r="BA16" s="19">
        <v>407.11900000000003</v>
      </c>
      <c r="BB16" s="19">
        <v>422.89600000000002</v>
      </c>
      <c r="BC16" s="19">
        <v>452.16199999999998</v>
      </c>
      <c r="BD16" s="19">
        <v>481.69499999999999</v>
      </c>
      <c r="BE16" s="19">
        <v>499.86200000000002</v>
      </c>
      <c r="BF16" s="11">
        <v>519.93799999999999</v>
      </c>
      <c r="BG16" s="11"/>
      <c r="BH16" s="11"/>
    </row>
    <row r="17" spans="1:60" ht="15.5">
      <c r="A17" s="12">
        <v>13</v>
      </c>
      <c r="B17" s="43">
        <v>14.40245</v>
      </c>
      <c r="C17" s="43">
        <v>100.63203</v>
      </c>
      <c r="D17" s="9" t="s">
        <v>46</v>
      </c>
      <c r="E17" s="19">
        <v>74.783000000000001</v>
      </c>
      <c r="F17" s="19">
        <v>70.156000000000006</v>
      </c>
      <c r="G17" s="19">
        <v>67.510000000000005</v>
      </c>
      <c r="H17" s="19">
        <v>62.267000000000003</v>
      </c>
      <c r="I17" s="19">
        <v>58.155000000000001</v>
      </c>
      <c r="J17" s="19">
        <v>53.997</v>
      </c>
      <c r="K17" s="19">
        <v>45.98</v>
      </c>
      <c r="L17" s="19">
        <v>38.841999999999999</v>
      </c>
      <c r="M17" s="19">
        <v>30.640999999999998</v>
      </c>
      <c r="N17" s="19">
        <v>24.776</v>
      </c>
      <c r="O17" s="19">
        <v>18.878</v>
      </c>
      <c r="P17" s="19">
        <v>7.3410000000000002</v>
      </c>
      <c r="Q17" s="20">
        <v>0</v>
      </c>
      <c r="R17" s="19">
        <v>6.46</v>
      </c>
      <c r="S17" s="19">
        <v>10.959</v>
      </c>
      <c r="T17" s="19">
        <v>15.385</v>
      </c>
      <c r="U17" s="19">
        <v>20.369</v>
      </c>
      <c r="V17" s="19">
        <v>25.911000000000001</v>
      </c>
      <c r="W17" s="19">
        <v>32.262</v>
      </c>
      <c r="X17" s="19">
        <v>35.774999999999999</v>
      </c>
      <c r="Y17" s="19">
        <v>39.749000000000002</v>
      </c>
      <c r="Z17" s="19">
        <v>44.12</v>
      </c>
      <c r="AA17" s="19">
        <v>55.476999999999997</v>
      </c>
      <c r="AB17" s="19">
        <v>71.466999999999999</v>
      </c>
      <c r="AC17" s="19">
        <v>82.180999999999997</v>
      </c>
      <c r="AD17" s="19">
        <v>87.802000000000007</v>
      </c>
      <c r="AE17" s="15">
        <v>99.688000000000002</v>
      </c>
      <c r="AF17" s="19">
        <v>110.708</v>
      </c>
      <c r="AG17" s="19">
        <v>117.291</v>
      </c>
      <c r="AH17" s="19">
        <v>149.178</v>
      </c>
      <c r="AI17" s="19">
        <v>155.74199999999999</v>
      </c>
      <c r="AJ17" s="19">
        <v>169.542</v>
      </c>
      <c r="AK17" s="19">
        <v>182.881</v>
      </c>
      <c r="AL17" s="19">
        <v>203.47800000000001</v>
      </c>
      <c r="AM17" s="19">
        <v>216.833</v>
      </c>
      <c r="AN17" s="19">
        <v>223.57300000000001</v>
      </c>
      <c r="AO17" s="19">
        <v>229.542</v>
      </c>
      <c r="AP17" s="19">
        <v>236.88300000000001</v>
      </c>
      <c r="AQ17" s="19">
        <v>244.44900000000001</v>
      </c>
      <c r="AR17" s="19">
        <v>271.22399999999999</v>
      </c>
      <c r="AS17" s="19">
        <v>296</v>
      </c>
      <c r="AT17" s="19">
        <v>304.30099999999999</v>
      </c>
      <c r="AU17" s="19">
        <v>316.69299999999998</v>
      </c>
      <c r="AV17" s="19">
        <v>326.29599999999999</v>
      </c>
      <c r="AW17" s="19">
        <v>339.524</v>
      </c>
      <c r="AX17" s="19">
        <v>347.20400000000001</v>
      </c>
      <c r="AY17" s="19">
        <v>362.45299999999997</v>
      </c>
      <c r="AZ17" s="19">
        <v>364.50599999999997</v>
      </c>
      <c r="BA17" s="19">
        <v>402.858</v>
      </c>
      <c r="BB17" s="19">
        <v>418.87799999999999</v>
      </c>
      <c r="BC17" s="19">
        <v>448.66199999999998</v>
      </c>
      <c r="BD17" s="19">
        <v>478.39</v>
      </c>
      <c r="BE17" s="19">
        <v>496.84199999999998</v>
      </c>
      <c r="BF17" s="11">
        <v>516.83000000000004</v>
      </c>
      <c r="BG17" s="11"/>
      <c r="BH17" s="11"/>
    </row>
    <row r="18" spans="1:60" ht="15.5">
      <c r="A18" s="12">
        <v>14</v>
      </c>
      <c r="B18" s="43">
        <v>14.4283</v>
      </c>
      <c r="C18" s="43">
        <v>100.68573000000001</v>
      </c>
      <c r="D18" s="9" t="s">
        <v>50</v>
      </c>
      <c r="E18" s="19">
        <v>78.756</v>
      </c>
      <c r="F18" s="19">
        <v>74.091999999999999</v>
      </c>
      <c r="G18" s="19">
        <v>71.411000000000001</v>
      </c>
      <c r="H18" s="19">
        <v>66.055999999999997</v>
      </c>
      <c r="I18" s="19">
        <v>61.816000000000003</v>
      </c>
      <c r="J18" s="19">
        <v>57.5</v>
      </c>
      <c r="K18" s="19">
        <v>49.566000000000003</v>
      </c>
      <c r="L18" s="19">
        <v>42.680999999999997</v>
      </c>
      <c r="M18" s="19">
        <v>34.881999999999998</v>
      </c>
      <c r="N18" s="19">
        <v>29.343</v>
      </c>
      <c r="O18" s="19">
        <v>23.704000000000001</v>
      </c>
      <c r="P18" s="19">
        <v>13.641999999999999</v>
      </c>
      <c r="Q18" s="19">
        <v>6.46</v>
      </c>
      <c r="R18" s="20">
        <v>0</v>
      </c>
      <c r="S18" s="19">
        <v>4.5179999999999998</v>
      </c>
      <c r="T18" s="19">
        <v>9.6780000000000008</v>
      </c>
      <c r="U18" s="19">
        <v>15.465999999999999</v>
      </c>
      <c r="V18" s="19">
        <v>21.417999999999999</v>
      </c>
      <c r="W18" s="19">
        <v>28.47</v>
      </c>
      <c r="X18" s="19">
        <v>32.558999999999997</v>
      </c>
      <c r="Y18" s="19">
        <v>37.136000000000003</v>
      </c>
      <c r="Z18" s="19">
        <v>41.902999999999999</v>
      </c>
      <c r="AA18" s="19">
        <v>53.378</v>
      </c>
      <c r="AB18" s="19">
        <v>69.679000000000002</v>
      </c>
      <c r="AC18" s="19">
        <v>80.927000000000007</v>
      </c>
      <c r="AD18" s="19">
        <v>86.748999999999995</v>
      </c>
      <c r="AE18" s="15">
        <v>98.91</v>
      </c>
      <c r="AF18" s="19">
        <v>109.94799999999999</v>
      </c>
      <c r="AG18" s="19">
        <v>116.736</v>
      </c>
      <c r="AH18" s="19">
        <v>148.58000000000001</v>
      </c>
      <c r="AI18" s="19">
        <v>154.58199999999999</v>
      </c>
      <c r="AJ18" s="19">
        <v>168.017</v>
      </c>
      <c r="AK18" s="19">
        <v>180.989</v>
      </c>
      <c r="AL18" s="19">
        <v>201.34100000000001</v>
      </c>
      <c r="AM18" s="19">
        <v>214.71299999999999</v>
      </c>
      <c r="AN18" s="19">
        <v>221.47</v>
      </c>
      <c r="AO18" s="19">
        <v>227.54</v>
      </c>
      <c r="AP18" s="19">
        <v>234.9</v>
      </c>
      <c r="AQ18" s="19">
        <v>242.52199999999999</v>
      </c>
      <c r="AR18" s="19">
        <v>269.27999999999997</v>
      </c>
      <c r="AS18" s="19">
        <v>294.11900000000003</v>
      </c>
      <c r="AT18" s="19">
        <v>302.476</v>
      </c>
      <c r="AU18" s="19">
        <v>315.00099999999998</v>
      </c>
      <c r="AV18" s="19">
        <v>324.54899999999998</v>
      </c>
      <c r="AW18" s="19">
        <v>337.71100000000001</v>
      </c>
      <c r="AX18" s="19">
        <v>345.34399999999999</v>
      </c>
      <c r="AY18" s="19">
        <v>360.57</v>
      </c>
      <c r="AZ18" s="19">
        <v>362.61099999999999</v>
      </c>
      <c r="BA18" s="19">
        <v>400.95400000000001</v>
      </c>
      <c r="BB18" s="19">
        <v>417.22</v>
      </c>
      <c r="BC18" s="19">
        <v>447.51900000000001</v>
      </c>
      <c r="BD18" s="19">
        <v>477.435</v>
      </c>
      <c r="BE18" s="19">
        <v>496.16</v>
      </c>
      <c r="BF18" s="11">
        <v>516.05999999999995</v>
      </c>
      <c r="BG18" s="11"/>
      <c r="BH18" s="11"/>
    </row>
    <row r="19" spans="1:60" ht="15.5">
      <c r="A19" s="12">
        <v>15</v>
      </c>
      <c r="B19" s="43">
        <v>14.45059</v>
      </c>
      <c r="C19" s="43">
        <v>100.72078999999999</v>
      </c>
      <c r="D19" s="9" t="s">
        <v>52</v>
      </c>
      <c r="E19" s="19">
        <v>82.102000000000004</v>
      </c>
      <c r="F19" s="19">
        <v>77.426000000000002</v>
      </c>
      <c r="G19" s="19">
        <v>74.731999999999999</v>
      </c>
      <c r="H19" s="19">
        <v>69.328000000000003</v>
      </c>
      <c r="I19" s="19">
        <v>65.03</v>
      </c>
      <c r="J19" s="19">
        <v>60.642000000000003</v>
      </c>
      <c r="K19" s="19">
        <v>52.790999999999997</v>
      </c>
      <c r="L19" s="19">
        <v>46.082999999999998</v>
      </c>
      <c r="M19" s="19">
        <v>38.543999999999997</v>
      </c>
      <c r="N19" s="19">
        <v>33.204999999999998</v>
      </c>
      <c r="O19" s="19">
        <v>27.731999999999999</v>
      </c>
      <c r="P19" s="19">
        <v>18.155999999999999</v>
      </c>
      <c r="Q19" s="19">
        <v>10.959</v>
      </c>
      <c r="R19" s="19">
        <v>4.5179999999999998</v>
      </c>
      <c r="S19" s="20">
        <v>0</v>
      </c>
      <c r="T19" s="19">
        <v>6.1319999999999997</v>
      </c>
      <c r="U19" s="19">
        <v>12.417999999999999</v>
      </c>
      <c r="V19" s="19">
        <v>18.5</v>
      </c>
      <c r="W19" s="19">
        <v>25.952999999999999</v>
      </c>
      <c r="X19" s="19">
        <v>30.414000000000001</v>
      </c>
      <c r="Y19" s="19">
        <v>35.371000000000002</v>
      </c>
      <c r="Z19" s="19">
        <v>40.365000000000002</v>
      </c>
      <c r="AA19" s="19">
        <v>51.811999999999998</v>
      </c>
      <c r="AB19" s="19">
        <v>68.236000000000004</v>
      </c>
      <c r="AC19" s="19">
        <v>79.813999999999993</v>
      </c>
      <c r="AD19" s="19">
        <v>85.757000000000005</v>
      </c>
      <c r="AE19" s="15">
        <v>98.075999999999993</v>
      </c>
      <c r="AF19" s="19">
        <v>109.101</v>
      </c>
      <c r="AG19" s="19">
        <v>116.01900000000001</v>
      </c>
      <c r="AH19" s="19">
        <v>147.78899999999999</v>
      </c>
      <c r="AI19" s="19">
        <v>153.39500000000001</v>
      </c>
      <c r="AJ19" s="19">
        <v>166.56700000000001</v>
      </c>
      <c r="AK19" s="19">
        <v>179.27799999999999</v>
      </c>
      <c r="AL19" s="19">
        <v>199.45099999999999</v>
      </c>
      <c r="AM19" s="19">
        <v>212.828</v>
      </c>
      <c r="AN19" s="19">
        <v>219.59200000000001</v>
      </c>
      <c r="AO19" s="19">
        <v>225.73</v>
      </c>
      <c r="AP19" s="19">
        <v>233.1</v>
      </c>
      <c r="AQ19" s="19">
        <v>240.756</v>
      </c>
      <c r="AR19" s="19">
        <v>267.495</v>
      </c>
      <c r="AS19" s="19">
        <v>292.37</v>
      </c>
      <c r="AT19" s="19">
        <v>300.76100000000002</v>
      </c>
      <c r="AU19" s="19">
        <v>313.375</v>
      </c>
      <c r="AV19" s="19">
        <v>322.88299999999998</v>
      </c>
      <c r="AW19" s="19">
        <v>335.99799999999999</v>
      </c>
      <c r="AX19" s="19">
        <v>343.59699999999998</v>
      </c>
      <c r="AY19" s="19">
        <v>358.80500000000001</v>
      </c>
      <c r="AZ19" s="19">
        <v>360.83800000000002</v>
      </c>
      <c r="BA19" s="19">
        <v>399.17</v>
      </c>
      <c r="BB19" s="19">
        <v>415.6</v>
      </c>
      <c r="BC19" s="19">
        <v>446.24599999999998</v>
      </c>
      <c r="BD19" s="19">
        <v>476.28699999999998</v>
      </c>
      <c r="BE19" s="19">
        <v>495.19799999999998</v>
      </c>
      <c r="BF19" s="11">
        <v>515.03499999999997</v>
      </c>
      <c r="BG19" s="11"/>
      <c r="BH19" s="11"/>
    </row>
    <row r="20" spans="1:60" ht="15.5">
      <c r="A20" s="12">
        <v>16</v>
      </c>
      <c r="B20" s="43">
        <v>14.50534</v>
      </c>
      <c r="C20" s="43">
        <v>100.72749</v>
      </c>
      <c r="D20" s="9" t="s">
        <v>54</v>
      </c>
      <c r="E20" s="19">
        <v>88.167000000000002</v>
      </c>
      <c r="F20" s="19">
        <v>83.494</v>
      </c>
      <c r="G20" s="19">
        <v>80.802999999999997</v>
      </c>
      <c r="H20" s="19">
        <v>75.41</v>
      </c>
      <c r="I20" s="19">
        <v>71.124000000000009</v>
      </c>
      <c r="J20" s="19">
        <v>66.748000000000005</v>
      </c>
      <c r="K20" s="19">
        <v>58.878999999999998</v>
      </c>
      <c r="L20" s="19">
        <v>52.121000000000002</v>
      </c>
      <c r="M20" s="19">
        <v>44.468000000000004</v>
      </c>
      <c r="N20" s="19">
        <v>38.999000000000002</v>
      </c>
      <c r="O20" s="19">
        <v>33.381999999999998</v>
      </c>
      <c r="P20" s="19">
        <v>22.713000000000001</v>
      </c>
      <c r="Q20" s="19">
        <v>15.385</v>
      </c>
      <c r="R20" s="19">
        <v>9.6780000000000008</v>
      </c>
      <c r="S20" s="19">
        <v>6.1319999999999997</v>
      </c>
      <c r="T20" s="20">
        <v>0</v>
      </c>
      <c r="U20" s="19">
        <v>6.3289999999999997</v>
      </c>
      <c r="V20" s="19">
        <v>12.401999999999999</v>
      </c>
      <c r="W20" s="19">
        <v>19.949000000000002</v>
      </c>
      <c r="X20" s="19">
        <v>24.555</v>
      </c>
      <c r="Y20" s="19">
        <v>29.699000000000002</v>
      </c>
      <c r="Z20" s="19">
        <v>34.808</v>
      </c>
      <c r="AA20" s="19">
        <v>46.186999999999998</v>
      </c>
      <c r="AB20" s="19">
        <v>62.646999999999998</v>
      </c>
      <c r="AC20" s="19">
        <v>74.418999999999997</v>
      </c>
      <c r="AD20" s="19">
        <v>80.438000000000002</v>
      </c>
      <c r="AE20" s="15">
        <v>92.855000000000004</v>
      </c>
      <c r="AF20" s="19">
        <v>103.858</v>
      </c>
      <c r="AG20" s="19">
        <v>110.867</v>
      </c>
      <c r="AH20" s="19">
        <v>142.55699999999999</v>
      </c>
      <c r="AI20" s="19">
        <v>147.88900000000001</v>
      </c>
      <c r="AJ20" s="19">
        <v>160.9</v>
      </c>
      <c r="AK20" s="19">
        <v>173.471</v>
      </c>
      <c r="AL20" s="19">
        <v>193.56100000000001</v>
      </c>
      <c r="AM20" s="19">
        <v>206.93799999999999</v>
      </c>
      <c r="AN20" s="19">
        <v>213.70500000000001</v>
      </c>
      <c r="AO20" s="19">
        <v>219.87</v>
      </c>
      <c r="AP20" s="19">
        <v>227.244</v>
      </c>
      <c r="AQ20" s="19">
        <v>234.916</v>
      </c>
      <c r="AR20" s="19">
        <v>261.64299999999997</v>
      </c>
      <c r="AS20" s="19">
        <v>286.53199999999998</v>
      </c>
      <c r="AT20" s="19">
        <v>294.93900000000002</v>
      </c>
      <c r="AU20" s="19">
        <v>307.59500000000003</v>
      </c>
      <c r="AV20" s="19">
        <v>317.08300000000003</v>
      </c>
      <c r="AW20" s="19">
        <v>330.17500000000001</v>
      </c>
      <c r="AX20" s="19">
        <v>337.75799999999998</v>
      </c>
      <c r="AY20" s="19">
        <v>352.95699999999999</v>
      </c>
      <c r="AZ20" s="19">
        <v>354.98599999999999</v>
      </c>
      <c r="BA20" s="19">
        <v>393.31099999999998</v>
      </c>
      <c r="BB20" s="19">
        <v>409.81700000000001</v>
      </c>
      <c r="BC20" s="19">
        <v>440.649</v>
      </c>
      <c r="BD20" s="19">
        <v>470.76299999999998</v>
      </c>
      <c r="BE20" s="19">
        <v>489.79199999999997</v>
      </c>
      <c r="BF20" s="11">
        <v>509.58699999999999</v>
      </c>
      <c r="BG20" s="11"/>
      <c r="BH20" s="11"/>
    </row>
    <row r="21" spans="1:60" ht="15.5">
      <c r="A21" s="12">
        <v>17</v>
      </c>
      <c r="B21" s="43">
        <v>14.56217</v>
      </c>
      <c r="C21" s="43">
        <v>100.72454</v>
      </c>
      <c r="D21" s="9" t="s">
        <v>58</v>
      </c>
      <c r="E21" s="19">
        <v>94.210999999999999</v>
      </c>
      <c r="F21" s="19">
        <v>89.545000000000002</v>
      </c>
      <c r="G21" s="19">
        <v>86.861000000000004</v>
      </c>
      <c r="H21" s="19">
        <v>81.492999999999995</v>
      </c>
      <c r="I21" s="19">
        <v>77.233000000000004</v>
      </c>
      <c r="J21" s="19">
        <v>72.888000000000005</v>
      </c>
      <c r="K21" s="19">
        <v>64.983000000000004</v>
      </c>
      <c r="L21" s="19">
        <v>58.139000000000003</v>
      </c>
      <c r="M21" s="19">
        <v>50.332000000000001</v>
      </c>
      <c r="N21" s="19">
        <v>44.720999999999997</v>
      </c>
      <c r="O21" s="19">
        <v>38.973999999999997</v>
      </c>
      <c r="P21" s="19">
        <v>27.478000000000002</v>
      </c>
      <c r="Q21" s="19">
        <v>20.369</v>
      </c>
      <c r="R21" s="19">
        <v>15.465999999999999</v>
      </c>
      <c r="S21" s="19">
        <v>12.417999999999999</v>
      </c>
      <c r="T21" s="19">
        <v>6.3289999999999997</v>
      </c>
      <c r="U21" s="20">
        <v>0</v>
      </c>
      <c r="V21" s="19">
        <v>6.0819999999999999</v>
      </c>
      <c r="W21" s="19">
        <v>13.638999999999999</v>
      </c>
      <c r="X21" s="19">
        <v>18.343</v>
      </c>
      <c r="Y21" s="19">
        <v>23.637</v>
      </c>
      <c r="Z21" s="19">
        <v>28.832999999999998</v>
      </c>
      <c r="AA21" s="19">
        <v>40.116999999999997</v>
      </c>
      <c r="AB21" s="19">
        <v>56.582000000000001</v>
      </c>
      <c r="AC21" s="19">
        <v>68.501000000000005</v>
      </c>
      <c r="AD21" s="19">
        <v>74.575999999999993</v>
      </c>
      <c r="AE21" s="15">
        <v>87.063999999999993</v>
      </c>
      <c r="AF21" s="19">
        <v>98.04</v>
      </c>
      <c r="AG21" s="19">
        <v>105.119</v>
      </c>
      <c r="AH21" s="19">
        <v>136.72800000000001</v>
      </c>
      <c r="AI21" s="19">
        <v>141.84899999999999</v>
      </c>
      <c r="AJ21" s="19">
        <v>154.74600000000001</v>
      </c>
      <c r="AK21" s="19">
        <v>167.23099999999999</v>
      </c>
      <c r="AL21" s="19">
        <v>187.27699999999999</v>
      </c>
      <c r="AM21" s="19">
        <v>200.654</v>
      </c>
      <c r="AN21" s="19">
        <v>207.422</v>
      </c>
      <c r="AO21" s="19">
        <v>213.601</v>
      </c>
      <c r="AP21" s="19">
        <v>220.977</v>
      </c>
      <c r="AQ21" s="19">
        <v>228.655</v>
      </c>
      <c r="AR21" s="19">
        <v>255.37700000000001</v>
      </c>
      <c r="AS21" s="19">
        <v>280.27300000000002</v>
      </c>
      <c r="AT21" s="19">
        <v>288.68700000000001</v>
      </c>
      <c r="AU21" s="19">
        <v>301.36599999999999</v>
      </c>
      <c r="AV21" s="19">
        <v>310.84300000000002</v>
      </c>
      <c r="AW21" s="19">
        <v>323.92200000000003</v>
      </c>
      <c r="AX21" s="19">
        <v>331.49700000000001</v>
      </c>
      <c r="AY21" s="19">
        <v>346.69099999999997</v>
      </c>
      <c r="AZ21" s="19">
        <v>348.71800000000002</v>
      </c>
      <c r="BA21" s="19">
        <v>387.04</v>
      </c>
      <c r="BB21" s="19">
        <v>403.58499999999998</v>
      </c>
      <c r="BC21" s="19">
        <v>434.52800000000002</v>
      </c>
      <c r="BD21" s="19">
        <v>464.69</v>
      </c>
      <c r="BE21" s="19">
        <v>483.8</v>
      </c>
      <c r="BF21" s="11">
        <v>503.56599999999997</v>
      </c>
      <c r="BG21" s="11"/>
      <c r="BH21" s="11"/>
    </row>
    <row r="22" spans="1:60" ht="15.5">
      <c r="A22" s="12">
        <v>18</v>
      </c>
      <c r="B22" s="43">
        <v>14.61683</v>
      </c>
      <c r="C22" s="43">
        <v>100.72618</v>
      </c>
      <c r="D22" s="9" t="s">
        <v>60</v>
      </c>
      <c r="E22" s="19">
        <v>100.166</v>
      </c>
      <c r="F22" s="19">
        <v>95.504000000000005</v>
      </c>
      <c r="G22" s="19">
        <v>92.825000000000003</v>
      </c>
      <c r="H22" s="19">
        <v>87.474000000000004</v>
      </c>
      <c r="I22" s="19">
        <v>83.231000000000009</v>
      </c>
      <c r="J22" s="19">
        <v>78.902000000000001</v>
      </c>
      <c r="K22" s="19">
        <v>70.98</v>
      </c>
      <c r="L22" s="19">
        <v>64.090999999999994</v>
      </c>
      <c r="M22" s="19">
        <v>56.2</v>
      </c>
      <c r="N22" s="19">
        <v>50.512</v>
      </c>
      <c r="O22" s="19">
        <v>44.701000000000001</v>
      </c>
      <c r="P22" s="19">
        <v>32.792000000000002</v>
      </c>
      <c r="Q22" s="19">
        <v>25.911000000000001</v>
      </c>
      <c r="R22" s="19">
        <v>21.417999999999999</v>
      </c>
      <c r="S22" s="19">
        <v>18.5</v>
      </c>
      <c r="T22" s="19">
        <v>12.401999999999999</v>
      </c>
      <c r="U22" s="19">
        <v>6.0819999999999999</v>
      </c>
      <c r="V22" s="20">
        <v>0</v>
      </c>
      <c r="W22" s="19">
        <v>7.7220000000000004</v>
      </c>
      <c r="X22" s="19">
        <v>12.669</v>
      </c>
      <c r="Y22" s="19">
        <v>18.212</v>
      </c>
      <c r="Z22" s="19">
        <v>23.504000000000001</v>
      </c>
      <c r="AA22" s="19">
        <v>34.564</v>
      </c>
      <c r="AB22" s="19">
        <v>50.996000000000002</v>
      </c>
      <c r="AC22" s="19">
        <v>63.100999999999999</v>
      </c>
      <c r="AD22" s="19">
        <v>69.242999999999995</v>
      </c>
      <c r="AE22" s="15">
        <v>81.718000000000004</v>
      </c>
      <c r="AF22" s="19">
        <v>92.736000000000004</v>
      </c>
      <c r="AG22" s="19">
        <v>99.897999999999996</v>
      </c>
      <c r="AH22" s="19">
        <v>131.38900000000001</v>
      </c>
      <c r="AI22" s="19">
        <v>136.24100000000001</v>
      </c>
      <c r="AJ22" s="19">
        <v>148.98400000000001</v>
      </c>
      <c r="AK22" s="19">
        <v>161.346</v>
      </c>
      <c r="AL22" s="19">
        <v>181.321</v>
      </c>
      <c r="AM22" s="19">
        <v>194.69800000000001</v>
      </c>
      <c r="AN22" s="19">
        <v>201.46700000000001</v>
      </c>
      <c r="AO22" s="19">
        <v>207.66800000000001</v>
      </c>
      <c r="AP22" s="19">
        <v>215.04599999999999</v>
      </c>
      <c r="AQ22" s="19">
        <v>222.73599999999999</v>
      </c>
      <c r="AR22" s="19">
        <v>249.447</v>
      </c>
      <c r="AS22" s="19">
        <v>274.35300000000001</v>
      </c>
      <c r="AT22" s="19">
        <v>282.779</v>
      </c>
      <c r="AU22" s="19">
        <v>295.49</v>
      </c>
      <c r="AV22" s="19">
        <v>304.95</v>
      </c>
      <c r="AW22" s="19">
        <v>318.012</v>
      </c>
      <c r="AX22" s="19">
        <v>325.57400000000001</v>
      </c>
      <c r="AY22" s="19">
        <v>340.76100000000002</v>
      </c>
      <c r="AZ22" s="19">
        <v>342.78500000000003</v>
      </c>
      <c r="BA22" s="19">
        <v>381.101</v>
      </c>
      <c r="BB22" s="19">
        <v>397.70299999999997</v>
      </c>
      <c r="BC22" s="19">
        <v>428.79500000000002</v>
      </c>
      <c r="BD22" s="19">
        <v>459.01799999999997</v>
      </c>
      <c r="BE22" s="19">
        <v>478.22800000000001</v>
      </c>
      <c r="BF22" s="11">
        <v>497.95600000000002</v>
      </c>
      <c r="BG22" s="11"/>
      <c r="BH22" s="11"/>
    </row>
    <row r="23" spans="1:60" ht="15.5">
      <c r="A23" s="12">
        <v>19</v>
      </c>
      <c r="B23" s="43">
        <v>14.683490000000001</v>
      </c>
      <c r="C23" s="43">
        <v>100.70613</v>
      </c>
      <c r="D23" s="9" t="s">
        <v>62</v>
      </c>
      <c r="E23" s="19">
        <v>106.96899999999999</v>
      </c>
      <c r="F23" s="19">
        <v>102.324</v>
      </c>
      <c r="G23" s="19">
        <v>99.662000000000006</v>
      </c>
      <c r="H23" s="19">
        <v>94.361000000000004</v>
      </c>
      <c r="I23" s="19">
        <v>90.171999999999997</v>
      </c>
      <c r="J23" s="19">
        <v>85.903999999999996</v>
      </c>
      <c r="K23" s="19">
        <v>77.935000000000002</v>
      </c>
      <c r="L23" s="19">
        <v>70.930999999999997</v>
      </c>
      <c r="M23" s="19">
        <v>62.862000000000002</v>
      </c>
      <c r="N23" s="19">
        <v>57.036999999999999</v>
      </c>
      <c r="O23" s="19">
        <v>51.136000000000003</v>
      </c>
      <c r="P23" s="19">
        <v>38.695999999999998</v>
      </c>
      <c r="Q23" s="19">
        <v>32.262</v>
      </c>
      <c r="R23" s="19">
        <v>28.47</v>
      </c>
      <c r="S23" s="19">
        <v>25.952999999999999</v>
      </c>
      <c r="T23" s="19">
        <v>19.949000000000002</v>
      </c>
      <c r="U23" s="19">
        <v>13.638999999999999</v>
      </c>
      <c r="V23" s="19">
        <v>7.7220000000000004</v>
      </c>
      <c r="W23" s="20">
        <v>0</v>
      </c>
      <c r="X23" s="19">
        <v>5.1219999999999999</v>
      </c>
      <c r="Y23" s="19">
        <v>10.83</v>
      </c>
      <c r="Z23" s="19">
        <v>16.135999999999999</v>
      </c>
      <c r="AA23" s="19">
        <v>26.942</v>
      </c>
      <c r="AB23" s="19">
        <v>43.337000000000003</v>
      </c>
      <c r="AC23" s="19">
        <v>55.533000000000001</v>
      </c>
      <c r="AD23" s="19">
        <v>61.712000000000003</v>
      </c>
      <c r="AE23" s="15">
        <v>74.313000000000002</v>
      </c>
      <c r="AF23" s="19">
        <v>85.207999999999998</v>
      </c>
      <c r="AG23" s="19">
        <v>92.418999999999997</v>
      </c>
      <c r="AH23" s="19">
        <v>123.827</v>
      </c>
      <c r="AI23" s="19">
        <v>128.55500000000001</v>
      </c>
      <c r="AJ23" s="19">
        <v>141.26300000000001</v>
      </c>
      <c r="AK23" s="19">
        <v>153.63499999999999</v>
      </c>
      <c r="AL23" s="19">
        <v>173.643</v>
      </c>
      <c r="AM23" s="19">
        <v>187.02</v>
      </c>
      <c r="AN23" s="19">
        <v>193.78800000000001</v>
      </c>
      <c r="AO23" s="19">
        <v>199.976</v>
      </c>
      <c r="AP23" s="19">
        <v>207.35300000000001</v>
      </c>
      <c r="AQ23" s="19">
        <v>215.03700000000001</v>
      </c>
      <c r="AR23" s="19">
        <v>241.75299999999999</v>
      </c>
      <c r="AS23" s="19">
        <v>266.65499999999997</v>
      </c>
      <c r="AT23" s="19">
        <v>275.07600000000002</v>
      </c>
      <c r="AU23" s="19">
        <v>287.77699999999999</v>
      </c>
      <c r="AV23" s="19">
        <v>297.24200000000002</v>
      </c>
      <c r="AW23" s="19">
        <v>310.31</v>
      </c>
      <c r="AX23" s="19">
        <v>317.87799999999999</v>
      </c>
      <c r="AY23" s="19">
        <v>333.06799999999998</v>
      </c>
      <c r="AZ23" s="19">
        <v>335.09300000000002</v>
      </c>
      <c r="BA23" s="19">
        <v>373.41300000000001</v>
      </c>
      <c r="BB23" s="19">
        <v>389.99200000000002</v>
      </c>
      <c r="BC23" s="19">
        <v>421.077</v>
      </c>
      <c r="BD23" s="19">
        <v>451.31</v>
      </c>
      <c r="BE23" s="19">
        <v>470.54700000000003</v>
      </c>
      <c r="BF23" s="11">
        <v>490.26400000000001</v>
      </c>
      <c r="BG23" s="11"/>
      <c r="BH23" s="11"/>
    </row>
    <row r="24" spans="1:60" ht="15.5">
      <c r="A24" s="12">
        <v>20</v>
      </c>
      <c r="B24" s="43">
        <v>14.720929999999999</v>
      </c>
      <c r="C24" s="43">
        <v>100.67841</v>
      </c>
      <c r="D24" s="9" t="s">
        <v>64</v>
      </c>
      <c r="E24" s="19">
        <v>110.54900000000001</v>
      </c>
      <c r="F24" s="19">
        <v>105.92700000000001</v>
      </c>
      <c r="G24" s="19">
        <v>103.28400000000001</v>
      </c>
      <c r="H24" s="19">
        <v>98.039000000000001</v>
      </c>
      <c r="I24" s="19">
        <v>93.908000000000001</v>
      </c>
      <c r="J24" s="19">
        <v>89.706000000000003</v>
      </c>
      <c r="K24" s="19">
        <v>81.704999999999998</v>
      </c>
      <c r="L24" s="19">
        <v>74.608000000000004</v>
      </c>
      <c r="M24" s="19">
        <v>66.403000000000006</v>
      </c>
      <c r="N24" s="19">
        <v>60.484000000000002</v>
      </c>
      <c r="O24" s="19">
        <v>54.540999999999997</v>
      </c>
      <c r="P24" s="19">
        <v>41.8</v>
      </c>
      <c r="Q24" s="19">
        <v>35.774999999999999</v>
      </c>
      <c r="R24" s="19">
        <v>32.558999999999997</v>
      </c>
      <c r="S24" s="19">
        <v>30.414000000000001</v>
      </c>
      <c r="T24" s="19">
        <v>24.555</v>
      </c>
      <c r="U24" s="19">
        <v>18.343</v>
      </c>
      <c r="V24" s="19">
        <v>12.669</v>
      </c>
      <c r="W24" s="19">
        <v>5.1219999999999999</v>
      </c>
      <c r="X24" s="20">
        <v>0</v>
      </c>
      <c r="Y24" s="19">
        <v>5.7210000000000001</v>
      </c>
      <c r="Z24" s="19">
        <v>11.016999999999999</v>
      </c>
      <c r="AA24" s="19">
        <v>21.895</v>
      </c>
      <c r="AB24" s="19">
        <v>38.33</v>
      </c>
      <c r="AC24" s="19">
        <v>50.454000000000001</v>
      </c>
      <c r="AD24" s="19">
        <v>56.618000000000002</v>
      </c>
      <c r="AE24" s="15">
        <v>69.209000000000003</v>
      </c>
      <c r="AF24" s="19">
        <v>80.114999999999995</v>
      </c>
      <c r="AG24" s="19">
        <v>87.313000000000002</v>
      </c>
      <c r="AH24" s="19">
        <v>118.748</v>
      </c>
      <c r="AI24" s="19">
        <v>123.584</v>
      </c>
      <c r="AJ24" s="19">
        <v>136.405</v>
      </c>
      <c r="AK24" s="19">
        <v>148.916</v>
      </c>
      <c r="AL24" s="19">
        <v>169.03899999999999</v>
      </c>
      <c r="AM24" s="19">
        <v>182.416</v>
      </c>
      <c r="AN24" s="19">
        <v>189.18100000000001</v>
      </c>
      <c r="AO24" s="19">
        <v>195.32900000000001</v>
      </c>
      <c r="AP24" s="19">
        <v>202.70099999999999</v>
      </c>
      <c r="AQ24" s="19">
        <v>210.36699999999999</v>
      </c>
      <c r="AR24" s="19">
        <v>237.09899999999999</v>
      </c>
      <c r="AS24" s="19">
        <v>261.983</v>
      </c>
      <c r="AT24" s="19">
        <v>270.38600000000002</v>
      </c>
      <c r="AU24" s="19">
        <v>283.041</v>
      </c>
      <c r="AV24" s="19">
        <v>292.52800000000002</v>
      </c>
      <c r="AW24" s="19">
        <v>305.62299999999999</v>
      </c>
      <c r="AX24" s="19">
        <v>313.209</v>
      </c>
      <c r="AY24" s="19">
        <v>328.411</v>
      </c>
      <c r="AZ24" s="19">
        <v>330.44099999999997</v>
      </c>
      <c r="BA24" s="19">
        <v>368.77</v>
      </c>
      <c r="BB24" s="19">
        <v>385.26299999999998</v>
      </c>
      <c r="BC24" s="19">
        <v>416.197</v>
      </c>
      <c r="BD24" s="19">
        <v>446.38600000000002</v>
      </c>
      <c r="BE24" s="19">
        <v>465.56599999999997</v>
      </c>
      <c r="BF24" s="11">
        <v>485.30200000000002</v>
      </c>
      <c r="BG24" s="11"/>
      <c r="BH24" s="11"/>
    </row>
    <row r="25" spans="1:60" ht="15.5">
      <c r="A25" s="12">
        <v>21</v>
      </c>
      <c r="B25" s="43">
        <v>14.759639999999999</v>
      </c>
      <c r="C25" s="43">
        <v>100.64339</v>
      </c>
      <c r="D25" s="9" t="s">
        <v>66</v>
      </c>
      <c r="E25" s="19">
        <v>114.29</v>
      </c>
      <c r="F25" s="19">
        <v>109.70099999999999</v>
      </c>
      <c r="G25" s="19">
        <v>107.083</v>
      </c>
      <c r="H25" s="19">
        <v>101.911</v>
      </c>
      <c r="I25" s="19">
        <v>97.853999999999999</v>
      </c>
      <c r="J25" s="19">
        <v>93.734000000000009</v>
      </c>
      <c r="K25" s="19">
        <v>85.712999999999994</v>
      </c>
      <c r="L25" s="19">
        <v>78.53</v>
      </c>
      <c r="M25" s="19">
        <v>70.201999999999998</v>
      </c>
      <c r="N25" s="19">
        <v>64.206000000000003</v>
      </c>
      <c r="O25" s="19">
        <v>58.247</v>
      </c>
      <c r="P25" s="19">
        <v>45.292000000000002</v>
      </c>
      <c r="Q25" s="19">
        <v>39.749000000000002</v>
      </c>
      <c r="R25" s="19">
        <v>37.136000000000003</v>
      </c>
      <c r="S25" s="19">
        <v>35.371000000000002</v>
      </c>
      <c r="T25" s="19">
        <v>29.699000000000002</v>
      </c>
      <c r="U25" s="19">
        <v>23.637</v>
      </c>
      <c r="V25" s="19">
        <v>18.212</v>
      </c>
      <c r="W25" s="19">
        <v>10.83</v>
      </c>
      <c r="X25" s="19">
        <v>5.7210000000000001</v>
      </c>
      <c r="Y25" s="20">
        <v>0</v>
      </c>
      <c r="Z25" s="19">
        <v>5.3120000000000003</v>
      </c>
      <c r="AA25" s="19">
        <v>16.491</v>
      </c>
      <c r="AB25" s="19">
        <v>32.954999999999998</v>
      </c>
      <c r="AC25" s="19">
        <v>44.908999999999999</v>
      </c>
      <c r="AD25" s="19">
        <v>51.034999999999997</v>
      </c>
      <c r="AE25" s="15">
        <v>63.594000000000001</v>
      </c>
      <c r="AF25" s="19">
        <v>74.525999999999996</v>
      </c>
      <c r="AG25" s="19">
        <v>81.688000000000002</v>
      </c>
      <c r="AH25" s="19">
        <v>113.18600000000001</v>
      </c>
      <c r="AI25" s="19">
        <v>118.217</v>
      </c>
      <c r="AJ25" s="19">
        <v>131.21600000000001</v>
      </c>
      <c r="AK25" s="19">
        <v>143.93199999999999</v>
      </c>
      <c r="AL25" s="19">
        <v>164.21199999999999</v>
      </c>
      <c r="AM25" s="19">
        <v>177.58500000000001</v>
      </c>
      <c r="AN25" s="19">
        <v>184.34299999999999</v>
      </c>
      <c r="AO25" s="19">
        <v>190.434</v>
      </c>
      <c r="AP25" s="19">
        <v>197.79900000000001</v>
      </c>
      <c r="AQ25" s="19">
        <v>205.43700000000001</v>
      </c>
      <c r="AR25" s="19">
        <v>232.18700000000001</v>
      </c>
      <c r="AS25" s="19">
        <v>257.04399999999998</v>
      </c>
      <c r="AT25" s="19">
        <v>265.42099999999999</v>
      </c>
      <c r="AU25" s="19">
        <v>278.01100000000002</v>
      </c>
      <c r="AV25" s="19">
        <v>287.52800000000002</v>
      </c>
      <c r="AW25" s="19">
        <v>300.65899999999999</v>
      </c>
      <c r="AX25" s="19">
        <v>308.27100000000002</v>
      </c>
      <c r="AY25" s="19">
        <v>323.488</v>
      </c>
      <c r="AZ25" s="19">
        <v>325.52499999999998</v>
      </c>
      <c r="BA25" s="19">
        <v>363.863</v>
      </c>
      <c r="BB25" s="19">
        <v>380.23599999999999</v>
      </c>
      <c r="BC25" s="19">
        <v>410.95100000000002</v>
      </c>
      <c r="BD25" s="19">
        <v>441.07400000000001</v>
      </c>
      <c r="BE25" s="19">
        <v>460.16399999999999</v>
      </c>
      <c r="BF25" s="11">
        <v>479.93099999999998</v>
      </c>
      <c r="BG25" s="11"/>
      <c r="BH25" s="11"/>
    </row>
    <row r="26" spans="1:60" ht="15.5">
      <c r="A26" s="12">
        <v>22</v>
      </c>
      <c r="B26" s="43">
        <v>14.798769999999999</v>
      </c>
      <c r="C26" s="45">
        <v>100.61507</v>
      </c>
      <c r="D26" s="9" t="s">
        <v>68</v>
      </c>
      <c r="E26" s="19">
        <v>118.3</v>
      </c>
      <c r="F26" s="19">
        <v>113.741</v>
      </c>
      <c r="G26" s="19">
        <v>111.146</v>
      </c>
      <c r="H26" s="19">
        <v>106.035</v>
      </c>
      <c r="I26" s="19">
        <v>102.04</v>
      </c>
      <c r="J26" s="19">
        <v>97.987000000000009</v>
      </c>
      <c r="K26" s="19">
        <v>89.962000000000003</v>
      </c>
      <c r="L26" s="19">
        <v>82.727000000000004</v>
      </c>
      <c r="M26" s="19">
        <v>74.326999999999998</v>
      </c>
      <c r="N26" s="19">
        <v>68.290000000000006</v>
      </c>
      <c r="O26" s="19">
        <v>62.34</v>
      </c>
      <c r="P26" s="19">
        <v>49.295999999999999</v>
      </c>
      <c r="Q26" s="19">
        <v>44.12</v>
      </c>
      <c r="R26" s="19">
        <v>41.902999999999999</v>
      </c>
      <c r="S26" s="19">
        <v>40.365000000000002</v>
      </c>
      <c r="T26" s="19">
        <v>34.808</v>
      </c>
      <c r="U26" s="19">
        <v>28.832999999999998</v>
      </c>
      <c r="V26" s="19">
        <v>23.504000000000001</v>
      </c>
      <c r="W26" s="19">
        <v>16.135999999999999</v>
      </c>
      <c r="X26" s="19">
        <v>11.016999999999999</v>
      </c>
      <c r="Y26" s="19">
        <v>5.3120000000000003</v>
      </c>
      <c r="Z26" s="20">
        <v>0</v>
      </c>
      <c r="AA26" s="19">
        <v>11.477</v>
      </c>
      <c r="AB26" s="19">
        <v>27.872</v>
      </c>
      <c r="AC26" s="19">
        <v>39.668999999999997</v>
      </c>
      <c r="AD26" s="19">
        <v>45.768000000000001</v>
      </c>
      <c r="AE26" s="15">
        <v>58.305999999999997</v>
      </c>
      <c r="AF26" s="19">
        <v>69.251000000000005</v>
      </c>
      <c r="AG26" s="19">
        <v>76.394999999999996</v>
      </c>
      <c r="AH26" s="19">
        <v>107.923</v>
      </c>
      <c r="AI26" s="19">
        <v>113.08199999999999</v>
      </c>
      <c r="AJ26" s="19">
        <v>126.212</v>
      </c>
      <c r="AK26" s="19">
        <v>139.08600000000001</v>
      </c>
      <c r="AL26" s="19">
        <v>159.488</v>
      </c>
      <c r="AM26" s="19">
        <v>172.85400000000001</v>
      </c>
      <c r="AN26" s="19">
        <v>179.60599999999999</v>
      </c>
      <c r="AO26" s="19">
        <v>185.65</v>
      </c>
      <c r="AP26" s="19">
        <v>193.00800000000001</v>
      </c>
      <c r="AQ26" s="19">
        <v>200.62200000000001</v>
      </c>
      <c r="AR26" s="19">
        <v>227.38300000000001</v>
      </c>
      <c r="AS26" s="19">
        <v>252.21700000000001</v>
      </c>
      <c r="AT26" s="19">
        <v>260.572</v>
      </c>
      <c r="AU26" s="19">
        <v>273.11200000000002</v>
      </c>
      <c r="AV26" s="19">
        <v>282.65100000000001</v>
      </c>
      <c r="AW26" s="19">
        <v>295.80900000000003</v>
      </c>
      <c r="AX26" s="19">
        <v>303.44099999999997</v>
      </c>
      <c r="AY26" s="19">
        <v>318.66800000000001</v>
      </c>
      <c r="AZ26" s="19">
        <v>320.70999999999998</v>
      </c>
      <c r="BA26" s="19">
        <v>359.05500000000001</v>
      </c>
      <c r="BB26" s="19">
        <v>375.334</v>
      </c>
      <c r="BC26" s="19">
        <v>405.88600000000002</v>
      </c>
      <c r="BD26" s="19">
        <v>435.96300000000002</v>
      </c>
      <c r="BE26" s="19">
        <v>454.99200000000002</v>
      </c>
      <c r="BF26" s="11">
        <v>474.78</v>
      </c>
      <c r="BG26" s="11"/>
      <c r="BH26" s="11"/>
    </row>
    <row r="27" spans="1:60" ht="15.5">
      <c r="A27" s="12">
        <v>23</v>
      </c>
      <c r="B27" s="43">
        <v>14.89981</v>
      </c>
      <c r="C27" s="45">
        <v>100.59341999999999</v>
      </c>
      <c r="D27" s="9" t="s">
        <v>72</v>
      </c>
      <c r="E27" s="19">
        <v>129.327</v>
      </c>
      <c r="F27" s="19">
        <v>124.797</v>
      </c>
      <c r="G27" s="19">
        <v>122.223</v>
      </c>
      <c r="H27" s="19">
        <v>117.16500000000001</v>
      </c>
      <c r="I27" s="19">
        <v>113.21900000000001</v>
      </c>
      <c r="J27" s="19">
        <v>109.217</v>
      </c>
      <c r="K27" s="19">
        <v>101.19499999999999</v>
      </c>
      <c r="L27" s="19">
        <v>93.93</v>
      </c>
      <c r="M27" s="19">
        <v>85.488</v>
      </c>
      <c r="N27" s="19">
        <v>79.430999999999997</v>
      </c>
      <c r="O27" s="19">
        <v>73.498000000000005</v>
      </c>
      <c r="P27" s="19">
        <v>60.423999999999999</v>
      </c>
      <c r="Q27" s="19">
        <v>55.476999999999997</v>
      </c>
      <c r="R27" s="19">
        <v>53.378</v>
      </c>
      <c r="S27" s="19">
        <v>51.811999999999998</v>
      </c>
      <c r="T27" s="19">
        <v>46.186999999999998</v>
      </c>
      <c r="U27" s="19">
        <v>40.116999999999997</v>
      </c>
      <c r="V27" s="19">
        <v>34.564</v>
      </c>
      <c r="W27" s="19">
        <v>26.942</v>
      </c>
      <c r="X27" s="19">
        <v>21.895</v>
      </c>
      <c r="Y27" s="19">
        <v>16.491</v>
      </c>
      <c r="Z27" s="19">
        <v>11.477</v>
      </c>
      <c r="AA27" s="20">
        <v>0</v>
      </c>
      <c r="AB27" s="19">
        <v>16.466000000000001</v>
      </c>
      <c r="AC27" s="19">
        <v>28.616</v>
      </c>
      <c r="AD27" s="19">
        <v>34.837000000000003</v>
      </c>
      <c r="AE27" s="15">
        <v>47.485999999999997</v>
      </c>
      <c r="AF27" s="19">
        <v>58.317999999999998</v>
      </c>
      <c r="AG27" s="19">
        <v>65.594999999999999</v>
      </c>
      <c r="AH27" s="19">
        <v>96.897999999999996</v>
      </c>
      <c r="AI27" s="19">
        <v>101.732</v>
      </c>
      <c r="AJ27" s="19">
        <v>114.755</v>
      </c>
      <c r="AK27" s="19">
        <v>127.61199999999999</v>
      </c>
      <c r="AL27" s="19">
        <v>148.04599999999999</v>
      </c>
      <c r="AM27" s="19">
        <v>161.41</v>
      </c>
      <c r="AN27" s="19">
        <v>168.15899999999999</v>
      </c>
      <c r="AO27" s="19">
        <v>174.18799999999999</v>
      </c>
      <c r="AP27" s="19">
        <v>181.54300000000001</v>
      </c>
      <c r="AQ27" s="19">
        <v>189.15199999999999</v>
      </c>
      <c r="AR27" s="19">
        <v>215.91499999999999</v>
      </c>
      <c r="AS27" s="19">
        <v>240.745</v>
      </c>
      <c r="AT27" s="19">
        <v>249.09700000000001</v>
      </c>
      <c r="AU27" s="19">
        <v>261.63499999999999</v>
      </c>
      <c r="AV27" s="19">
        <v>271.17399999999998</v>
      </c>
      <c r="AW27" s="19">
        <v>284.33300000000003</v>
      </c>
      <c r="AX27" s="19">
        <v>291.96800000000002</v>
      </c>
      <c r="AY27" s="19">
        <v>307.197</v>
      </c>
      <c r="AZ27" s="19">
        <v>309.24</v>
      </c>
      <c r="BA27" s="19">
        <v>347.58499999999998</v>
      </c>
      <c r="BB27" s="19">
        <v>363.85700000000003</v>
      </c>
      <c r="BC27" s="19">
        <v>394.46499999999997</v>
      </c>
      <c r="BD27" s="19">
        <v>424.58300000000003</v>
      </c>
      <c r="BE27" s="19">
        <v>443.69400000000002</v>
      </c>
      <c r="BF27" s="11">
        <v>463.45</v>
      </c>
      <c r="BG27" s="11"/>
      <c r="BH27" s="11"/>
    </row>
    <row r="28" spans="1:60" ht="15.5">
      <c r="A28" s="12">
        <v>24</v>
      </c>
      <c r="B28" s="43">
        <v>15.0389</v>
      </c>
      <c r="C28" s="43">
        <v>100.54097</v>
      </c>
      <c r="D28" s="9" t="s">
        <v>78</v>
      </c>
      <c r="E28" s="19">
        <v>144.55799999999999</v>
      </c>
      <c r="F28" s="19">
        <v>140.08600000000001</v>
      </c>
      <c r="G28" s="19">
        <v>137.554</v>
      </c>
      <c r="H28" s="19">
        <v>132.6</v>
      </c>
      <c r="I28" s="19">
        <v>128.75299999999999</v>
      </c>
      <c r="J28" s="19">
        <v>124.85300000000001</v>
      </c>
      <c r="K28" s="19">
        <v>116.848</v>
      </c>
      <c r="L28" s="19">
        <v>109.54300000000001</v>
      </c>
      <c r="M28" s="19">
        <v>101.045</v>
      </c>
      <c r="N28" s="19">
        <v>94.971000000000004</v>
      </c>
      <c r="O28" s="19">
        <v>89.085999999999999</v>
      </c>
      <c r="P28" s="19">
        <v>76.019000000000005</v>
      </c>
      <c r="Q28" s="19">
        <v>71.466999999999999</v>
      </c>
      <c r="R28" s="19">
        <v>69.679000000000002</v>
      </c>
      <c r="S28" s="19">
        <v>68.236000000000004</v>
      </c>
      <c r="T28" s="19">
        <v>62.646999999999998</v>
      </c>
      <c r="U28" s="19">
        <v>56.582000000000001</v>
      </c>
      <c r="V28" s="19">
        <v>50.996000000000002</v>
      </c>
      <c r="W28" s="19">
        <v>43.337000000000003</v>
      </c>
      <c r="X28" s="19">
        <v>38.33</v>
      </c>
      <c r="Y28" s="19">
        <v>32.954999999999998</v>
      </c>
      <c r="Z28" s="19">
        <v>27.872</v>
      </c>
      <c r="AA28" s="19">
        <v>16.466000000000001</v>
      </c>
      <c r="AB28" s="20">
        <v>0</v>
      </c>
      <c r="AC28" s="19">
        <v>12.742000000000001</v>
      </c>
      <c r="AD28" s="19">
        <v>19.055</v>
      </c>
      <c r="AE28" s="15">
        <v>31.693999999999999</v>
      </c>
      <c r="AF28" s="19">
        <v>42.276000000000003</v>
      </c>
      <c r="AG28" s="19">
        <v>49.698999999999998</v>
      </c>
      <c r="AH28" s="19">
        <v>80.662000000000006</v>
      </c>
      <c r="AI28" s="19">
        <v>85.268000000000001</v>
      </c>
      <c r="AJ28" s="19">
        <v>98.353999999999999</v>
      </c>
      <c r="AK28" s="19">
        <v>111.42</v>
      </c>
      <c r="AL28" s="19">
        <v>132.05500000000001</v>
      </c>
      <c r="AM28" s="19">
        <v>145.39699999999999</v>
      </c>
      <c r="AN28" s="19">
        <v>152.131</v>
      </c>
      <c r="AO28" s="19">
        <v>158.077</v>
      </c>
      <c r="AP28" s="19">
        <v>165.417</v>
      </c>
      <c r="AQ28" s="19">
        <v>172.98599999999999</v>
      </c>
      <c r="AR28" s="19">
        <v>199.75899999999999</v>
      </c>
      <c r="AS28" s="19">
        <v>224.54900000000001</v>
      </c>
      <c r="AT28" s="19">
        <v>232.87</v>
      </c>
      <c r="AU28" s="19">
        <v>245.33799999999999</v>
      </c>
      <c r="AV28" s="19">
        <v>254.905</v>
      </c>
      <c r="AW28" s="19">
        <v>268.09899999999999</v>
      </c>
      <c r="AX28" s="19">
        <v>275.76100000000002</v>
      </c>
      <c r="AY28" s="19">
        <v>291.00400000000002</v>
      </c>
      <c r="AZ28" s="19">
        <v>293.053</v>
      </c>
      <c r="BA28" s="19">
        <v>331.404</v>
      </c>
      <c r="BB28" s="19">
        <v>347.55200000000002</v>
      </c>
      <c r="BC28" s="19">
        <v>378.017</v>
      </c>
      <c r="BD28" s="19">
        <v>408.11900000000003</v>
      </c>
      <c r="BE28" s="19">
        <v>427.238</v>
      </c>
      <c r="BF28" s="11">
        <v>446.98700000000002</v>
      </c>
      <c r="BG28" s="11"/>
      <c r="BH28" s="11"/>
    </row>
    <row r="29" spans="1:60" ht="15.5">
      <c r="A29" s="12">
        <v>25</v>
      </c>
      <c r="B29" s="43">
        <v>15.12222</v>
      </c>
      <c r="C29" s="43">
        <v>100.45954999999999</v>
      </c>
      <c r="D29" s="9" t="s">
        <v>84</v>
      </c>
      <c r="E29" s="19">
        <v>153.92500000000001</v>
      </c>
      <c r="F29" s="19">
        <v>149.541</v>
      </c>
      <c r="G29" s="19">
        <v>147.071</v>
      </c>
      <c r="H29" s="19">
        <v>142.268</v>
      </c>
      <c r="I29" s="19">
        <v>138.565</v>
      </c>
      <c r="J29" s="19">
        <v>134.81799999999998</v>
      </c>
      <c r="K29" s="19">
        <v>126.864</v>
      </c>
      <c r="L29" s="19">
        <v>119.53100000000001</v>
      </c>
      <c r="M29" s="19">
        <v>111</v>
      </c>
      <c r="N29" s="19">
        <v>104.93600000000001</v>
      </c>
      <c r="O29" s="19">
        <v>99.146000000000001</v>
      </c>
      <c r="P29" s="19">
        <v>86.18</v>
      </c>
      <c r="Q29" s="19">
        <v>82.180999999999997</v>
      </c>
      <c r="R29" s="19">
        <v>80.927000000000007</v>
      </c>
      <c r="S29" s="19">
        <v>79.813999999999993</v>
      </c>
      <c r="T29" s="19">
        <v>74.418999999999997</v>
      </c>
      <c r="U29" s="19">
        <v>68.501000000000005</v>
      </c>
      <c r="V29" s="19">
        <v>63.100999999999999</v>
      </c>
      <c r="W29" s="19">
        <v>55.533000000000001</v>
      </c>
      <c r="X29" s="19">
        <v>50.454000000000001</v>
      </c>
      <c r="Y29" s="19">
        <v>44.908999999999999</v>
      </c>
      <c r="Z29" s="19">
        <v>39.668999999999997</v>
      </c>
      <c r="AA29" s="19">
        <v>28.616</v>
      </c>
      <c r="AB29" s="19">
        <v>12.742000000000001</v>
      </c>
      <c r="AC29" s="20">
        <v>0</v>
      </c>
      <c r="AD29" s="19">
        <v>6.3170000000000002</v>
      </c>
      <c r="AE29" s="15">
        <v>18.983000000000001</v>
      </c>
      <c r="AF29" s="19">
        <v>29.71</v>
      </c>
      <c r="AG29" s="19">
        <v>37.046999999999997</v>
      </c>
      <c r="AH29" s="19">
        <v>68.295000000000002</v>
      </c>
      <c r="AI29" s="19">
        <v>73.656000000000006</v>
      </c>
      <c r="AJ29" s="19">
        <v>87.402000000000001</v>
      </c>
      <c r="AK29" s="19">
        <v>101.17700000000001</v>
      </c>
      <c r="AL29" s="19">
        <v>122.253</v>
      </c>
      <c r="AM29" s="19">
        <v>135.512</v>
      </c>
      <c r="AN29" s="19">
        <v>142.19399999999999</v>
      </c>
      <c r="AO29" s="19">
        <v>147.93100000000001</v>
      </c>
      <c r="AP29" s="19">
        <v>155.221</v>
      </c>
      <c r="AQ29" s="19">
        <v>162.678</v>
      </c>
      <c r="AR29" s="19">
        <v>189.446</v>
      </c>
      <c r="AS29" s="19">
        <v>214.11099999999999</v>
      </c>
      <c r="AT29" s="19">
        <v>222.34100000000001</v>
      </c>
      <c r="AU29" s="19">
        <v>234.60300000000001</v>
      </c>
      <c r="AV29" s="19">
        <v>244.24799999999999</v>
      </c>
      <c r="AW29" s="19">
        <v>257.53399999999999</v>
      </c>
      <c r="AX29" s="19">
        <v>265.26400000000001</v>
      </c>
      <c r="AY29" s="19">
        <v>280.53399999999999</v>
      </c>
      <c r="AZ29" s="19">
        <v>282.601</v>
      </c>
      <c r="BA29" s="19">
        <v>320.95</v>
      </c>
      <c r="BB29" s="19">
        <v>336.75200000000001</v>
      </c>
      <c r="BC29" s="19">
        <v>366.60199999999998</v>
      </c>
      <c r="BD29" s="19">
        <v>396.51900000000001</v>
      </c>
      <c r="BE29" s="19">
        <v>415.39100000000002</v>
      </c>
      <c r="BF29" s="11">
        <v>435.22199999999998</v>
      </c>
      <c r="BG29" s="11"/>
      <c r="BH29" s="11"/>
    </row>
    <row r="30" spans="1:60" ht="15.5">
      <c r="A30" s="12">
        <v>26</v>
      </c>
      <c r="B30" s="43">
        <v>15.164949999999999</v>
      </c>
      <c r="C30" s="43">
        <v>100.4208</v>
      </c>
      <c r="D30" s="9" t="s">
        <v>88</v>
      </c>
      <c r="E30" s="19">
        <v>158.89099999999999</v>
      </c>
      <c r="F30" s="19">
        <v>154.55000000000001</v>
      </c>
      <c r="G30" s="19">
        <v>152.108</v>
      </c>
      <c r="H30" s="19">
        <v>147.376</v>
      </c>
      <c r="I30" s="19">
        <v>143.738</v>
      </c>
      <c r="J30" s="19">
        <v>140.059</v>
      </c>
      <c r="K30" s="19">
        <v>132.13499999999999</v>
      </c>
      <c r="L30" s="19">
        <v>124.8</v>
      </c>
      <c r="M30" s="19">
        <v>116.268</v>
      </c>
      <c r="N30" s="19">
        <v>110.21899999999999</v>
      </c>
      <c r="O30" s="19">
        <v>104.479</v>
      </c>
      <c r="P30" s="19">
        <v>91.581000000000003</v>
      </c>
      <c r="Q30" s="19">
        <v>87.802000000000007</v>
      </c>
      <c r="R30" s="19">
        <v>86.748999999999995</v>
      </c>
      <c r="S30" s="19">
        <v>85.757000000000005</v>
      </c>
      <c r="T30" s="19">
        <v>80.438000000000002</v>
      </c>
      <c r="U30" s="19">
        <v>74.575999999999993</v>
      </c>
      <c r="V30" s="19">
        <v>69.242999999999995</v>
      </c>
      <c r="W30" s="19">
        <v>61.712000000000003</v>
      </c>
      <c r="X30" s="19">
        <v>56.618000000000002</v>
      </c>
      <c r="Y30" s="19">
        <v>51.034999999999997</v>
      </c>
      <c r="Z30" s="19">
        <v>45.768000000000001</v>
      </c>
      <c r="AA30" s="19">
        <v>34.837000000000003</v>
      </c>
      <c r="AB30" s="19">
        <v>19.055</v>
      </c>
      <c r="AC30" s="19">
        <v>6.3170000000000002</v>
      </c>
      <c r="AD30" s="20">
        <v>0</v>
      </c>
      <c r="AE30" s="15">
        <v>12.679</v>
      </c>
      <c r="AF30" s="19">
        <v>23.497</v>
      </c>
      <c r="AG30" s="19">
        <v>30.768999999999998</v>
      </c>
      <c r="AH30" s="19">
        <v>62.155999999999999</v>
      </c>
      <c r="AI30" s="19">
        <v>67.94</v>
      </c>
      <c r="AJ30" s="19">
        <v>82.031000000000006</v>
      </c>
      <c r="AK30" s="19">
        <v>96.168000000000006</v>
      </c>
      <c r="AL30" s="19">
        <v>117.443</v>
      </c>
      <c r="AM30" s="19">
        <v>130.63800000000001</v>
      </c>
      <c r="AN30" s="19">
        <v>137.285</v>
      </c>
      <c r="AO30" s="19">
        <v>142.905</v>
      </c>
      <c r="AP30" s="19">
        <v>150.16200000000001</v>
      </c>
      <c r="AQ30" s="19">
        <v>157.55600000000001</v>
      </c>
      <c r="AR30" s="19">
        <v>184.303</v>
      </c>
      <c r="AS30" s="19">
        <v>208.892</v>
      </c>
      <c r="AT30" s="19">
        <v>217.07300000000001</v>
      </c>
      <c r="AU30" s="19">
        <v>229.22800000000001</v>
      </c>
      <c r="AV30" s="19">
        <v>238.90799999999999</v>
      </c>
      <c r="AW30" s="19">
        <v>252.23699999999999</v>
      </c>
      <c r="AX30" s="19">
        <v>259.99799999999999</v>
      </c>
      <c r="AY30" s="19">
        <v>275.27800000000002</v>
      </c>
      <c r="AZ30" s="19">
        <v>277.35300000000001</v>
      </c>
      <c r="BA30" s="19">
        <v>315.69299999999998</v>
      </c>
      <c r="BB30" s="19">
        <v>331.32299999999998</v>
      </c>
      <c r="BC30" s="19">
        <v>360.87200000000001</v>
      </c>
      <c r="BD30" s="19">
        <v>390.697</v>
      </c>
      <c r="BE30" s="19">
        <v>409.452</v>
      </c>
      <c r="BF30" s="11">
        <v>429.32100000000003</v>
      </c>
      <c r="BG30" s="11"/>
      <c r="BH30" s="11"/>
    </row>
    <row r="31" spans="1:60" ht="15.5">
      <c r="A31" s="12">
        <v>27</v>
      </c>
      <c r="B31" s="43">
        <v>15.25623</v>
      </c>
      <c r="C31" s="47">
        <v>100.35005</v>
      </c>
      <c r="D31" s="9" t="s">
        <v>94</v>
      </c>
      <c r="E31" s="15">
        <v>169.66</v>
      </c>
      <c r="F31" s="15">
        <v>165.39400000000001</v>
      </c>
      <c r="G31" s="15">
        <v>163.00299999999999</v>
      </c>
      <c r="H31" s="15">
        <v>158.38900000000001</v>
      </c>
      <c r="I31" s="19">
        <v>154.85999999999999</v>
      </c>
      <c r="J31" s="19">
        <v>151.29399999999998</v>
      </c>
      <c r="K31" s="15">
        <v>143.429</v>
      </c>
      <c r="L31" s="15">
        <v>136.102</v>
      </c>
      <c r="M31" s="15">
        <v>127.583</v>
      </c>
      <c r="N31" s="15">
        <v>121.568</v>
      </c>
      <c r="O31" s="15">
        <v>115.913</v>
      </c>
      <c r="P31" s="15">
        <v>103.145</v>
      </c>
      <c r="Q31" s="15">
        <v>99.688000000000002</v>
      </c>
      <c r="R31" s="15">
        <v>98.91</v>
      </c>
      <c r="S31" s="15">
        <v>98.075999999999993</v>
      </c>
      <c r="T31" s="15">
        <v>92.855000000000004</v>
      </c>
      <c r="U31" s="15">
        <v>87.063999999999993</v>
      </c>
      <c r="V31" s="15">
        <v>81.718000000000004</v>
      </c>
      <c r="W31" s="15">
        <v>74.313000000000002</v>
      </c>
      <c r="X31" s="15">
        <v>69.209000000000003</v>
      </c>
      <c r="Y31" s="15">
        <v>63.594000000000001</v>
      </c>
      <c r="Z31" s="15">
        <v>58.305999999999997</v>
      </c>
      <c r="AA31" s="15">
        <v>47.485999999999997</v>
      </c>
      <c r="AB31" s="15">
        <v>31.693999999999999</v>
      </c>
      <c r="AC31" s="15">
        <v>18.983000000000001</v>
      </c>
      <c r="AD31" s="15">
        <v>12.679</v>
      </c>
      <c r="AE31" s="14">
        <v>0</v>
      </c>
      <c r="AF31" s="19">
        <v>27.052</v>
      </c>
      <c r="AG31" s="19">
        <v>18.111000000000001</v>
      </c>
      <c r="AH31" s="19">
        <v>49.713999999999999</v>
      </c>
      <c r="AI31" s="19">
        <v>56.372999999999998</v>
      </c>
      <c r="AJ31" s="19">
        <v>71.144000000000005</v>
      </c>
      <c r="AK31" s="19">
        <v>85.984999999999999</v>
      </c>
      <c r="AL31" s="19">
        <v>107.583</v>
      </c>
      <c r="AM31" s="19">
        <v>120.604</v>
      </c>
      <c r="AN31" s="19">
        <v>127.16200000000001</v>
      </c>
      <c r="AO31" s="19">
        <v>132.53399999999999</v>
      </c>
      <c r="AP31" s="19">
        <v>139.71100000000001</v>
      </c>
      <c r="AQ31" s="19">
        <v>146.964</v>
      </c>
      <c r="AR31" s="19">
        <v>173.63499999999999</v>
      </c>
      <c r="AS31" s="19">
        <v>198.05600000000001</v>
      </c>
      <c r="AT31" s="19">
        <v>206.137</v>
      </c>
      <c r="AU31" s="19">
        <v>218.07900000000001</v>
      </c>
      <c r="AV31" s="19">
        <v>227.822</v>
      </c>
      <c r="AW31" s="19">
        <v>241.22300000000001</v>
      </c>
      <c r="AX31" s="19">
        <v>249.03899999999999</v>
      </c>
      <c r="AY31" s="19">
        <v>264.33199999999999</v>
      </c>
      <c r="AZ31" s="19">
        <v>266.42</v>
      </c>
      <c r="BA31" s="19">
        <v>304.73</v>
      </c>
      <c r="BB31" s="19">
        <v>320.03699999999998</v>
      </c>
      <c r="BC31" s="19">
        <v>349.03800000000001</v>
      </c>
      <c r="BD31" s="19">
        <v>378.702</v>
      </c>
      <c r="BE31" s="19">
        <v>397.25700000000001</v>
      </c>
      <c r="BF31" s="11">
        <v>417.18799999999999</v>
      </c>
      <c r="BG31" s="11"/>
      <c r="BH31" s="11"/>
    </row>
    <row r="32" spans="1:60" ht="15.5">
      <c r="A32" s="12">
        <v>28</v>
      </c>
      <c r="B32" s="45">
        <v>15.34876</v>
      </c>
      <c r="C32" s="43">
        <v>100.31289</v>
      </c>
      <c r="D32" s="9" t="s">
        <v>98</v>
      </c>
      <c r="E32" s="19">
        <v>180.34100000000001</v>
      </c>
      <c r="F32" s="19">
        <v>176.10499999999999</v>
      </c>
      <c r="G32" s="19">
        <v>173.73400000000001</v>
      </c>
      <c r="H32" s="19">
        <v>169.16499999999999</v>
      </c>
      <c r="I32" s="19">
        <v>165.67599999999999</v>
      </c>
      <c r="J32" s="19">
        <v>162.148</v>
      </c>
      <c r="K32" s="19">
        <v>154.303</v>
      </c>
      <c r="L32" s="19">
        <v>146.982</v>
      </c>
      <c r="M32" s="19">
        <v>138.47</v>
      </c>
      <c r="N32" s="19">
        <v>132.46700000000001</v>
      </c>
      <c r="O32" s="19">
        <v>126.83799999999999</v>
      </c>
      <c r="P32" s="19">
        <v>114.10599999999999</v>
      </c>
      <c r="Q32" s="19">
        <v>110.708</v>
      </c>
      <c r="R32" s="19">
        <v>109.94799999999999</v>
      </c>
      <c r="S32" s="19">
        <v>109.101</v>
      </c>
      <c r="T32" s="19">
        <v>103.858</v>
      </c>
      <c r="U32" s="19">
        <v>98.04</v>
      </c>
      <c r="V32" s="19">
        <v>92.736000000000004</v>
      </c>
      <c r="W32" s="19">
        <v>85.207999999999998</v>
      </c>
      <c r="X32" s="19">
        <v>80.114999999999995</v>
      </c>
      <c r="Y32" s="19">
        <v>74.525999999999996</v>
      </c>
      <c r="Z32" s="19">
        <v>69.251000000000005</v>
      </c>
      <c r="AA32" s="19">
        <v>58.317999999999998</v>
      </c>
      <c r="AB32" s="19">
        <v>42.276000000000003</v>
      </c>
      <c r="AC32" s="19">
        <v>29.71</v>
      </c>
      <c r="AD32" s="19">
        <v>23.497</v>
      </c>
      <c r="AE32" s="19">
        <v>27.052</v>
      </c>
      <c r="AF32" s="20"/>
      <c r="AG32" s="19">
        <v>7.6070000000000002</v>
      </c>
      <c r="AH32" s="19">
        <v>38.698999999999998</v>
      </c>
      <c r="AI32" s="19">
        <v>45.59</v>
      </c>
      <c r="AJ32" s="19">
        <v>60.722999999999999</v>
      </c>
      <c r="AK32" s="19">
        <v>75.98</v>
      </c>
      <c r="AL32" s="19">
        <v>97.727999999999994</v>
      </c>
      <c r="AM32" s="19">
        <v>110.6</v>
      </c>
      <c r="AN32" s="19">
        <v>117.087</v>
      </c>
      <c r="AO32" s="19">
        <v>122.29600000000001</v>
      </c>
      <c r="AP32" s="19">
        <v>129.416</v>
      </c>
      <c r="AQ32" s="19">
        <v>136.578</v>
      </c>
      <c r="AR32" s="19">
        <v>163.18600000000001</v>
      </c>
      <c r="AS32" s="19">
        <v>187.50399999999999</v>
      </c>
      <c r="AT32" s="19">
        <v>195.53</v>
      </c>
      <c r="AU32" s="19">
        <v>207.36600000000001</v>
      </c>
      <c r="AV32" s="19">
        <v>217.137</v>
      </c>
      <c r="AW32" s="19">
        <v>230.56899999999999</v>
      </c>
      <c r="AX32" s="19">
        <v>238.41</v>
      </c>
      <c r="AY32" s="19">
        <v>253.70599999999999</v>
      </c>
      <c r="AZ32" s="19">
        <v>255.8</v>
      </c>
      <c r="BA32" s="19">
        <v>294.08800000000002</v>
      </c>
      <c r="BB32" s="19">
        <v>309.24799999999999</v>
      </c>
      <c r="BC32" s="19">
        <v>338.05900000000003</v>
      </c>
      <c r="BD32" s="19">
        <v>367.68700000000001</v>
      </c>
      <c r="BE32" s="19">
        <v>386.221</v>
      </c>
      <c r="BF32" s="11">
        <v>406.154</v>
      </c>
      <c r="BG32" s="11"/>
      <c r="BH32" s="11"/>
    </row>
    <row r="33" spans="1:60" ht="15.5">
      <c r="A33" s="12">
        <v>29</v>
      </c>
      <c r="B33" s="43">
        <v>15.3935</v>
      </c>
      <c r="C33" s="43">
        <v>100.25924999999999</v>
      </c>
      <c r="D33" s="9" t="s">
        <v>100</v>
      </c>
      <c r="E33" s="19">
        <v>186.053</v>
      </c>
      <c r="F33" s="19">
        <v>181.874</v>
      </c>
      <c r="G33" s="19">
        <v>179.54</v>
      </c>
      <c r="H33" s="19">
        <v>175.05799999999999</v>
      </c>
      <c r="I33" s="19">
        <v>171.649</v>
      </c>
      <c r="J33" s="19">
        <v>168.20299999999997</v>
      </c>
      <c r="K33" s="19">
        <v>160.40899999999999</v>
      </c>
      <c r="L33" s="19">
        <v>153.10300000000001</v>
      </c>
      <c r="M33" s="19">
        <v>144.614</v>
      </c>
      <c r="N33" s="19">
        <v>138.64400000000001</v>
      </c>
      <c r="O33" s="19">
        <v>133.083</v>
      </c>
      <c r="P33" s="19">
        <v>120.462</v>
      </c>
      <c r="Q33" s="19">
        <v>117.291</v>
      </c>
      <c r="R33" s="19">
        <v>116.736</v>
      </c>
      <c r="S33" s="19">
        <v>116.01900000000001</v>
      </c>
      <c r="T33" s="19">
        <v>110.867</v>
      </c>
      <c r="U33" s="19">
        <v>105.119</v>
      </c>
      <c r="V33" s="19">
        <v>99.897999999999996</v>
      </c>
      <c r="W33" s="19">
        <v>92.418999999999997</v>
      </c>
      <c r="X33" s="19">
        <v>87.313000000000002</v>
      </c>
      <c r="Y33" s="19">
        <v>81.688000000000002</v>
      </c>
      <c r="Z33" s="19">
        <v>76.394999999999996</v>
      </c>
      <c r="AA33" s="19">
        <v>65.594999999999999</v>
      </c>
      <c r="AB33" s="19">
        <v>49.698999999999998</v>
      </c>
      <c r="AC33" s="19">
        <v>37.046999999999997</v>
      </c>
      <c r="AD33" s="19">
        <v>30.768999999999998</v>
      </c>
      <c r="AE33" s="19">
        <v>18.111000000000001</v>
      </c>
      <c r="AF33" s="19">
        <v>7.6070000000000002</v>
      </c>
      <c r="AG33" s="20"/>
      <c r="AH33" s="19">
        <v>31.887</v>
      </c>
      <c r="AI33" s="19">
        <v>40.226999999999997</v>
      </c>
      <c r="AJ33" s="19">
        <v>56.011000000000003</v>
      </c>
      <c r="AK33" s="19">
        <v>71.846000000000004</v>
      </c>
      <c r="AL33" s="19">
        <v>93.700999999999993</v>
      </c>
      <c r="AM33" s="19">
        <v>106.32</v>
      </c>
      <c r="AN33" s="19">
        <v>112.68899999999999</v>
      </c>
      <c r="AO33" s="19">
        <v>117.64</v>
      </c>
      <c r="AP33" s="19">
        <v>124.65600000000001</v>
      </c>
      <c r="AQ33" s="19">
        <v>131.66200000000001</v>
      </c>
      <c r="AR33" s="19">
        <v>158.13200000000001</v>
      </c>
      <c r="AS33" s="19">
        <v>182.25200000000001</v>
      </c>
      <c r="AT33" s="19">
        <v>190.17599999999999</v>
      </c>
      <c r="AU33" s="19">
        <v>201.80099999999999</v>
      </c>
      <c r="AV33" s="19">
        <v>211.62</v>
      </c>
      <c r="AW33" s="19">
        <v>225.107</v>
      </c>
      <c r="AX33" s="19">
        <v>232.99299999999999</v>
      </c>
      <c r="AY33" s="19">
        <v>248.28700000000001</v>
      </c>
      <c r="AZ33" s="19">
        <v>250.393</v>
      </c>
      <c r="BA33" s="19">
        <v>288.63</v>
      </c>
      <c r="BB33" s="19">
        <v>303.49200000000002</v>
      </c>
      <c r="BC33" s="19">
        <v>331.77300000000002</v>
      </c>
      <c r="BD33" s="19">
        <v>361.233</v>
      </c>
      <c r="BE33" s="19">
        <v>379.55099999999999</v>
      </c>
      <c r="BF33" s="11">
        <v>399.55</v>
      </c>
      <c r="BG33" s="11"/>
      <c r="BH33" s="11"/>
    </row>
    <row r="34" spans="1:60" ht="15.5">
      <c r="A34" s="12">
        <v>30</v>
      </c>
      <c r="B34" s="43">
        <v>15.663169999999999</v>
      </c>
      <c r="C34" s="43">
        <v>100.15828999999999</v>
      </c>
      <c r="D34" s="9" t="s">
        <v>108</v>
      </c>
      <c r="E34" s="19">
        <v>217.42</v>
      </c>
      <c r="F34" s="19">
        <v>213.30099999999999</v>
      </c>
      <c r="G34" s="19">
        <v>211.005</v>
      </c>
      <c r="H34" s="19">
        <v>206.60599999999999</v>
      </c>
      <c r="I34" s="19">
        <v>203.26499999999999</v>
      </c>
      <c r="J34" s="19">
        <v>199.88299999999998</v>
      </c>
      <c r="K34" s="19">
        <v>192.12700000000001</v>
      </c>
      <c r="L34" s="19">
        <v>184.83500000000001</v>
      </c>
      <c r="M34" s="19">
        <v>176.363</v>
      </c>
      <c r="N34" s="19">
        <v>170.41399999999999</v>
      </c>
      <c r="O34" s="19">
        <v>164.88900000000001</v>
      </c>
      <c r="P34" s="19">
        <v>152.315</v>
      </c>
      <c r="Q34" s="19">
        <v>149.178</v>
      </c>
      <c r="R34" s="19">
        <v>148.58000000000001</v>
      </c>
      <c r="S34" s="19">
        <v>147.78899999999999</v>
      </c>
      <c r="T34" s="19">
        <v>142.55699999999999</v>
      </c>
      <c r="U34" s="19">
        <v>136.72800000000001</v>
      </c>
      <c r="V34" s="19">
        <v>131.38900000000001</v>
      </c>
      <c r="W34" s="19">
        <v>123.827</v>
      </c>
      <c r="X34" s="19">
        <v>118.748</v>
      </c>
      <c r="Y34" s="19">
        <v>113.18600000000001</v>
      </c>
      <c r="Z34" s="19">
        <v>107.923</v>
      </c>
      <c r="AA34" s="19">
        <v>96.897999999999996</v>
      </c>
      <c r="AB34" s="19">
        <v>80.662000000000006</v>
      </c>
      <c r="AC34" s="19">
        <v>68.295000000000002</v>
      </c>
      <c r="AD34" s="19">
        <v>62.155999999999999</v>
      </c>
      <c r="AE34" s="19">
        <v>49.713999999999999</v>
      </c>
      <c r="AF34" s="19">
        <v>38.698999999999998</v>
      </c>
      <c r="AG34" s="19">
        <v>31.887</v>
      </c>
      <c r="AH34" s="20">
        <v>0</v>
      </c>
      <c r="AI34" s="19">
        <v>14.755000000000001</v>
      </c>
      <c r="AJ34" s="19">
        <v>30.446999999999999</v>
      </c>
      <c r="AK34" s="19">
        <v>47.13</v>
      </c>
      <c r="AL34" s="19">
        <v>68.241</v>
      </c>
      <c r="AM34" s="19">
        <v>79.628</v>
      </c>
      <c r="AN34" s="19">
        <v>85.481999999999999</v>
      </c>
      <c r="AO34" s="19">
        <v>89.570999999999998</v>
      </c>
      <c r="AP34" s="19">
        <v>96.197999999999993</v>
      </c>
      <c r="AQ34" s="19">
        <v>102.70399999999999</v>
      </c>
      <c r="AR34" s="19">
        <v>128.64500000000001</v>
      </c>
      <c r="AS34" s="19">
        <v>152.21799999999999</v>
      </c>
      <c r="AT34" s="19">
        <v>159.904</v>
      </c>
      <c r="AU34" s="19">
        <v>171.096</v>
      </c>
      <c r="AV34" s="19">
        <v>180.99</v>
      </c>
      <c r="AW34" s="19">
        <v>194.559</v>
      </c>
      <c r="AX34" s="19">
        <v>202.51599999999999</v>
      </c>
      <c r="AY34" s="19">
        <v>217.78800000000001</v>
      </c>
      <c r="AZ34" s="19">
        <v>219.91200000000001</v>
      </c>
      <c r="BA34" s="19">
        <v>258.017</v>
      </c>
      <c r="BB34" s="19">
        <v>272.37799999999999</v>
      </c>
      <c r="BC34" s="19">
        <v>300.03800000000001</v>
      </c>
      <c r="BD34" s="19">
        <v>329.392</v>
      </c>
      <c r="BE34" s="19">
        <v>347.66399999999999</v>
      </c>
      <c r="BF34" s="11">
        <v>367.666</v>
      </c>
      <c r="BG34" s="11"/>
      <c r="BH34" s="11"/>
    </row>
    <row r="35" spans="1:60" ht="15.5">
      <c r="A35" s="12">
        <v>31</v>
      </c>
      <c r="B35" s="43">
        <v>15.75515</v>
      </c>
      <c r="C35" s="43">
        <v>100.25758</v>
      </c>
      <c r="D35" s="9" t="s">
        <v>112</v>
      </c>
      <c r="E35" s="19">
        <v>225.929</v>
      </c>
      <c r="F35" s="19">
        <v>221.69499999999999</v>
      </c>
      <c r="G35" s="19">
        <v>219.321</v>
      </c>
      <c r="H35" s="19">
        <v>214.74</v>
      </c>
      <c r="I35" s="19">
        <v>211.22899999999998</v>
      </c>
      <c r="J35" s="19">
        <v>207.667</v>
      </c>
      <c r="K35" s="19">
        <v>199.798</v>
      </c>
      <c r="L35" s="19">
        <v>192.46899999999999</v>
      </c>
      <c r="M35" s="19">
        <v>183.94800000000001</v>
      </c>
      <c r="N35" s="19">
        <v>177.92599999999999</v>
      </c>
      <c r="O35" s="19">
        <v>172.251</v>
      </c>
      <c r="P35" s="19">
        <v>159.43</v>
      </c>
      <c r="Q35" s="19">
        <v>155.74199999999999</v>
      </c>
      <c r="R35" s="19">
        <v>154.58199999999999</v>
      </c>
      <c r="S35" s="19">
        <v>153.39500000000001</v>
      </c>
      <c r="T35" s="19">
        <v>147.88900000000001</v>
      </c>
      <c r="U35" s="19">
        <v>141.84899999999999</v>
      </c>
      <c r="V35" s="19">
        <v>136.24100000000001</v>
      </c>
      <c r="W35" s="19">
        <v>128.55500000000001</v>
      </c>
      <c r="X35" s="19">
        <v>123.584</v>
      </c>
      <c r="Y35" s="19">
        <v>118.217</v>
      </c>
      <c r="Z35" s="19">
        <v>113.08199999999999</v>
      </c>
      <c r="AA35" s="19">
        <v>101.732</v>
      </c>
      <c r="AB35" s="19">
        <v>85.268000000000001</v>
      </c>
      <c r="AC35" s="19">
        <v>73.656000000000006</v>
      </c>
      <c r="AD35" s="19">
        <v>67.94</v>
      </c>
      <c r="AE35" s="19">
        <v>56.372999999999998</v>
      </c>
      <c r="AF35" s="19">
        <v>45.59</v>
      </c>
      <c r="AG35" s="19">
        <v>40.226999999999997</v>
      </c>
      <c r="AH35" s="19">
        <v>14.755000000000001</v>
      </c>
      <c r="AI35" s="20">
        <v>0</v>
      </c>
      <c r="AJ35" s="19">
        <v>16.504999999999999</v>
      </c>
      <c r="AK35" s="19">
        <v>33.17</v>
      </c>
      <c r="AL35" s="19">
        <v>54.777999999999999</v>
      </c>
      <c r="AM35" s="19">
        <v>66.808999999999997</v>
      </c>
      <c r="AN35" s="19">
        <v>72.974000000000004</v>
      </c>
      <c r="AO35" s="19">
        <v>77.63</v>
      </c>
      <c r="AP35" s="19">
        <v>84.555000000000007</v>
      </c>
      <c r="AQ35" s="19">
        <v>91.474000000000004</v>
      </c>
      <c r="AR35" s="19">
        <v>117.908</v>
      </c>
      <c r="AS35" s="19">
        <v>142.048</v>
      </c>
      <c r="AT35" s="19">
        <v>150.011</v>
      </c>
      <c r="AU35" s="19">
        <v>161.78</v>
      </c>
      <c r="AV35" s="19">
        <v>171.559</v>
      </c>
      <c r="AW35" s="19">
        <v>185.00700000000001</v>
      </c>
      <c r="AX35" s="19">
        <v>192.86500000000001</v>
      </c>
      <c r="AY35" s="19">
        <v>208.161</v>
      </c>
      <c r="AZ35" s="19">
        <v>210.26</v>
      </c>
      <c r="BA35" s="19">
        <v>248.53</v>
      </c>
      <c r="BB35" s="19">
        <v>263.673</v>
      </c>
      <c r="BC35" s="19">
        <v>292.95100000000002</v>
      </c>
      <c r="BD35" s="19">
        <v>322.892</v>
      </c>
      <c r="BE35" s="19">
        <v>341.99400000000003</v>
      </c>
      <c r="BF35" s="11">
        <v>361.72</v>
      </c>
      <c r="BG35" s="11"/>
      <c r="BH35" s="11"/>
    </row>
    <row r="36" spans="1:60" ht="15.5">
      <c r="A36" s="12">
        <v>32</v>
      </c>
      <c r="B36" s="43">
        <v>15.894679999999999</v>
      </c>
      <c r="C36" s="43">
        <v>100.31007</v>
      </c>
      <c r="D36" s="9" t="s">
        <v>116</v>
      </c>
      <c r="E36" s="19">
        <v>240.751</v>
      </c>
      <c r="F36" s="19">
        <v>236.45500000000001</v>
      </c>
      <c r="G36" s="19">
        <v>234.04</v>
      </c>
      <c r="H36" s="19">
        <v>229.35900000000001</v>
      </c>
      <c r="I36" s="19">
        <v>225.75299999999999</v>
      </c>
      <c r="J36" s="19">
        <v>222.089</v>
      </c>
      <c r="K36" s="19">
        <v>214.166</v>
      </c>
      <c r="L36" s="19">
        <v>206.83</v>
      </c>
      <c r="M36" s="19">
        <v>198.298</v>
      </c>
      <c r="N36" s="19">
        <v>192.24799999999999</v>
      </c>
      <c r="O36" s="19">
        <v>186.495</v>
      </c>
      <c r="P36" s="19">
        <v>173.56399999999999</v>
      </c>
      <c r="Q36" s="19">
        <v>169.542</v>
      </c>
      <c r="R36" s="19">
        <v>168.017</v>
      </c>
      <c r="S36" s="19">
        <v>166.56700000000001</v>
      </c>
      <c r="T36" s="19">
        <v>160.9</v>
      </c>
      <c r="U36" s="19">
        <v>154.74600000000001</v>
      </c>
      <c r="V36" s="19">
        <v>148.98400000000001</v>
      </c>
      <c r="W36" s="19">
        <v>141.26300000000001</v>
      </c>
      <c r="X36" s="19">
        <v>136.405</v>
      </c>
      <c r="Y36" s="19">
        <v>131.21600000000001</v>
      </c>
      <c r="Z36" s="19">
        <v>126.212</v>
      </c>
      <c r="AA36" s="19">
        <v>114.755</v>
      </c>
      <c r="AB36" s="19">
        <v>98.353999999999999</v>
      </c>
      <c r="AC36" s="19">
        <v>87.402000000000001</v>
      </c>
      <c r="AD36" s="19">
        <v>82.031000000000006</v>
      </c>
      <c r="AE36" s="19">
        <v>71.144000000000005</v>
      </c>
      <c r="AF36" s="19">
        <v>60.722999999999999</v>
      </c>
      <c r="AG36" s="19">
        <v>56.011000000000003</v>
      </c>
      <c r="AH36" s="19">
        <v>30.446999999999999</v>
      </c>
      <c r="AI36" s="19">
        <v>16.504999999999999</v>
      </c>
      <c r="AJ36" s="20"/>
      <c r="AK36" s="19">
        <v>16.728000000000002</v>
      </c>
      <c r="AL36" s="19">
        <v>38.274999999999999</v>
      </c>
      <c r="AM36" s="19">
        <v>50.442999999999998</v>
      </c>
      <c r="AN36" s="19">
        <v>56.716999999999999</v>
      </c>
      <c r="AO36" s="19">
        <v>61.646000000000001</v>
      </c>
      <c r="AP36" s="19">
        <v>68.712999999999994</v>
      </c>
      <c r="AQ36" s="19">
        <v>75.856999999999999</v>
      </c>
      <c r="AR36" s="19">
        <v>102.496</v>
      </c>
      <c r="AS36" s="19">
        <v>126.934</v>
      </c>
      <c r="AT36" s="19">
        <v>135.065</v>
      </c>
      <c r="AU36" s="19">
        <v>147.21</v>
      </c>
      <c r="AV36" s="19">
        <v>156.87899999999999</v>
      </c>
      <c r="AW36" s="19">
        <v>170.21100000000001</v>
      </c>
      <c r="AX36" s="19">
        <v>177.98500000000001</v>
      </c>
      <c r="AY36" s="19">
        <v>193.27099999999999</v>
      </c>
      <c r="AZ36" s="19">
        <v>195.351</v>
      </c>
      <c r="BA36" s="19">
        <v>233.68299999999999</v>
      </c>
      <c r="BB36" s="19">
        <v>249.351</v>
      </c>
      <c r="BC36" s="19">
        <v>279.82400000000001</v>
      </c>
      <c r="BD36" s="19">
        <v>310.20299999999997</v>
      </c>
      <c r="BE36" s="19">
        <v>329.97500000000002</v>
      </c>
      <c r="BF36" s="11">
        <v>349.44600000000003</v>
      </c>
      <c r="BG36" s="11"/>
      <c r="BH36" s="11"/>
    </row>
    <row r="37" spans="1:60" ht="15.5">
      <c r="A37" s="12">
        <v>33</v>
      </c>
      <c r="B37" s="43">
        <v>16.028690000000001</v>
      </c>
      <c r="C37" s="43">
        <v>100.38106999999999</v>
      </c>
      <c r="D37" s="9" t="s">
        <v>120</v>
      </c>
      <c r="E37" s="19">
        <v>255.04599999999999</v>
      </c>
      <c r="F37" s="19">
        <v>250.68700000000001</v>
      </c>
      <c r="G37" s="19">
        <v>248.22900000000001</v>
      </c>
      <c r="H37" s="19">
        <v>243.44399999999999</v>
      </c>
      <c r="I37" s="19">
        <v>239.738</v>
      </c>
      <c r="J37" s="19">
        <v>235.75699999999998</v>
      </c>
      <c r="K37" s="19">
        <v>227.99799999999999</v>
      </c>
      <c r="L37" s="19">
        <v>220.66900000000001</v>
      </c>
      <c r="M37" s="19">
        <v>212.142</v>
      </c>
      <c r="N37" s="19">
        <v>206.07300000000001</v>
      </c>
      <c r="O37" s="19">
        <v>200.25200000000001</v>
      </c>
      <c r="P37" s="19">
        <v>187.23699999999999</v>
      </c>
      <c r="Q37" s="19">
        <v>182.881</v>
      </c>
      <c r="R37" s="19">
        <v>180.989</v>
      </c>
      <c r="S37" s="19">
        <v>179.27799999999999</v>
      </c>
      <c r="T37" s="19">
        <v>173.471</v>
      </c>
      <c r="U37" s="19">
        <v>167.23099999999999</v>
      </c>
      <c r="V37" s="19">
        <v>161.346</v>
      </c>
      <c r="W37" s="19">
        <v>153.63499999999999</v>
      </c>
      <c r="X37" s="19">
        <v>148.916</v>
      </c>
      <c r="Y37" s="19">
        <v>143.93199999999999</v>
      </c>
      <c r="Z37" s="19">
        <v>139.08600000000001</v>
      </c>
      <c r="AA37" s="19">
        <v>127.61199999999999</v>
      </c>
      <c r="AB37" s="19">
        <v>111.42</v>
      </c>
      <c r="AC37" s="19">
        <v>101.17700000000001</v>
      </c>
      <c r="AD37" s="19">
        <v>96.168000000000006</v>
      </c>
      <c r="AE37" s="19">
        <v>85.984999999999999</v>
      </c>
      <c r="AF37" s="19">
        <v>75.98</v>
      </c>
      <c r="AG37" s="19">
        <v>71.846000000000004</v>
      </c>
      <c r="AH37" s="19">
        <v>47.13</v>
      </c>
      <c r="AI37" s="19">
        <v>33.17</v>
      </c>
      <c r="AJ37" s="19">
        <v>16.728000000000002</v>
      </c>
      <c r="AK37" s="20"/>
      <c r="AL37" s="19">
        <v>21.863</v>
      </c>
      <c r="AM37" s="19">
        <v>34.628999999999998</v>
      </c>
      <c r="AN37" s="19">
        <v>41.180999999999997</v>
      </c>
      <c r="AO37" s="19">
        <v>46.755000000000003</v>
      </c>
      <c r="AP37" s="19">
        <v>54.05</v>
      </c>
      <c r="AQ37" s="19">
        <v>61.569000000000003</v>
      </c>
      <c r="AR37" s="19">
        <v>88.344999999999999</v>
      </c>
      <c r="AS37" s="19">
        <v>113.136</v>
      </c>
      <c r="AT37" s="19">
        <v>121.49</v>
      </c>
      <c r="AU37" s="19">
        <v>134.14699999999999</v>
      </c>
      <c r="AV37" s="19">
        <v>143.61199999999999</v>
      </c>
      <c r="AW37" s="19">
        <v>156.727</v>
      </c>
      <c r="AX37" s="19">
        <v>164.357</v>
      </c>
      <c r="AY37" s="19">
        <v>179.59</v>
      </c>
      <c r="AZ37" s="19">
        <v>181.637</v>
      </c>
      <c r="BA37" s="19">
        <v>219.98699999999999</v>
      </c>
      <c r="BB37" s="19">
        <v>236.358</v>
      </c>
      <c r="BC37" s="19">
        <v>268.34500000000003</v>
      </c>
      <c r="BD37" s="19">
        <v>299.22199999999998</v>
      </c>
      <c r="BE37" s="19">
        <v>319.786</v>
      </c>
      <c r="BF37" s="11">
        <v>338.91899999999998</v>
      </c>
      <c r="BG37" s="11"/>
      <c r="BH37" s="11"/>
    </row>
    <row r="38" spans="1:60" ht="15.5">
      <c r="A38" s="12">
        <v>34</v>
      </c>
      <c r="B38" s="43">
        <v>16.220800000000001</v>
      </c>
      <c r="C38" s="43">
        <v>100.42434</v>
      </c>
      <c r="D38" s="9" t="s">
        <v>126</v>
      </c>
      <c r="E38" s="19">
        <v>276.17500000000001</v>
      </c>
      <c r="F38" s="19">
        <v>271.78100000000001</v>
      </c>
      <c r="G38" s="19">
        <v>269.298</v>
      </c>
      <c r="H38" s="19">
        <v>264.45100000000002</v>
      </c>
      <c r="I38" s="19">
        <v>260.68599999999998</v>
      </c>
      <c r="J38" s="19">
        <v>256.84999999999997</v>
      </c>
      <c r="K38" s="19">
        <v>248.85900000000001</v>
      </c>
      <c r="L38" s="19">
        <v>241.541</v>
      </c>
      <c r="M38" s="19">
        <v>233.02600000000001</v>
      </c>
      <c r="N38" s="19">
        <v>226.952</v>
      </c>
      <c r="O38" s="19">
        <v>221.095</v>
      </c>
      <c r="P38" s="19">
        <v>208.04400000000001</v>
      </c>
      <c r="Q38" s="19">
        <v>203.47800000000001</v>
      </c>
      <c r="R38" s="19">
        <v>201.34100000000001</v>
      </c>
      <c r="S38" s="19">
        <v>199.45099999999999</v>
      </c>
      <c r="T38" s="19">
        <v>193.56100000000001</v>
      </c>
      <c r="U38" s="19">
        <v>187.27699999999999</v>
      </c>
      <c r="V38" s="19">
        <v>181.321</v>
      </c>
      <c r="W38" s="19">
        <v>173.643</v>
      </c>
      <c r="X38" s="19">
        <v>169.03899999999999</v>
      </c>
      <c r="Y38" s="19">
        <v>164.21199999999999</v>
      </c>
      <c r="Z38" s="19">
        <v>159.488</v>
      </c>
      <c r="AA38" s="19">
        <v>148.04599999999999</v>
      </c>
      <c r="AB38" s="19">
        <v>132.05500000000001</v>
      </c>
      <c r="AC38" s="19">
        <v>122.253</v>
      </c>
      <c r="AD38" s="19">
        <v>117.443</v>
      </c>
      <c r="AE38" s="19">
        <v>107.583</v>
      </c>
      <c r="AF38" s="19">
        <v>97.727999999999994</v>
      </c>
      <c r="AG38" s="19">
        <v>93.700999999999993</v>
      </c>
      <c r="AH38" s="19">
        <v>68.241</v>
      </c>
      <c r="AI38" s="19">
        <v>54.777999999999999</v>
      </c>
      <c r="AJ38" s="19">
        <v>38.274999999999999</v>
      </c>
      <c r="AK38" s="19">
        <v>21.863</v>
      </c>
      <c r="AL38" s="20"/>
      <c r="AM38" s="19">
        <v>13.378</v>
      </c>
      <c r="AN38" s="19">
        <v>20.146999999999998</v>
      </c>
      <c r="AO38" s="19">
        <v>26.559000000000001</v>
      </c>
      <c r="AP38" s="19">
        <v>33.933</v>
      </c>
      <c r="AQ38" s="19">
        <v>41.774000000000001</v>
      </c>
      <c r="AR38" s="19">
        <v>68.248999999999995</v>
      </c>
      <c r="AS38" s="19">
        <v>93.216999999999999</v>
      </c>
      <c r="AT38" s="19">
        <v>101.76</v>
      </c>
      <c r="AU38" s="19">
        <v>114.905</v>
      </c>
      <c r="AV38" s="19">
        <v>124.089</v>
      </c>
      <c r="AW38" s="19">
        <v>136.91399999999999</v>
      </c>
      <c r="AX38" s="19">
        <v>144.36699999999999</v>
      </c>
      <c r="AY38" s="19">
        <v>159.50399999999999</v>
      </c>
      <c r="AZ38" s="19">
        <v>161.512</v>
      </c>
      <c r="BA38" s="19">
        <v>199.80099999999999</v>
      </c>
      <c r="BB38" s="19">
        <v>216.82900000000001</v>
      </c>
      <c r="BC38" s="19">
        <v>250.32599999999999</v>
      </c>
      <c r="BD38" s="19">
        <v>281.678</v>
      </c>
      <c r="BE38" s="19">
        <v>303.07</v>
      </c>
      <c r="BF38" s="11">
        <v>321.79899999999998</v>
      </c>
      <c r="BG38" s="11"/>
      <c r="BH38" s="11"/>
    </row>
    <row r="39" spans="1:60" ht="15.5">
      <c r="A39" s="12">
        <v>35</v>
      </c>
      <c r="B39" s="43">
        <v>16.339310000000001</v>
      </c>
      <c r="C39" s="43">
        <v>100.40298</v>
      </c>
      <c r="D39" s="9" t="s">
        <v>130</v>
      </c>
      <c r="E39" s="19">
        <v>289.43700000000001</v>
      </c>
      <c r="F39" s="19">
        <v>285.05200000000002</v>
      </c>
      <c r="G39" s="19">
        <v>282.57600000000002</v>
      </c>
      <c r="H39" s="19">
        <v>277.74400000000003</v>
      </c>
      <c r="I39" s="19">
        <v>273.99099999999999</v>
      </c>
      <c r="J39" s="19">
        <v>270.16899999999998</v>
      </c>
      <c r="K39" s="19">
        <v>262.18099999999998</v>
      </c>
      <c r="L39" s="19">
        <v>254.86</v>
      </c>
      <c r="M39" s="19">
        <v>246.34299999999999</v>
      </c>
      <c r="N39" s="19">
        <v>240.26900000000001</v>
      </c>
      <c r="O39" s="19">
        <v>234.41800000000001</v>
      </c>
      <c r="P39" s="19">
        <v>221.37200000000001</v>
      </c>
      <c r="Q39" s="19">
        <v>216.833</v>
      </c>
      <c r="R39" s="19">
        <v>214.71299999999999</v>
      </c>
      <c r="S39" s="19">
        <v>212.828</v>
      </c>
      <c r="T39" s="19">
        <v>206.93799999999999</v>
      </c>
      <c r="U39" s="19">
        <v>200.654</v>
      </c>
      <c r="V39" s="19">
        <v>194.69800000000001</v>
      </c>
      <c r="W39" s="19">
        <v>187.02</v>
      </c>
      <c r="X39" s="19">
        <v>182.416</v>
      </c>
      <c r="Y39" s="19">
        <v>177.58500000000001</v>
      </c>
      <c r="Z39" s="19">
        <v>172.85400000000001</v>
      </c>
      <c r="AA39" s="19">
        <v>161.41</v>
      </c>
      <c r="AB39" s="19">
        <v>145.39699999999999</v>
      </c>
      <c r="AC39" s="19">
        <v>135.512</v>
      </c>
      <c r="AD39" s="19">
        <v>130.63800000000001</v>
      </c>
      <c r="AE39" s="19">
        <v>120.604</v>
      </c>
      <c r="AF39" s="19">
        <v>110.6</v>
      </c>
      <c r="AG39" s="19">
        <v>106.32</v>
      </c>
      <c r="AH39" s="19">
        <v>79.628</v>
      </c>
      <c r="AI39" s="19">
        <v>66.808999999999997</v>
      </c>
      <c r="AJ39" s="19">
        <v>50.442999999999998</v>
      </c>
      <c r="AK39" s="19">
        <v>34.628999999999998</v>
      </c>
      <c r="AL39" s="19">
        <v>13.378</v>
      </c>
      <c r="AM39" s="20"/>
      <c r="AN39" s="19">
        <v>6.7729999999999997</v>
      </c>
      <c r="AO39" s="19">
        <v>13.459</v>
      </c>
      <c r="AP39" s="19">
        <v>20.74</v>
      </c>
      <c r="AQ39" s="19">
        <v>28.63</v>
      </c>
      <c r="AR39" s="19">
        <v>54.923000000000002</v>
      </c>
      <c r="AS39" s="19">
        <v>79.897000000000006</v>
      </c>
      <c r="AT39" s="19">
        <v>88.468000000000004</v>
      </c>
      <c r="AU39" s="19">
        <v>101.705</v>
      </c>
      <c r="AV39" s="19">
        <v>110.821</v>
      </c>
      <c r="AW39" s="19">
        <v>123.59</v>
      </c>
      <c r="AX39" s="19">
        <v>131.018</v>
      </c>
      <c r="AY39" s="19">
        <v>146.142</v>
      </c>
      <c r="AZ39" s="19">
        <v>148.148</v>
      </c>
      <c r="BA39" s="19">
        <v>186.43</v>
      </c>
      <c r="BB39" s="19">
        <v>203.52799999999999</v>
      </c>
      <c r="BC39" s="19">
        <v>237.35900000000001</v>
      </c>
      <c r="BD39" s="19">
        <v>268.83800000000002</v>
      </c>
      <c r="BE39" s="19">
        <v>290.488</v>
      </c>
      <c r="BF39" s="11">
        <v>309.07600000000002</v>
      </c>
      <c r="BG39" s="11"/>
      <c r="BH39" s="11"/>
    </row>
    <row r="40" spans="1:60" ht="15.5">
      <c r="A40" s="12">
        <v>36</v>
      </c>
      <c r="B40" s="43">
        <v>16.39883</v>
      </c>
      <c r="C40" s="46">
        <v>100.3896</v>
      </c>
      <c r="D40" s="9" t="s">
        <v>132</v>
      </c>
      <c r="E40" s="19">
        <v>296.11399999999998</v>
      </c>
      <c r="F40" s="19">
        <v>291.73599999999999</v>
      </c>
      <c r="G40" s="19">
        <v>289.26400000000001</v>
      </c>
      <c r="H40" s="19">
        <v>284.44200000000001</v>
      </c>
      <c r="I40" s="19">
        <v>280.697</v>
      </c>
      <c r="J40" s="19">
        <v>276.88299999999998</v>
      </c>
      <c r="K40" s="19">
        <v>268.89699999999999</v>
      </c>
      <c r="L40" s="19">
        <v>261.57499999999999</v>
      </c>
      <c r="M40" s="19">
        <v>253.05600000000001</v>
      </c>
      <c r="N40" s="19">
        <v>246.983</v>
      </c>
      <c r="O40" s="19">
        <v>241.136</v>
      </c>
      <c r="P40" s="19">
        <v>228.09399999999999</v>
      </c>
      <c r="Q40" s="19">
        <v>223.57300000000001</v>
      </c>
      <c r="R40" s="19">
        <v>221.47</v>
      </c>
      <c r="S40" s="19">
        <v>219.59200000000001</v>
      </c>
      <c r="T40" s="19">
        <v>213.70500000000001</v>
      </c>
      <c r="U40" s="19">
        <v>207.422</v>
      </c>
      <c r="V40" s="19">
        <v>201.46700000000001</v>
      </c>
      <c r="W40" s="19">
        <v>193.78800000000001</v>
      </c>
      <c r="X40" s="19">
        <v>189.18100000000001</v>
      </c>
      <c r="Y40" s="19">
        <v>184.34299999999999</v>
      </c>
      <c r="Z40" s="19">
        <v>179.60599999999999</v>
      </c>
      <c r="AA40" s="19">
        <v>168.15899999999999</v>
      </c>
      <c r="AB40" s="19">
        <v>152.131</v>
      </c>
      <c r="AC40" s="19">
        <v>142.19399999999999</v>
      </c>
      <c r="AD40" s="19">
        <v>137.285</v>
      </c>
      <c r="AE40" s="19">
        <v>127.16200000000001</v>
      </c>
      <c r="AF40" s="19">
        <v>117.087</v>
      </c>
      <c r="AG40" s="19">
        <v>112.68899999999999</v>
      </c>
      <c r="AH40" s="19">
        <v>85.481999999999999</v>
      </c>
      <c r="AI40" s="19">
        <v>72.974000000000004</v>
      </c>
      <c r="AJ40" s="19">
        <v>56.716999999999999</v>
      </c>
      <c r="AK40" s="19">
        <v>41.180999999999997</v>
      </c>
      <c r="AL40" s="19">
        <v>20.146999999999998</v>
      </c>
      <c r="AM40" s="19">
        <v>6.7729999999999997</v>
      </c>
      <c r="AN40" s="20"/>
      <c r="AO40" s="19">
        <v>7.0890000000000004</v>
      </c>
      <c r="AP40" s="19">
        <v>14.115</v>
      </c>
      <c r="AQ40" s="19">
        <v>22.007999999999999</v>
      </c>
      <c r="AR40" s="19">
        <v>48.162999999999997</v>
      </c>
      <c r="AS40" s="19">
        <v>73.138000000000005</v>
      </c>
      <c r="AT40" s="19">
        <v>81.718999999999994</v>
      </c>
      <c r="AU40" s="19">
        <v>94.995999999999995</v>
      </c>
      <c r="AV40" s="19">
        <v>104.08</v>
      </c>
      <c r="AW40" s="19">
        <v>116.827</v>
      </c>
      <c r="AX40" s="19">
        <v>124.248</v>
      </c>
      <c r="AY40" s="19">
        <v>139.37</v>
      </c>
      <c r="AZ40" s="19">
        <v>141.375</v>
      </c>
      <c r="BA40" s="19">
        <v>179.65799999999999</v>
      </c>
      <c r="BB40" s="19">
        <v>196.773</v>
      </c>
      <c r="BC40" s="19">
        <v>230.74600000000001</v>
      </c>
      <c r="BD40" s="19">
        <v>262.28199999999998</v>
      </c>
      <c r="BE40" s="19">
        <v>284.05200000000002</v>
      </c>
      <c r="BF40" s="11">
        <v>302.572</v>
      </c>
      <c r="BG40" s="11"/>
      <c r="BH40" s="11"/>
    </row>
    <row r="41" spans="1:60" ht="15.5">
      <c r="A41" s="12">
        <v>37</v>
      </c>
      <c r="B41" s="43">
        <v>16.447759999999999</v>
      </c>
      <c r="C41" s="43">
        <v>100.34703</v>
      </c>
      <c r="D41" s="9" t="s">
        <v>134</v>
      </c>
      <c r="E41" s="19">
        <v>301.79199999999997</v>
      </c>
      <c r="F41" s="19">
        <v>297.43799999999999</v>
      </c>
      <c r="G41" s="19">
        <v>294.98200000000003</v>
      </c>
      <c r="H41" s="19">
        <v>290.19799999999998</v>
      </c>
      <c r="I41" s="19">
        <v>286.48899999999998</v>
      </c>
      <c r="J41" s="19">
        <v>282.71100000000001</v>
      </c>
      <c r="K41" s="19">
        <v>274.738</v>
      </c>
      <c r="L41" s="19">
        <v>267.41000000000003</v>
      </c>
      <c r="M41" s="19">
        <v>258.88499999999999</v>
      </c>
      <c r="N41" s="19">
        <v>252.815</v>
      </c>
      <c r="O41" s="19">
        <v>246.98699999999999</v>
      </c>
      <c r="P41" s="19">
        <v>233.96299999999999</v>
      </c>
      <c r="Q41" s="19">
        <v>229.542</v>
      </c>
      <c r="R41" s="19">
        <v>227.54</v>
      </c>
      <c r="S41" s="19">
        <v>225.73</v>
      </c>
      <c r="T41" s="19">
        <v>219.87</v>
      </c>
      <c r="U41" s="19">
        <v>213.601</v>
      </c>
      <c r="V41" s="19">
        <v>207.66800000000001</v>
      </c>
      <c r="W41" s="19">
        <v>199.976</v>
      </c>
      <c r="X41" s="19">
        <v>195.32900000000001</v>
      </c>
      <c r="Y41" s="19">
        <v>190.434</v>
      </c>
      <c r="Z41" s="19">
        <v>185.65</v>
      </c>
      <c r="AA41" s="19">
        <v>174.18799999999999</v>
      </c>
      <c r="AB41" s="19">
        <v>158.077</v>
      </c>
      <c r="AC41" s="19">
        <v>147.93100000000001</v>
      </c>
      <c r="AD41" s="19">
        <v>142.905</v>
      </c>
      <c r="AE41" s="19">
        <v>132.53399999999999</v>
      </c>
      <c r="AF41" s="19">
        <v>122.29600000000001</v>
      </c>
      <c r="AG41" s="19">
        <v>117.64</v>
      </c>
      <c r="AH41" s="19">
        <v>89.570999999999998</v>
      </c>
      <c r="AI41" s="19">
        <v>77.63</v>
      </c>
      <c r="AJ41" s="19">
        <v>61.646000000000001</v>
      </c>
      <c r="AK41" s="19">
        <v>46.755000000000003</v>
      </c>
      <c r="AL41" s="19">
        <v>26.559000000000001</v>
      </c>
      <c r="AM41" s="19">
        <v>13.459</v>
      </c>
      <c r="AN41" s="19">
        <v>7.0890000000000004</v>
      </c>
      <c r="AO41" s="20"/>
      <c r="AP41" s="19">
        <v>7.3869999999999996</v>
      </c>
      <c r="AQ41" s="19">
        <v>15.218</v>
      </c>
      <c r="AR41" s="19">
        <v>41.781999999999996</v>
      </c>
      <c r="AS41" s="19">
        <v>66.72</v>
      </c>
      <c r="AT41" s="19">
        <v>75.228999999999999</v>
      </c>
      <c r="AU41" s="19">
        <v>88.346999999999994</v>
      </c>
      <c r="AV41" s="19">
        <v>97.54</v>
      </c>
      <c r="AW41" s="19">
        <v>110.414</v>
      </c>
      <c r="AX41" s="19">
        <v>117.91800000000001</v>
      </c>
      <c r="AY41" s="19">
        <v>133.09299999999999</v>
      </c>
      <c r="AZ41" s="19">
        <v>135.11699999999999</v>
      </c>
      <c r="BA41" s="19">
        <v>173.441</v>
      </c>
      <c r="BB41" s="19">
        <v>190.29400000000001</v>
      </c>
      <c r="BC41" s="19">
        <v>223.90700000000001</v>
      </c>
      <c r="BD41" s="19">
        <v>255.37799999999999</v>
      </c>
      <c r="BE41" s="19">
        <v>277.05900000000003</v>
      </c>
      <c r="BF41" s="11">
        <v>295.62400000000002</v>
      </c>
      <c r="BG41" s="11"/>
      <c r="BH41" s="11"/>
    </row>
    <row r="42" spans="1:60" ht="15.5">
      <c r="A42" s="12">
        <v>38</v>
      </c>
      <c r="B42" s="43">
        <v>16.512139999999999</v>
      </c>
      <c r="C42" s="43">
        <v>100.33002</v>
      </c>
      <c r="D42" s="9" t="s">
        <v>136</v>
      </c>
      <c r="E42" s="19">
        <v>309.05399999999997</v>
      </c>
      <c r="F42" s="19">
        <v>304.70699999999999</v>
      </c>
      <c r="G42" s="19">
        <v>302.25599999999997</v>
      </c>
      <c r="H42" s="19">
        <v>297.48399999999998</v>
      </c>
      <c r="I42" s="19">
        <v>293.78499999999997</v>
      </c>
      <c r="J42" s="19">
        <v>290.017</v>
      </c>
      <c r="K42" s="19">
        <v>282.04700000000003</v>
      </c>
      <c r="L42" s="19">
        <v>274.71800000000002</v>
      </c>
      <c r="M42" s="19">
        <v>266.19200000000001</v>
      </c>
      <c r="N42" s="19">
        <v>260.12200000000001</v>
      </c>
      <c r="O42" s="19">
        <v>254.3</v>
      </c>
      <c r="P42" s="19">
        <v>241.28100000000001</v>
      </c>
      <c r="Q42" s="19">
        <v>236.88300000000001</v>
      </c>
      <c r="R42" s="19">
        <v>234.9</v>
      </c>
      <c r="S42" s="19">
        <v>233.1</v>
      </c>
      <c r="T42" s="19">
        <v>227.244</v>
      </c>
      <c r="U42" s="19">
        <v>220.977</v>
      </c>
      <c r="V42" s="19">
        <v>215.04599999999999</v>
      </c>
      <c r="W42" s="19">
        <v>207.35300000000001</v>
      </c>
      <c r="X42" s="19">
        <v>202.70099999999999</v>
      </c>
      <c r="Y42" s="19">
        <v>197.79900000000001</v>
      </c>
      <c r="Z42" s="19">
        <v>193.00800000000001</v>
      </c>
      <c r="AA42" s="19">
        <v>181.54300000000001</v>
      </c>
      <c r="AB42" s="19">
        <v>165.417</v>
      </c>
      <c r="AC42" s="19">
        <v>155.221</v>
      </c>
      <c r="AD42" s="19">
        <v>150.16200000000001</v>
      </c>
      <c r="AE42" s="19">
        <v>139.71100000000001</v>
      </c>
      <c r="AF42" s="19">
        <v>129.416</v>
      </c>
      <c r="AG42" s="19">
        <v>124.65600000000001</v>
      </c>
      <c r="AH42" s="19">
        <v>96.197999999999993</v>
      </c>
      <c r="AI42" s="19">
        <v>84.555000000000007</v>
      </c>
      <c r="AJ42" s="19">
        <v>68.712999999999994</v>
      </c>
      <c r="AK42" s="19">
        <v>54.05</v>
      </c>
      <c r="AL42" s="19">
        <v>33.933</v>
      </c>
      <c r="AM42" s="19">
        <v>20.74</v>
      </c>
      <c r="AN42" s="19">
        <v>14.115</v>
      </c>
      <c r="AO42" s="19">
        <v>7.3869999999999996</v>
      </c>
      <c r="AP42" s="20"/>
      <c r="AQ42" s="19">
        <v>7.8959999999999999</v>
      </c>
      <c r="AR42" s="19">
        <v>34.401000000000003</v>
      </c>
      <c r="AS42" s="19">
        <v>59.779000000000003</v>
      </c>
      <c r="AT42" s="19">
        <v>8825.4150000000009</v>
      </c>
      <c r="AU42" s="19">
        <v>80.984999999999999</v>
      </c>
      <c r="AV42" s="19">
        <v>90.158000000000001</v>
      </c>
      <c r="AW42" s="19">
        <v>103.027</v>
      </c>
      <c r="AX42" s="19">
        <v>110.535</v>
      </c>
      <c r="AY42" s="19">
        <v>125.715</v>
      </c>
      <c r="AZ42" s="19">
        <v>127.742</v>
      </c>
      <c r="BA42" s="19">
        <v>166.07</v>
      </c>
      <c r="BB42" s="19">
        <v>182.90899999999999</v>
      </c>
      <c r="BC42" s="19">
        <v>216.63900000000001</v>
      </c>
      <c r="BD42" s="19">
        <v>248.166</v>
      </c>
      <c r="BE42" s="19">
        <v>269.96899999999999</v>
      </c>
      <c r="BF42" s="11">
        <v>288.464</v>
      </c>
      <c r="BG42" s="11"/>
      <c r="BH42" s="11"/>
    </row>
    <row r="43" spans="1:60" ht="15.5">
      <c r="A43" s="12">
        <v>39</v>
      </c>
      <c r="B43" s="45">
        <v>16.57658</v>
      </c>
      <c r="C43" s="43">
        <v>100.29895</v>
      </c>
      <c r="D43" s="9" t="s">
        <v>138</v>
      </c>
      <c r="E43" s="19">
        <v>316.435</v>
      </c>
      <c r="F43" s="19">
        <v>312.10399999999998</v>
      </c>
      <c r="G43" s="19">
        <v>309.66399999999999</v>
      </c>
      <c r="H43" s="19">
        <v>304.916</v>
      </c>
      <c r="I43" s="19">
        <v>301.23899999999998</v>
      </c>
      <c r="J43" s="19">
        <v>297.49399999999997</v>
      </c>
      <c r="K43" s="19">
        <v>289.53300000000002</v>
      </c>
      <c r="L43" s="19">
        <v>282.20100000000002</v>
      </c>
      <c r="M43" s="19">
        <v>273.67200000000003</v>
      </c>
      <c r="N43" s="19">
        <v>267.60500000000002</v>
      </c>
      <c r="O43" s="19">
        <v>261.79500000000002</v>
      </c>
      <c r="P43" s="19">
        <v>248.79</v>
      </c>
      <c r="Q43" s="19">
        <v>244.44900000000001</v>
      </c>
      <c r="R43" s="19">
        <v>242.52199999999999</v>
      </c>
      <c r="S43" s="19">
        <v>240.756</v>
      </c>
      <c r="T43" s="19">
        <v>234.916</v>
      </c>
      <c r="U43" s="19">
        <v>228.655</v>
      </c>
      <c r="V43" s="19">
        <v>222.73599999999999</v>
      </c>
      <c r="W43" s="19">
        <v>215.03700000000001</v>
      </c>
      <c r="X43" s="19">
        <v>210.36699999999999</v>
      </c>
      <c r="Y43" s="19">
        <v>205.43700000000001</v>
      </c>
      <c r="Z43" s="19">
        <v>200.62200000000001</v>
      </c>
      <c r="AA43" s="19">
        <v>189.15199999999999</v>
      </c>
      <c r="AB43" s="19">
        <v>172.98599999999999</v>
      </c>
      <c r="AC43" s="19">
        <v>162.678</v>
      </c>
      <c r="AD43" s="19">
        <v>157.55600000000001</v>
      </c>
      <c r="AE43" s="19">
        <v>146.964</v>
      </c>
      <c r="AF43" s="19">
        <v>136.578</v>
      </c>
      <c r="AG43" s="19">
        <v>131.66200000000001</v>
      </c>
      <c r="AH43" s="19">
        <v>102.70399999999999</v>
      </c>
      <c r="AI43" s="19">
        <v>91.474000000000004</v>
      </c>
      <c r="AJ43" s="19">
        <v>75.856999999999999</v>
      </c>
      <c r="AK43" s="19">
        <v>61.569000000000003</v>
      </c>
      <c r="AL43" s="19">
        <v>41.774000000000001</v>
      </c>
      <c r="AM43" s="19">
        <v>28.63</v>
      </c>
      <c r="AN43" s="19">
        <v>22.007999999999999</v>
      </c>
      <c r="AO43" s="19">
        <v>15.218</v>
      </c>
      <c r="AP43" s="19">
        <v>7.8959999999999999</v>
      </c>
      <c r="AQ43" s="20"/>
      <c r="AR43" s="19">
        <v>26.777000000000001</v>
      </c>
      <c r="AS43" s="19">
        <v>51.618000000000002</v>
      </c>
      <c r="AT43" s="19">
        <v>60.072000000000003</v>
      </c>
      <c r="AU43" s="19">
        <v>73.131</v>
      </c>
      <c r="AV43" s="19">
        <v>82.350999999999999</v>
      </c>
      <c r="AW43" s="19">
        <v>95.287000000000006</v>
      </c>
      <c r="AX43" s="19">
        <v>102.843</v>
      </c>
      <c r="AY43" s="19">
        <v>118.051</v>
      </c>
      <c r="AZ43" s="19">
        <v>120.089</v>
      </c>
      <c r="BA43" s="19">
        <v>158.43299999999999</v>
      </c>
      <c r="BB43" s="19">
        <v>175.12100000000001</v>
      </c>
      <c r="BC43" s="19">
        <v>208.74299999999999</v>
      </c>
      <c r="BD43" s="19">
        <v>240.27600000000001</v>
      </c>
      <c r="BE43" s="19">
        <v>262.11700000000002</v>
      </c>
      <c r="BF43" s="11">
        <v>280.58600000000001</v>
      </c>
      <c r="BG43" s="11"/>
      <c r="BH43" s="11"/>
    </row>
    <row r="44" spans="1:60" ht="15.5">
      <c r="A44" s="12">
        <v>40</v>
      </c>
      <c r="B44" s="43">
        <v>16.815159999999999</v>
      </c>
      <c r="C44" s="43">
        <v>100.2654</v>
      </c>
      <c r="D44" s="9" t="s">
        <v>146</v>
      </c>
      <c r="E44" s="19">
        <v>343.16899999999998</v>
      </c>
      <c r="F44" s="19">
        <v>338.84500000000003</v>
      </c>
      <c r="G44" s="19">
        <v>336.41</v>
      </c>
      <c r="H44" s="19">
        <v>331.67200000000003</v>
      </c>
      <c r="I44" s="19">
        <v>328.00299999999999</v>
      </c>
      <c r="J44" s="19">
        <v>324.26400000000001</v>
      </c>
      <c r="K44" s="19">
        <v>316.30500000000001</v>
      </c>
      <c r="L44" s="19">
        <v>308.97300000000001</v>
      </c>
      <c r="M44" s="19">
        <v>300.44299999999998</v>
      </c>
      <c r="N44" s="19">
        <v>294.37700000000001</v>
      </c>
      <c r="O44" s="19">
        <v>288.56900000000002</v>
      </c>
      <c r="P44" s="19">
        <v>275.565</v>
      </c>
      <c r="Q44" s="19">
        <v>271.22399999999999</v>
      </c>
      <c r="R44" s="19">
        <v>269.27999999999997</v>
      </c>
      <c r="S44" s="19">
        <v>267.495</v>
      </c>
      <c r="T44" s="19">
        <v>261.64299999999997</v>
      </c>
      <c r="U44" s="19">
        <v>255.37700000000001</v>
      </c>
      <c r="V44" s="19">
        <v>249.447</v>
      </c>
      <c r="W44" s="19">
        <v>241.75299999999999</v>
      </c>
      <c r="X44" s="19">
        <v>237.09899999999999</v>
      </c>
      <c r="Y44" s="19">
        <v>232.18700000000001</v>
      </c>
      <c r="Z44" s="19">
        <v>227.38300000000001</v>
      </c>
      <c r="AA44" s="19">
        <v>215.91499999999999</v>
      </c>
      <c r="AB44" s="19">
        <v>199.75899999999999</v>
      </c>
      <c r="AC44" s="19">
        <v>189.446</v>
      </c>
      <c r="AD44" s="19">
        <v>184.303</v>
      </c>
      <c r="AE44" s="19">
        <v>173.63499999999999</v>
      </c>
      <c r="AF44" s="19">
        <v>163.18600000000001</v>
      </c>
      <c r="AG44" s="19">
        <v>158.13200000000001</v>
      </c>
      <c r="AH44" s="19">
        <v>128.64500000000001</v>
      </c>
      <c r="AI44" s="19">
        <v>117.908</v>
      </c>
      <c r="AJ44" s="19">
        <v>102.496</v>
      </c>
      <c r="AK44" s="19">
        <v>88.344999999999999</v>
      </c>
      <c r="AL44" s="19">
        <v>68.248999999999995</v>
      </c>
      <c r="AM44" s="19">
        <v>54.923000000000002</v>
      </c>
      <c r="AN44" s="19">
        <v>48.162999999999997</v>
      </c>
      <c r="AO44" s="19">
        <v>41.781999999999996</v>
      </c>
      <c r="AP44" s="19">
        <v>34.401000000000003</v>
      </c>
      <c r="AQ44" s="19">
        <v>26.777000000000001</v>
      </c>
      <c r="AR44" s="20"/>
      <c r="AS44" s="19">
        <v>24.975000000000001</v>
      </c>
      <c r="AT44" s="19">
        <v>33.581000000000003</v>
      </c>
      <c r="AU44" s="19">
        <v>47.116999999999997</v>
      </c>
      <c r="AV44" s="19">
        <v>55.97</v>
      </c>
      <c r="AW44" s="19">
        <v>68.668000000000006</v>
      </c>
      <c r="AX44" s="19">
        <v>76.137</v>
      </c>
      <c r="AY44" s="19">
        <v>91.314999999999998</v>
      </c>
      <c r="AZ44" s="19">
        <v>93.343000000000004</v>
      </c>
      <c r="BA44" s="19">
        <v>131.67699999999999</v>
      </c>
      <c r="BB44" s="19">
        <v>148.61099999999999</v>
      </c>
      <c r="BC44" s="19">
        <v>183.31</v>
      </c>
      <c r="BD44" s="19">
        <v>215.18899999999999</v>
      </c>
      <c r="BE44" s="19">
        <v>237.75399999999999</v>
      </c>
      <c r="BF44" s="11">
        <v>255.78700000000001</v>
      </c>
      <c r="BG44" s="11"/>
      <c r="BH44" s="11"/>
    </row>
    <row r="45" spans="1:60" ht="15.5">
      <c r="A45" s="12">
        <v>41</v>
      </c>
      <c r="B45" s="43">
        <v>17.03106</v>
      </c>
      <c r="C45" s="43">
        <v>100.20095000000001</v>
      </c>
      <c r="D45" s="9" t="s">
        <v>154</v>
      </c>
      <c r="E45" s="19">
        <v>367.685</v>
      </c>
      <c r="F45" s="19">
        <v>363.38600000000002</v>
      </c>
      <c r="G45" s="19">
        <v>360.96600000000001</v>
      </c>
      <c r="H45" s="19">
        <v>356.26400000000001</v>
      </c>
      <c r="I45" s="19">
        <v>352.62700000000001</v>
      </c>
      <c r="J45" s="19">
        <v>348.92</v>
      </c>
      <c r="K45" s="19">
        <v>340.97300000000001</v>
      </c>
      <c r="L45" s="19">
        <v>333.63900000000001</v>
      </c>
      <c r="M45" s="19">
        <v>325.10700000000003</v>
      </c>
      <c r="N45" s="19">
        <v>319.04599999999999</v>
      </c>
      <c r="O45" s="19">
        <v>313.25599999999997</v>
      </c>
      <c r="P45" s="19">
        <v>300.27100000000002</v>
      </c>
      <c r="Q45" s="19">
        <v>296</v>
      </c>
      <c r="R45" s="19">
        <v>294.11900000000003</v>
      </c>
      <c r="S45" s="19">
        <v>292.37</v>
      </c>
      <c r="T45" s="19">
        <v>286.53199999999998</v>
      </c>
      <c r="U45" s="19">
        <v>280.27300000000002</v>
      </c>
      <c r="V45" s="19">
        <v>274.35300000000001</v>
      </c>
      <c r="W45" s="19">
        <v>266.65499999999997</v>
      </c>
      <c r="X45" s="19">
        <v>261.983</v>
      </c>
      <c r="Y45" s="19">
        <v>257.04399999999998</v>
      </c>
      <c r="Z45" s="19">
        <v>252.21700000000001</v>
      </c>
      <c r="AA45" s="19">
        <v>240.745</v>
      </c>
      <c r="AB45" s="19">
        <v>224.54900000000001</v>
      </c>
      <c r="AC45" s="19">
        <v>214.11099999999999</v>
      </c>
      <c r="AD45" s="19">
        <v>208.892</v>
      </c>
      <c r="AE45" s="19">
        <v>198.05600000000001</v>
      </c>
      <c r="AF45" s="19">
        <v>187.50399999999999</v>
      </c>
      <c r="AG45" s="19">
        <v>182.25200000000001</v>
      </c>
      <c r="AH45" s="19">
        <v>152.21799999999999</v>
      </c>
      <c r="AI45" s="19">
        <v>142.048</v>
      </c>
      <c r="AJ45" s="19">
        <v>126.934</v>
      </c>
      <c r="AK45" s="19">
        <v>113.136</v>
      </c>
      <c r="AL45" s="19">
        <v>93.216999999999999</v>
      </c>
      <c r="AM45" s="19">
        <v>79.897000000000006</v>
      </c>
      <c r="AN45" s="19">
        <v>73.138000000000005</v>
      </c>
      <c r="AO45" s="19">
        <v>66.72</v>
      </c>
      <c r="AP45" s="19">
        <v>59.779000000000003</v>
      </c>
      <c r="AQ45" s="19">
        <v>51.618000000000002</v>
      </c>
      <c r="AR45" s="19">
        <v>24.975000000000001</v>
      </c>
      <c r="AS45" s="20"/>
      <c r="AT45" s="19">
        <v>8.7370000000000001</v>
      </c>
      <c r="AU45" s="19">
        <v>22.774000000000001</v>
      </c>
      <c r="AV45" s="19">
        <v>31.091000000000001</v>
      </c>
      <c r="AW45" s="19">
        <v>43.698</v>
      </c>
      <c r="AX45" s="19">
        <v>51.228000000000002</v>
      </c>
      <c r="AY45" s="19">
        <v>66.454999999999998</v>
      </c>
      <c r="AZ45" s="19">
        <v>68.506</v>
      </c>
      <c r="BA45" s="19">
        <v>106.85899999999999</v>
      </c>
      <c r="BB45" s="19">
        <v>123.637</v>
      </c>
      <c r="BC45" s="19">
        <v>158.88900000000001</v>
      </c>
      <c r="BD45" s="19">
        <v>190.98500000000001</v>
      </c>
      <c r="BE45" s="19">
        <v>214.077</v>
      </c>
      <c r="BF45" s="11">
        <v>231.755</v>
      </c>
      <c r="BG45" s="11"/>
      <c r="BH45" s="11"/>
    </row>
    <row r="46" spans="1:60" ht="15.5">
      <c r="A46" s="12">
        <v>42</v>
      </c>
      <c r="B46" s="43">
        <v>17.100760000000001</v>
      </c>
      <c r="C46" s="45">
        <v>100.16307</v>
      </c>
      <c r="D46" s="9" t="s">
        <v>248</v>
      </c>
      <c r="E46" s="19">
        <v>375.79300000000001</v>
      </c>
      <c r="F46" s="19">
        <v>371.51</v>
      </c>
      <c r="G46" s="19">
        <v>369.101</v>
      </c>
      <c r="H46" s="19">
        <v>364.42399999999998</v>
      </c>
      <c r="I46" s="19">
        <v>360.81</v>
      </c>
      <c r="J46" s="19">
        <v>357.125</v>
      </c>
      <c r="K46" s="19">
        <v>349.18799999999999</v>
      </c>
      <c r="L46" s="19">
        <v>341.85300000000001</v>
      </c>
      <c r="M46" s="19">
        <v>333.32100000000003</v>
      </c>
      <c r="N46" s="19">
        <v>327.26299999999998</v>
      </c>
      <c r="O46" s="19">
        <v>321.48599999999999</v>
      </c>
      <c r="P46" s="19">
        <v>308.517</v>
      </c>
      <c r="Q46" s="19">
        <v>304.30099999999999</v>
      </c>
      <c r="R46" s="19">
        <v>302.476</v>
      </c>
      <c r="S46" s="19">
        <v>300.76100000000002</v>
      </c>
      <c r="T46" s="19">
        <v>294.93900000000002</v>
      </c>
      <c r="U46" s="19">
        <v>288.68700000000001</v>
      </c>
      <c r="V46" s="19">
        <v>282.779</v>
      </c>
      <c r="W46" s="19">
        <v>275.07600000000002</v>
      </c>
      <c r="X46" s="19">
        <v>270.38600000000002</v>
      </c>
      <c r="Y46" s="19">
        <v>265.42099999999999</v>
      </c>
      <c r="Z46" s="19">
        <v>260.572</v>
      </c>
      <c r="AA46" s="19">
        <v>249.09700000000001</v>
      </c>
      <c r="AB46" s="19">
        <v>232.87</v>
      </c>
      <c r="AC46" s="19">
        <v>222.34100000000001</v>
      </c>
      <c r="AD46" s="19">
        <v>217.07300000000001</v>
      </c>
      <c r="AE46" s="19">
        <v>206.137</v>
      </c>
      <c r="AF46" s="19">
        <v>195.53</v>
      </c>
      <c r="AG46" s="19">
        <v>190.17599999999999</v>
      </c>
      <c r="AH46" s="19">
        <v>159.904</v>
      </c>
      <c r="AI46" s="19">
        <v>150.011</v>
      </c>
      <c r="AJ46" s="19">
        <v>135.065</v>
      </c>
      <c r="AK46" s="19">
        <v>121.49</v>
      </c>
      <c r="AL46" s="19">
        <v>101.76</v>
      </c>
      <c r="AM46" s="19">
        <v>88.468000000000004</v>
      </c>
      <c r="AN46" s="19">
        <v>81.718999999999994</v>
      </c>
      <c r="AO46" s="19">
        <v>75.228999999999999</v>
      </c>
      <c r="AP46" s="19">
        <v>8825.4150000000009</v>
      </c>
      <c r="AQ46" s="19">
        <v>60.072000000000003</v>
      </c>
      <c r="AR46" s="19">
        <v>33.581000000000003</v>
      </c>
      <c r="AS46" s="19">
        <v>8.7370000000000001</v>
      </c>
      <c r="AT46" s="20"/>
      <c r="AU46" s="19">
        <v>14.147</v>
      </c>
      <c r="AV46" s="19">
        <v>22.396000000000001</v>
      </c>
      <c r="AW46" s="19">
        <v>35.238</v>
      </c>
      <c r="AX46" s="19">
        <v>42.924999999999997</v>
      </c>
      <c r="AY46" s="19">
        <v>58.206000000000003</v>
      </c>
      <c r="AZ46" s="19">
        <v>60.286999999999999</v>
      </c>
      <c r="BA46" s="19">
        <v>98.62</v>
      </c>
      <c r="BB46" s="19">
        <v>115.069</v>
      </c>
      <c r="BC46" s="19">
        <v>150.155</v>
      </c>
      <c r="BD46" s="19">
        <v>182.267</v>
      </c>
      <c r="BE46" s="19">
        <v>205.43100000000001</v>
      </c>
      <c r="BF46" s="11">
        <v>223.05500000000001</v>
      </c>
      <c r="BG46" s="11"/>
      <c r="BH46" s="11"/>
    </row>
    <row r="47" spans="1:60" ht="15.5">
      <c r="A47" s="12">
        <v>43</v>
      </c>
      <c r="B47" s="43">
        <v>17.19952</v>
      </c>
      <c r="C47" s="43">
        <v>100.07919</v>
      </c>
      <c r="D47" s="9" t="s">
        <v>244</v>
      </c>
      <c r="E47" s="19">
        <v>387.70699999999999</v>
      </c>
      <c r="F47" s="19">
        <v>383.46300000000002</v>
      </c>
      <c r="G47" s="19">
        <v>381.07900000000001</v>
      </c>
      <c r="H47" s="19">
        <v>376.46100000000001</v>
      </c>
      <c r="I47" s="19">
        <v>372.9</v>
      </c>
      <c r="J47" s="19">
        <v>369.27</v>
      </c>
      <c r="K47" s="19">
        <v>361.35899999999998</v>
      </c>
      <c r="L47" s="19">
        <v>354.024</v>
      </c>
      <c r="M47" s="19">
        <v>345.49299999999999</v>
      </c>
      <c r="N47" s="19">
        <v>339.44600000000003</v>
      </c>
      <c r="O47" s="19">
        <v>333.702</v>
      </c>
      <c r="P47" s="19">
        <v>320.77300000000002</v>
      </c>
      <c r="Q47" s="19">
        <v>316.69299999999998</v>
      </c>
      <c r="R47" s="19">
        <v>315.00099999999998</v>
      </c>
      <c r="S47" s="19">
        <v>313.375</v>
      </c>
      <c r="T47" s="19">
        <v>307.59500000000003</v>
      </c>
      <c r="U47" s="19">
        <v>301.36599999999999</v>
      </c>
      <c r="V47" s="19">
        <v>295.49</v>
      </c>
      <c r="W47" s="19">
        <v>287.77699999999999</v>
      </c>
      <c r="X47" s="19">
        <v>283.041</v>
      </c>
      <c r="Y47" s="19">
        <v>278.01100000000002</v>
      </c>
      <c r="Z47" s="19">
        <v>273.11200000000002</v>
      </c>
      <c r="AA47" s="19">
        <v>261.63499999999999</v>
      </c>
      <c r="AB47" s="19">
        <v>245.33799999999999</v>
      </c>
      <c r="AC47" s="19">
        <v>234.60300000000001</v>
      </c>
      <c r="AD47" s="19">
        <v>229.22800000000001</v>
      </c>
      <c r="AE47" s="19">
        <v>218.07900000000001</v>
      </c>
      <c r="AF47" s="19">
        <v>207.36600000000001</v>
      </c>
      <c r="AG47" s="19">
        <v>201.80099999999999</v>
      </c>
      <c r="AH47" s="19">
        <v>171.096</v>
      </c>
      <c r="AI47" s="19">
        <v>161.78</v>
      </c>
      <c r="AJ47" s="19">
        <v>147.21</v>
      </c>
      <c r="AK47" s="19">
        <v>134.14699999999999</v>
      </c>
      <c r="AL47" s="19">
        <v>114.905</v>
      </c>
      <c r="AM47" s="19">
        <v>101.705</v>
      </c>
      <c r="AN47" s="19">
        <v>94.995999999999995</v>
      </c>
      <c r="AO47" s="19">
        <v>88.346999999999994</v>
      </c>
      <c r="AP47" s="19">
        <v>80.984999999999999</v>
      </c>
      <c r="AQ47" s="19">
        <v>73.131</v>
      </c>
      <c r="AR47" s="19">
        <v>47.116999999999997</v>
      </c>
      <c r="AS47" s="19">
        <v>22.774000000000001</v>
      </c>
      <c r="AT47" s="19">
        <v>14.147</v>
      </c>
      <c r="AU47" s="20"/>
      <c r="AV47" s="19">
        <v>9.9920000000000009</v>
      </c>
      <c r="AW47" s="19">
        <v>23.646999999999998</v>
      </c>
      <c r="AX47" s="19">
        <v>31.725999999999999</v>
      </c>
      <c r="AY47" s="19">
        <v>46.844999999999999</v>
      </c>
      <c r="AZ47" s="19">
        <v>48.993000000000002</v>
      </c>
      <c r="BA47" s="19">
        <v>86.923000000000002</v>
      </c>
      <c r="BB47" s="19">
        <v>102.22499999999999</v>
      </c>
      <c r="BC47" s="19">
        <v>136.245</v>
      </c>
      <c r="BD47" s="19">
        <v>168.25899999999999</v>
      </c>
      <c r="BE47" s="19">
        <v>191.30699999999999</v>
      </c>
      <c r="BF47" s="11">
        <v>208.99799999999999</v>
      </c>
      <c r="BG47" s="11"/>
      <c r="BH47" s="11"/>
    </row>
    <row r="48" spans="1:60" ht="15.5">
      <c r="A48" s="12">
        <v>44</v>
      </c>
      <c r="B48" s="43">
        <v>17.28895</v>
      </c>
      <c r="C48" s="43">
        <v>100.08812</v>
      </c>
      <c r="D48" s="9" t="s">
        <v>242</v>
      </c>
      <c r="E48" s="19">
        <v>397.47</v>
      </c>
      <c r="F48" s="19">
        <v>393.21499999999997</v>
      </c>
      <c r="G48" s="19">
        <v>390.82400000000001</v>
      </c>
      <c r="H48" s="19">
        <v>386.18900000000002</v>
      </c>
      <c r="I48" s="19">
        <v>382.61099999999999</v>
      </c>
      <c r="J48" s="19">
        <v>378.964</v>
      </c>
      <c r="K48" s="19">
        <v>371.04399999999998</v>
      </c>
      <c r="L48" s="19">
        <v>363.70800000000003</v>
      </c>
      <c r="M48" s="19">
        <v>355.17700000000002</v>
      </c>
      <c r="N48" s="19">
        <v>349.12599999999998</v>
      </c>
      <c r="O48" s="19">
        <v>343.37099999999998</v>
      </c>
      <c r="P48" s="19">
        <v>330.42700000000002</v>
      </c>
      <c r="Q48" s="19">
        <v>326.29599999999999</v>
      </c>
      <c r="R48" s="19">
        <v>324.54899999999998</v>
      </c>
      <c r="S48" s="19">
        <v>322.88299999999998</v>
      </c>
      <c r="T48" s="19">
        <v>317.08300000000003</v>
      </c>
      <c r="U48" s="19">
        <v>310.84300000000002</v>
      </c>
      <c r="V48" s="19">
        <v>304.95</v>
      </c>
      <c r="W48" s="19">
        <v>297.24200000000002</v>
      </c>
      <c r="X48" s="19">
        <v>292.52800000000002</v>
      </c>
      <c r="Y48" s="19">
        <v>287.52800000000002</v>
      </c>
      <c r="Z48" s="19">
        <v>282.65100000000001</v>
      </c>
      <c r="AA48" s="19">
        <v>271.17399999999998</v>
      </c>
      <c r="AB48" s="19">
        <v>254.905</v>
      </c>
      <c r="AC48" s="19">
        <v>244.24799999999999</v>
      </c>
      <c r="AD48" s="19">
        <v>238.90799999999999</v>
      </c>
      <c r="AE48" s="19">
        <v>227.822</v>
      </c>
      <c r="AF48" s="19">
        <v>217.137</v>
      </c>
      <c r="AG48" s="19">
        <v>211.62</v>
      </c>
      <c r="AH48" s="19">
        <v>180.99</v>
      </c>
      <c r="AI48" s="19">
        <v>171.559</v>
      </c>
      <c r="AJ48" s="19">
        <v>156.87899999999999</v>
      </c>
      <c r="AK48" s="19">
        <v>143.61199999999999</v>
      </c>
      <c r="AL48" s="19">
        <v>124.089</v>
      </c>
      <c r="AM48" s="19">
        <v>110.821</v>
      </c>
      <c r="AN48" s="19">
        <v>104.08</v>
      </c>
      <c r="AO48" s="19">
        <v>97.54</v>
      </c>
      <c r="AP48" s="19">
        <v>90.158000000000001</v>
      </c>
      <c r="AQ48" s="19">
        <v>82.350999999999999</v>
      </c>
      <c r="AR48" s="19">
        <v>55.97</v>
      </c>
      <c r="AS48" s="19">
        <v>31.091000000000001</v>
      </c>
      <c r="AT48" s="19">
        <v>22.396000000000001</v>
      </c>
      <c r="AU48" s="19">
        <v>9.9920000000000009</v>
      </c>
      <c r="AV48" s="20"/>
      <c r="AW48" s="19">
        <v>13.656000000000001</v>
      </c>
      <c r="AX48" s="19">
        <v>21.734000000000002</v>
      </c>
      <c r="AY48" s="11">
        <v>36.871000000000002</v>
      </c>
      <c r="AZ48" s="11">
        <v>39.015000000000001</v>
      </c>
      <c r="BA48" s="11">
        <v>77.034000000000006</v>
      </c>
      <c r="BB48" s="19">
        <v>92.78</v>
      </c>
      <c r="BC48" s="19">
        <v>128.029</v>
      </c>
      <c r="BD48" s="19">
        <v>160.29599999999999</v>
      </c>
      <c r="BE48" s="19">
        <v>183.898</v>
      </c>
      <c r="BF48" s="11">
        <v>200.667</v>
      </c>
      <c r="BG48" s="11"/>
      <c r="BH48" s="11"/>
    </row>
    <row r="49" spans="1:75" ht="15.5">
      <c r="A49" s="12">
        <v>45</v>
      </c>
      <c r="B49" s="43">
        <v>17.411370000000002</v>
      </c>
      <c r="C49" s="43">
        <v>100.09781</v>
      </c>
      <c r="D49" s="9" t="s">
        <v>232</v>
      </c>
      <c r="E49" s="19">
        <v>410.88200000000001</v>
      </c>
      <c r="F49" s="19">
        <v>406.61500000000001</v>
      </c>
      <c r="G49" s="19">
        <v>404.21600000000001</v>
      </c>
      <c r="H49" s="19">
        <v>399.56</v>
      </c>
      <c r="I49" s="19">
        <v>395.96299999999997</v>
      </c>
      <c r="J49" s="19">
        <v>392.29500000000002</v>
      </c>
      <c r="K49" s="19">
        <v>384.36500000000001</v>
      </c>
      <c r="L49" s="19">
        <v>377.03</v>
      </c>
      <c r="M49" s="19">
        <v>368.49799999999999</v>
      </c>
      <c r="N49" s="19">
        <v>362.44299999999998</v>
      </c>
      <c r="O49" s="19">
        <v>356.67399999999998</v>
      </c>
      <c r="P49" s="19">
        <v>343.714</v>
      </c>
      <c r="Q49" s="19">
        <v>339.524</v>
      </c>
      <c r="R49" s="19">
        <v>337.71100000000001</v>
      </c>
      <c r="S49" s="19">
        <v>335.99799999999999</v>
      </c>
      <c r="T49" s="19">
        <v>330.17500000000001</v>
      </c>
      <c r="U49" s="19">
        <v>323.92200000000003</v>
      </c>
      <c r="V49" s="19">
        <v>318.012</v>
      </c>
      <c r="W49" s="19">
        <v>310.31</v>
      </c>
      <c r="X49" s="19">
        <v>305.62299999999999</v>
      </c>
      <c r="Y49" s="19">
        <v>300.65899999999999</v>
      </c>
      <c r="Z49" s="19">
        <v>295.80900000000003</v>
      </c>
      <c r="AA49" s="19">
        <v>284.33300000000003</v>
      </c>
      <c r="AB49" s="19">
        <v>268.09899999999999</v>
      </c>
      <c r="AC49" s="19">
        <v>257.53399999999999</v>
      </c>
      <c r="AD49" s="19">
        <v>252.23699999999999</v>
      </c>
      <c r="AE49" s="19">
        <v>241.22300000000001</v>
      </c>
      <c r="AF49" s="19">
        <v>230.56899999999999</v>
      </c>
      <c r="AG49" s="19">
        <v>225.107</v>
      </c>
      <c r="AH49" s="19">
        <v>194.559</v>
      </c>
      <c r="AI49" s="19">
        <v>185.00700000000001</v>
      </c>
      <c r="AJ49" s="19">
        <v>170.21100000000001</v>
      </c>
      <c r="AK49" s="19">
        <v>156.727</v>
      </c>
      <c r="AL49" s="19">
        <v>136.91399999999999</v>
      </c>
      <c r="AM49" s="19">
        <v>123.59</v>
      </c>
      <c r="AN49" s="19">
        <v>116.827</v>
      </c>
      <c r="AO49" s="19">
        <v>110.414</v>
      </c>
      <c r="AP49" s="19">
        <v>103.027</v>
      </c>
      <c r="AQ49" s="19">
        <v>95.287000000000006</v>
      </c>
      <c r="AR49" s="19">
        <v>68.668000000000006</v>
      </c>
      <c r="AS49" s="19">
        <v>43.698</v>
      </c>
      <c r="AT49" s="19">
        <v>35.238</v>
      </c>
      <c r="AU49" s="19">
        <v>23.646999999999998</v>
      </c>
      <c r="AV49" s="19">
        <v>13.656000000000001</v>
      </c>
      <c r="AW49" s="20"/>
      <c r="AX49" s="19">
        <v>8.0939999999999994</v>
      </c>
      <c r="AY49" s="11">
        <v>23.24</v>
      </c>
      <c r="AZ49" s="11">
        <v>25.376999999999999</v>
      </c>
      <c r="BA49" s="11">
        <v>63.524999999999999</v>
      </c>
      <c r="BB49" s="19">
        <v>79.983999999999995</v>
      </c>
      <c r="BC49" s="19">
        <v>117.078</v>
      </c>
      <c r="BD49" s="19">
        <v>149.63</v>
      </c>
      <c r="BE49" s="19">
        <v>173.99700000000001</v>
      </c>
      <c r="BF49" s="11">
        <v>190.68899999999999</v>
      </c>
      <c r="BG49" s="11"/>
      <c r="BH49" s="11"/>
    </row>
    <row r="50" spans="1:75" ht="15.5">
      <c r="A50" s="12">
        <v>46</v>
      </c>
      <c r="B50" s="43">
        <v>17.483270000000001</v>
      </c>
      <c r="C50" s="43">
        <v>100.10955</v>
      </c>
      <c r="D50" s="9" t="s">
        <v>230</v>
      </c>
      <c r="E50" s="19">
        <v>418.69900000000001</v>
      </c>
      <c r="F50" s="19">
        <v>414.42200000000003</v>
      </c>
      <c r="G50" s="19">
        <v>412.01600000000002</v>
      </c>
      <c r="H50" s="19">
        <v>407.34500000000003</v>
      </c>
      <c r="I50" s="19">
        <v>403.733</v>
      </c>
      <c r="J50" s="19">
        <v>400.05</v>
      </c>
      <c r="K50" s="19">
        <v>392.113</v>
      </c>
      <c r="L50" s="19">
        <v>384.77800000000002</v>
      </c>
      <c r="M50" s="19">
        <v>376.245</v>
      </c>
      <c r="N50" s="19">
        <v>370.18799999999999</v>
      </c>
      <c r="O50" s="19">
        <v>364.40899999999999</v>
      </c>
      <c r="P50" s="19">
        <v>351.43700000000001</v>
      </c>
      <c r="Q50" s="19">
        <v>347.20400000000001</v>
      </c>
      <c r="R50" s="19">
        <v>345.34399999999999</v>
      </c>
      <c r="S50" s="19">
        <v>343.59699999999998</v>
      </c>
      <c r="T50" s="19">
        <v>337.75799999999998</v>
      </c>
      <c r="U50" s="19">
        <v>331.49700000000001</v>
      </c>
      <c r="V50" s="19">
        <v>325.57400000000001</v>
      </c>
      <c r="W50" s="19">
        <v>317.87799999999999</v>
      </c>
      <c r="X50" s="19">
        <v>313.209</v>
      </c>
      <c r="Y50" s="19">
        <v>308.27100000000002</v>
      </c>
      <c r="Z50" s="19">
        <v>303.44099999999997</v>
      </c>
      <c r="AA50" s="19">
        <v>291.96800000000002</v>
      </c>
      <c r="AB50" s="19">
        <v>275.76100000000002</v>
      </c>
      <c r="AC50" s="19">
        <v>265.26400000000001</v>
      </c>
      <c r="AD50" s="19">
        <v>259.99799999999999</v>
      </c>
      <c r="AE50" s="19">
        <v>249.03899999999999</v>
      </c>
      <c r="AF50" s="19">
        <v>238.41</v>
      </c>
      <c r="AG50" s="19">
        <v>232.99299999999999</v>
      </c>
      <c r="AH50" s="19">
        <v>202.51599999999999</v>
      </c>
      <c r="AI50" s="19">
        <v>192.86500000000001</v>
      </c>
      <c r="AJ50" s="19">
        <v>177.98500000000001</v>
      </c>
      <c r="AK50" s="19">
        <v>164.357</v>
      </c>
      <c r="AL50" s="19">
        <v>144.36699999999999</v>
      </c>
      <c r="AM50" s="19">
        <v>131.018</v>
      </c>
      <c r="AN50" s="19">
        <v>124.248</v>
      </c>
      <c r="AO50" s="19">
        <v>117.91800000000001</v>
      </c>
      <c r="AP50" s="19">
        <v>110.535</v>
      </c>
      <c r="AQ50" s="19">
        <v>102.843</v>
      </c>
      <c r="AR50" s="19">
        <v>76.137</v>
      </c>
      <c r="AS50" s="19">
        <v>51.228000000000002</v>
      </c>
      <c r="AT50" s="19">
        <v>42.924999999999997</v>
      </c>
      <c r="AU50" s="19">
        <v>31.725999999999999</v>
      </c>
      <c r="AV50" s="19">
        <v>21.734000000000002</v>
      </c>
      <c r="AW50" s="19">
        <v>8.0939999999999994</v>
      </c>
      <c r="AX50" s="20">
        <v>0</v>
      </c>
      <c r="AY50" s="11">
        <v>15.295999999999999</v>
      </c>
      <c r="AZ50" s="11">
        <v>17.402000000000001</v>
      </c>
      <c r="BA50" s="11">
        <v>55.697000000000003</v>
      </c>
      <c r="BB50" s="19">
        <v>72.837999999999994</v>
      </c>
      <c r="BC50" s="19">
        <v>111.313</v>
      </c>
      <c r="BD50" s="19">
        <v>143.99799999999999</v>
      </c>
      <c r="BE50" s="19">
        <v>168.86199999999999</v>
      </c>
      <c r="BF50" s="11">
        <v>185.107</v>
      </c>
      <c r="BG50" s="11"/>
      <c r="BH50" s="11"/>
    </row>
    <row r="51" spans="1:75" ht="15.5">
      <c r="A51" s="12">
        <v>47</v>
      </c>
      <c r="B51" s="45">
        <v>17.62031</v>
      </c>
      <c r="C51" s="43">
        <v>100.09757</v>
      </c>
      <c r="D51" s="9" t="s">
        <v>226</v>
      </c>
      <c r="E51" s="19">
        <v>433.99099999999999</v>
      </c>
      <c r="F51" s="19">
        <v>429.71199999999999</v>
      </c>
      <c r="G51" s="19">
        <v>427.30500000000001</v>
      </c>
      <c r="H51" s="19">
        <v>422.63</v>
      </c>
      <c r="I51" s="19">
        <v>419.01499999999999</v>
      </c>
      <c r="J51" s="19">
        <v>415.327</v>
      </c>
      <c r="K51" s="19">
        <v>407.38799999999998</v>
      </c>
      <c r="L51" s="19">
        <v>400.053</v>
      </c>
      <c r="M51" s="19">
        <v>391.52100000000002</v>
      </c>
      <c r="N51" s="19">
        <v>385.46199999999999</v>
      </c>
      <c r="O51" s="19">
        <v>379.68099999999998</v>
      </c>
      <c r="P51" s="19">
        <v>366.70400000000001</v>
      </c>
      <c r="Q51" s="19">
        <v>362.45299999999997</v>
      </c>
      <c r="R51" s="19">
        <v>360.57</v>
      </c>
      <c r="S51" s="19">
        <v>358.80500000000001</v>
      </c>
      <c r="T51" s="19">
        <v>352.95699999999999</v>
      </c>
      <c r="U51" s="19">
        <v>346.69099999999997</v>
      </c>
      <c r="V51" s="19">
        <v>340.76100000000002</v>
      </c>
      <c r="W51" s="19">
        <v>333.06799999999998</v>
      </c>
      <c r="X51" s="19">
        <v>328.411</v>
      </c>
      <c r="Y51" s="19">
        <v>323.488</v>
      </c>
      <c r="Z51" s="19">
        <v>318.66800000000001</v>
      </c>
      <c r="AA51" s="19">
        <v>307.197</v>
      </c>
      <c r="AB51" s="19">
        <v>291.00400000000002</v>
      </c>
      <c r="AC51" s="19">
        <v>280.53399999999999</v>
      </c>
      <c r="AD51" s="19">
        <v>275.27800000000002</v>
      </c>
      <c r="AE51" s="19">
        <v>264.33199999999999</v>
      </c>
      <c r="AF51" s="19">
        <v>253.70599999999999</v>
      </c>
      <c r="AG51" s="19">
        <v>248.28700000000001</v>
      </c>
      <c r="AH51" s="19">
        <v>217.78800000000001</v>
      </c>
      <c r="AI51" s="19">
        <v>208.161</v>
      </c>
      <c r="AJ51" s="19">
        <v>193.27099999999999</v>
      </c>
      <c r="AK51" s="19">
        <v>179.59</v>
      </c>
      <c r="AL51" s="19">
        <v>159.50399999999999</v>
      </c>
      <c r="AM51" s="19">
        <v>146.142</v>
      </c>
      <c r="AN51" s="19">
        <v>139.37</v>
      </c>
      <c r="AO51" s="19">
        <v>133.09299999999999</v>
      </c>
      <c r="AP51" s="19">
        <v>125.715</v>
      </c>
      <c r="AQ51" s="19">
        <v>118.051</v>
      </c>
      <c r="AR51" s="19">
        <v>91.314999999999998</v>
      </c>
      <c r="AS51" s="19">
        <v>66.454999999999998</v>
      </c>
      <c r="AT51" s="19">
        <v>58.206000000000003</v>
      </c>
      <c r="AU51" s="19">
        <v>46.844999999999999</v>
      </c>
      <c r="AV51" s="19">
        <v>36.871000000000002</v>
      </c>
      <c r="AW51" s="11">
        <v>23.24</v>
      </c>
      <c r="AX51" s="11">
        <v>15.295999999999999</v>
      </c>
      <c r="AY51" s="20">
        <v>0</v>
      </c>
      <c r="AZ51" s="19">
        <v>2.1629999999999998</v>
      </c>
      <c r="BA51" s="19">
        <v>40.415999999999997</v>
      </c>
      <c r="BB51" s="19">
        <v>58.273000000000003</v>
      </c>
      <c r="BC51" s="19">
        <v>98.738</v>
      </c>
      <c r="BD51" s="19">
        <v>131.50299999999999</v>
      </c>
      <c r="BE51" s="19">
        <v>157.102</v>
      </c>
      <c r="BF51" s="11">
        <v>172.58699999999999</v>
      </c>
      <c r="BG51" s="11"/>
      <c r="BH51" s="11"/>
    </row>
    <row r="52" spans="1:75" ht="15.5">
      <c r="A52" s="12">
        <v>48</v>
      </c>
      <c r="B52" s="43">
        <v>17.639500000000002</v>
      </c>
      <c r="C52" s="43">
        <v>100.10084999999999</v>
      </c>
      <c r="D52" s="9" t="s">
        <v>224</v>
      </c>
      <c r="E52" s="19">
        <v>436.07799999999997</v>
      </c>
      <c r="F52" s="19">
        <v>431.79700000000003</v>
      </c>
      <c r="G52" s="19">
        <v>429.38799999999998</v>
      </c>
      <c r="H52" s="19">
        <v>424.709</v>
      </c>
      <c r="I52" s="19">
        <v>421.09</v>
      </c>
      <c r="J52" s="19">
        <v>417.39799999999997</v>
      </c>
      <c r="K52" s="19">
        <v>409.45699999999999</v>
      </c>
      <c r="L52" s="19">
        <v>402.12200000000001</v>
      </c>
      <c r="M52" s="19">
        <v>393.59</v>
      </c>
      <c r="N52" s="19">
        <v>387.53100000000001</v>
      </c>
      <c r="O52" s="19">
        <v>381.74700000000001</v>
      </c>
      <c r="P52" s="19">
        <v>368.76799999999997</v>
      </c>
      <c r="Q52" s="19">
        <v>364.50599999999997</v>
      </c>
      <c r="R52" s="19">
        <v>362.61099999999999</v>
      </c>
      <c r="S52" s="19">
        <v>360.83800000000002</v>
      </c>
      <c r="T52" s="19">
        <v>354.98599999999999</v>
      </c>
      <c r="U52" s="19">
        <v>348.71800000000002</v>
      </c>
      <c r="V52" s="19">
        <v>342.78500000000003</v>
      </c>
      <c r="W52" s="19">
        <v>335.09300000000002</v>
      </c>
      <c r="X52" s="19">
        <v>330.44099999999997</v>
      </c>
      <c r="Y52" s="19">
        <v>325.52499999999998</v>
      </c>
      <c r="Z52" s="19">
        <v>320.70999999999998</v>
      </c>
      <c r="AA52" s="19">
        <v>309.24</v>
      </c>
      <c r="AB52" s="19">
        <v>293.053</v>
      </c>
      <c r="AC52" s="19">
        <v>282.601</v>
      </c>
      <c r="AD52" s="19">
        <v>277.35300000000001</v>
      </c>
      <c r="AE52" s="19">
        <v>266.42</v>
      </c>
      <c r="AF52" s="19">
        <v>255.8</v>
      </c>
      <c r="AG52" s="19">
        <v>250.393</v>
      </c>
      <c r="AH52" s="19">
        <v>219.91200000000001</v>
      </c>
      <c r="AI52" s="19">
        <v>210.26</v>
      </c>
      <c r="AJ52" s="19">
        <v>195.351</v>
      </c>
      <c r="AK52" s="19">
        <v>181.637</v>
      </c>
      <c r="AL52" s="19">
        <v>161.512</v>
      </c>
      <c r="AM52" s="19">
        <v>148.148</v>
      </c>
      <c r="AN52" s="19">
        <v>141.375</v>
      </c>
      <c r="AO52" s="19">
        <v>135.11699999999999</v>
      </c>
      <c r="AP52" s="19">
        <v>127.742</v>
      </c>
      <c r="AQ52" s="19">
        <v>120.089</v>
      </c>
      <c r="AR52" s="19">
        <v>93.343000000000004</v>
      </c>
      <c r="AS52" s="19">
        <v>68.506</v>
      </c>
      <c r="AT52" s="19">
        <v>60.286999999999999</v>
      </c>
      <c r="AU52" s="19">
        <v>48.993000000000002</v>
      </c>
      <c r="AV52" s="19">
        <v>39.015000000000001</v>
      </c>
      <c r="AW52" s="11">
        <v>25.376999999999999</v>
      </c>
      <c r="AX52" s="11">
        <v>17.402000000000001</v>
      </c>
      <c r="AY52" s="19">
        <v>2.1629999999999998</v>
      </c>
      <c r="AZ52" s="20">
        <v>0</v>
      </c>
      <c r="BA52" s="19">
        <v>38.353000000000002</v>
      </c>
      <c r="BB52" s="19">
        <v>56.493000000000002</v>
      </c>
      <c r="BC52" s="19">
        <v>97.397000000000006</v>
      </c>
      <c r="BD52" s="19">
        <v>130.15600000000001</v>
      </c>
      <c r="BE52" s="19">
        <v>155.88800000000001</v>
      </c>
      <c r="BF52" s="11">
        <v>171.22</v>
      </c>
      <c r="BG52" s="11"/>
      <c r="BH52" s="11"/>
    </row>
    <row r="53" spans="1:75" ht="15.5">
      <c r="A53" s="12">
        <v>49</v>
      </c>
      <c r="B53" s="43">
        <v>17.980360000000001</v>
      </c>
      <c r="C53" s="43">
        <v>100.04619</v>
      </c>
      <c r="D53" s="9" t="s">
        <v>208</v>
      </c>
      <c r="E53" s="19">
        <v>474.39</v>
      </c>
      <c r="F53" s="19">
        <v>470.11599999999999</v>
      </c>
      <c r="G53" s="19">
        <v>467.71199999999999</v>
      </c>
      <c r="H53" s="19">
        <v>463.04199999999997</v>
      </c>
      <c r="I53" s="19">
        <v>459.43</v>
      </c>
      <c r="J53" s="19">
        <v>455.74299999999999</v>
      </c>
      <c r="K53" s="19">
        <v>447.80399999999997</v>
      </c>
      <c r="L53" s="19">
        <v>440.46899999999999</v>
      </c>
      <c r="M53" s="19">
        <v>431.93700000000001</v>
      </c>
      <c r="N53" s="19">
        <v>425.87799999999999</v>
      </c>
      <c r="O53" s="19">
        <v>420.09699999999998</v>
      </c>
      <c r="P53" s="19">
        <v>407.11900000000003</v>
      </c>
      <c r="Q53" s="19">
        <v>402.858</v>
      </c>
      <c r="R53" s="19">
        <v>400.95400000000001</v>
      </c>
      <c r="S53" s="19">
        <v>399.17</v>
      </c>
      <c r="T53" s="19">
        <v>393.31099999999998</v>
      </c>
      <c r="U53" s="19">
        <v>387.04</v>
      </c>
      <c r="V53" s="19">
        <v>381.101</v>
      </c>
      <c r="W53" s="19">
        <v>373.41300000000001</v>
      </c>
      <c r="X53" s="19">
        <v>368.77</v>
      </c>
      <c r="Y53" s="19">
        <v>363.863</v>
      </c>
      <c r="Z53" s="19">
        <v>359.05500000000001</v>
      </c>
      <c r="AA53" s="19">
        <v>347.58499999999998</v>
      </c>
      <c r="AB53" s="19">
        <v>331.404</v>
      </c>
      <c r="AC53" s="19">
        <v>320.95</v>
      </c>
      <c r="AD53" s="19">
        <v>315.69299999999998</v>
      </c>
      <c r="AE53" s="19">
        <v>304.73</v>
      </c>
      <c r="AF53" s="19">
        <v>294.08800000000002</v>
      </c>
      <c r="AG53" s="19">
        <v>288.63</v>
      </c>
      <c r="AH53" s="19">
        <v>258.017</v>
      </c>
      <c r="AI53" s="19">
        <v>248.53</v>
      </c>
      <c r="AJ53" s="19">
        <v>233.68299999999999</v>
      </c>
      <c r="AK53" s="19">
        <v>219.98699999999999</v>
      </c>
      <c r="AL53" s="19">
        <v>199.80099999999999</v>
      </c>
      <c r="AM53" s="19">
        <v>186.43</v>
      </c>
      <c r="AN53" s="19">
        <v>179.65799999999999</v>
      </c>
      <c r="AO53" s="19">
        <v>173.441</v>
      </c>
      <c r="AP53" s="19">
        <v>166.07</v>
      </c>
      <c r="AQ53" s="19">
        <v>158.43299999999999</v>
      </c>
      <c r="AR53" s="19">
        <v>131.67699999999999</v>
      </c>
      <c r="AS53" s="19">
        <v>106.85899999999999</v>
      </c>
      <c r="AT53" s="19">
        <v>98.62</v>
      </c>
      <c r="AU53" s="19">
        <v>86.923000000000002</v>
      </c>
      <c r="AV53" s="19">
        <v>77.034000000000006</v>
      </c>
      <c r="AW53" s="11">
        <v>63.524999999999999</v>
      </c>
      <c r="AX53" s="11">
        <v>55.697000000000003</v>
      </c>
      <c r="AY53" s="19">
        <v>40.415999999999997</v>
      </c>
      <c r="AZ53" s="19">
        <v>38.353000000000002</v>
      </c>
      <c r="BA53" s="20">
        <v>0</v>
      </c>
      <c r="BB53" s="19">
        <v>22.902999999999999</v>
      </c>
      <c r="BC53" s="19">
        <v>69.144999999999996</v>
      </c>
      <c r="BD53" s="19">
        <v>100.64100000000001</v>
      </c>
      <c r="BE53" s="19">
        <v>127.988</v>
      </c>
      <c r="BF53" s="11">
        <v>140.679</v>
      </c>
      <c r="BG53" s="11"/>
      <c r="BH53" s="11"/>
    </row>
    <row r="54" spans="1:75" ht="15.5">
      <c r="A54" s="12">
        <v>50</v>
      </c>
      <c r="B54" s="43">
        <v>18.207319999999999</v>
      </c>
      <c r="C54" s="43">
        <v>99.867050000000006</v>
      </c>
      <c r="D54" s="9" t="s">
        <v>200</v>
      </c>
      <c r="E54" s="19">
        <v>489.536</v>
      </c>
      <c r="F54" s="19">
        <v>485.33199999999999</v>
      </c>
      <c r="G54" s="19">
        <v>482.97399999999999</v>
      </c>
      <c r="H54" s="19">
        <v>478.41199999999998</v>
      </c>
      <c r="I54" s="19">
        <v>474.89699999999999</v>
      </c>
      <c r="J54" s="19">
        <v>471.31</v>
      </c>
      <c r="K54" s="19">
        <v>463.41899999999998</v>
      </c>
      <c r="L54" s="19">
        <v>456.08600000000001</v>
      </c>
      <c r="M54" s="19">
        <v>447.55799999999999</v>
      </c>
      <c r="N54" s="19">
        <v>441.52</v>
      </c>
      <c r="O54" s="19">
        <v>435.79899999999998</v>
      </c>
      <c r="P54" s="19">
        <v>422.89600000000002</v>
      </c>
      <c r="Q54" s="19">
        <v>418.87799999999999</v>
      </c>
      <c r="R54" s="19">
        <v>417.22</v>
      </c>
      <c r="S54" s="19">
        <v>415.6</v>
      </c>
      <c r="T54" s="19">
        <v>409.81700000000001</v>
      </c>
      <c r="U54" s="19">
        <v>403.58499999999998</v>
      </c>
      <c r="V54" s="19">
        <v>397.70299999999997</v>
      </c>
      <c r="W54" s="19">
        <v>389.99200000000002</v>
      </c>
      <c r="X54" s="19">
        <v>385.26299999999998</v>
      </c>
      <c r="Y54" s="19">
        <v>380.23599999999999</v>
      </c>
      <c r="Z54" s="19">
        <v>375.334</v>
      </c>
      <c r="AA54" s="19">
        <v>363.85700000000003</v>
      </c>
      <c r="AB54" s="19">
        <v>347.55200000000002</v>
      </c>
      <c r="AC54" s="19">
        <v>336.75200000000001</v>
      </c>
      <c r="AD54" s="19">
        <v>331.32299999999998</v>
      </c>
      <c r="AE54" s="19">
        <v>320.03699999999998</v>
      </c>
      <c r="AF54" s="19">
        <v>309.24799999999999</v>
      </c>
      <c r="AG54" s="19">
        <v>303.49200000000002</v>
      </c>
      <c r="AH54" s="19">
        <v>272.37799999999999</v>
      </c>
      <c r="AI54" s="19">
        <v>263.673</v>
      </c>
      <c r="AJ54" s="19">
        <v>249.351</v>
      </c>
      <c r="AK54" s="19">
        <v>236.358</v>
      </c>
      <c r="AL54" s="19">
        <v>216.82900000000001</v>
      </c>
      <c r="AM54" s="19">
        <v>203.52799999999999</v>
      </c>
      <c r="AN54" s="19">
        <v>196.773</v>
      </c>
      <c r="AO54" s="19">
        <v>190.29400000000001</v>
      </c>
      <c r="AP54" s="19">
        <v>182.90899999999999</v>
      </c>
      <c r="AQ54" s="19">
        <v>175.12100000000001</v>
      </c>
      <c r="AR54" s="19">
        <v>148.61099999999999</v>
      </c>
      <c r="AS54" s="19">
        <v>123.637</v>
      </c>
      <c r="AT54" s="19">
        <v>115.069</v>
      </c>
      <c r="AU54" s="19">
        <v>102.22499999999999</v>
      </c>
      <c r="AV54" s="19">
        <v>92.78</v>
      </c>
      <c r="AW54" s="19">
        <v>79.983999999999995</v>
      </c>
      <c r="AX54" s="19">
        <v>72.837999999999994</v>
      </c>
      <c r="AY54" s="19">
        <v>58.273000000000003</v>
      </c>
      <c r="AZ54" s="19">
        <v>56.493000000000002</v>
      </c>
      <c r="BA54" s="19">
        <v>22.902999999999999</v>
      </c>
      <c r="BB54" s="20">
        <v>0</v>
      </c>
      <c r="BC54" s="19">
        <v>46.39</v>
      </c>
      <c r="BD54" s="19">
        <v>77.741</v>
      </c>
      <c r="BE54" s="19">
        <v>105.099</v>
      </c>
      <c r="BF54" s="11">
        <v>117.896</v>
      </c>
      <c r="BG54" s="11"/>
      <c r="BH54" s="11"/>
    </row>
    <row r="55" spans="1:75" ht="15.5">
      <c r="A55" s="12">
        <v>51</v>
      </c>
      <c r="B55" s="43">
        <v>18.279789999999998</v>
      </c>
      <c r="C55" s="48">
        <v>99.472949999999997</v>
      </c>
      <c r="D55" s="9" t="s">
        <v>180</v>
      </c>
      <c r="E55" s="19">
        <v>517.19399999999996</v>
      </c>
      <c r="F55" s="19">
        <v>513.15499999999997</v>
      </c>
      <c r="G55" s="19">
        <v>510.90300000000002</v>
      </c>
      <c r="H55" s="19">
        <v>506.58199999999999</v>
      </c>
      <c r="I55" s="19">
        <v>503.28499999999997</v>
      </c>
      <c r="J55" s="19">
        <v>499.92</v>
      </c>
      <c r="K55" s="19">
        <v>492.16</v>
      </c>
      <c r="L55" s="19">
        <v>484.863</v>
      </c>
      <c r="M55" s="19">
        <v>476.38200000000001</v>
      </c>
      <c r="N55" s="19">
        <v>470.41699999999997</v>
      </c>
      <c r="O55" s="19">
        <v>464.84699999999998</v>
      </c>
      <c r="P55" s="19">
        <v>452.16199999999998</v>
      </c>
      <c r="Q55" s="19">
        <v>448.66199999999998</v>
      </c>
      <c r="R55" s="19">
        <v>447.51900000000001</v>
      </c>
      <c r="S55" s="19">
        <v>446.24599999999998</v>
      </c>
      <c r="T55" s="19">
        <v>440.649</v>
      </c>
      <c r="U55" s="19">
        <v>434.52800000000002</v>
      </c>
      <c r="V55" s="19">
        <v>428.79500000000002</v>
      </c>
      <c r="W55" s="19">
        <v>421.077</v>
      </c>
      <c r="X55" s="19">
        <v>416.197</v>
      </c>
      <c r="Y55" s="19">
        <v>410.95100000000002</v>
      </c>
      <c r="Z55" s="19">
        <v>405.88600000000002</v>
      </c>
      <c r="AA55" s="19">
        <v>394.46499999999997</v>
      </c>
      <c r="AB55" s="19">
        <v>378.017</v>
      </c>
      <c r="AC55" s="19">
        <v>366.60199999999998</v>
      </c>
      <c r="AD55" s="19">
        <v>360.87200000000001</v>
      </c>
      <c r="AE55" s="19">
        <v>349.03800000000001</v>
      </c>
      <c r="AF55" s="19">
        <v>338.05900000000003</v>
      </c>
      <c r="AG55" s="19">
        <v>331.77300000000002</v>
      </c>
      <c r="AH55" s="19">
        <v>300.03800000000001</v>
      </c>
      <c r="AI55" s="19">
        <v>292.95100000000002</v>
      </c>
      <c r="AJ55" s="19">
        <v>279.82400000000001</v>
      </c>
      <c r="AK55" s="19">
        <v>268.34500000000003</v>
      </c>
      <c r="AL55" s="19">
        <v>250.32599999999999</v>
      </c>
      <c r="AM55" s="19">
        <v>237.35900000000001</v>
      </c>
      <c r="AN55" s="19">
        <v>230.74600000000001</v>
      </c>
      <c r="AO55" s="19">
        <v>223.90700000000001</v>
      </c>
      <c r="AP55" s="19">
        <v>216.63900000000001</v>
      </c>
      <c r="AQ55" s="19">
        <v>208.74299999999999</v>
      </c>
      <c r="AR55" s="19">
        <v>183.31</v>
      </c>
      <c r="AS55" s="19">
        <v>158.88900000000001</v>
      </c>
      <c r="AT55" s="19">
        <v>150.155</v>
      </c>
      <c r="AU55" s="19">
        <v>136.245</v>
      </c>
      <c r="AV55" s="19">
        <v>128.029</v>
      </c>
      <c r="AW55" s="19">
        <v>117.078</v>
      </c>
      <c r="AX55" s="19">
        <v>111.313</v>
      </c>
      <c r="AY55" s="19">
        <v>98.738</v>
      </c>
      <c r="AZ55" s="19">
        <v>97.397000000000006</v>
      </c>
      <c r="BA55" s="19">
        <v>69.144999999999996</v>
      </c>
      <c r="BB55" s="19">
        <v>46.39</v>
      </c>
      <c r="BC55" s="20">
        <v>0</v>
      </c>
      <c r="BD55" s="19">
        <v>32.765000000000001</v>
      </c>
      <c r="BE55" s="19">
        <v>59.121000000000002</v>
      </c>
      <c r="BF55" s="11">
        <v>73.864000000000004</v>
      </c>
      <c r="BG55" s="11"/>
      <c r="BH55" s="11"/>
    </row>
    <row r="56" spans="1:75" ht="15.5">
      <c r="A56" s="12">
        <v>52</v>
      </c>
      <c r="B56" s="43">
        <v>18.498940000000001</v>
      </c>
      <c r="C56" s="43">
        <v>99.265519999999995</v>
      </c>
      <c r="D56" s="9" t="s">
        <v>170</v>
      </c>
      <c r="E56" s="19">
        <v>546.005</v>
      </c>
      <c r="F56" s="19">
        <v>542.03800000000001</v>
      </c>
      <c r="G56" s="19">
        <v>539.83000000000004</v>
      </c>
      <c r="H56" s="19">
        <v>535.61099999999999</v>
      </c>
      <c r="I56" s="19">
        <v>532.40300000000002</v>
      </c>
      <c r="J56" s="19">
        <v>529.13</v>
      </c>
      <c r="K56" s="19">
        <v>521.43100000000004</v>
      </c>
      <c r="L56" s="19">
        <v>514.15899999999999</v>
      </c>
      <c r="M56" s="19">
        <v>505.71</v>
      </c>
      <c r="N56" s="19">
        <v>499.78199999999998</v>
      </c>
      <c r="O56" s="19">
        <v>494.27800000000002</v>
      </c>
      <c r="P56" s="19">
        <v>481.69499999999999</v>
      </c>
      <c r="Q56" s="19">
        <v>478.39</v>
      </c>
      <c r="R56" s="19">
        <v>477.435</v>
      </c>
      <c r="S56" s="19">
        <v>476.28699999999998</v>
      </c>
      <c r="T56" s="19">
        <v>470.76299999999998</v>
      </c>
      <c r="U56" s="19">
        <v>464.69</v>
      </c>
      <c r="V56" s="19">
        <v>459.01799999999997</v>
      </c>
      <c r="W56" s="19">
        <v>451.31</v>
      </c>
      <c r="X56" s="19">
        <v>446.38600000000002</v>
      </c>
      <c r="Y56" s="19">
        <v>441.07400000000001</v>
      </c>
      <c r="Z56" s="19">
        <v>435.96300000000002</v>
      </c>
      <c r="AA56" s="19">
        <v>424.58300000000003</v>
      </c>
      <c r="AB56" s="19">
        <v>408.11900000000003</v>
      </c>
      <c r="AC56" s="19">
        <v>396.51900000000001</v>
      </c>
      <c r="AD56" s="19">
        <v>390.697</v>
      </c>
      <c r="AE56" s="19">
        <v>378.702</v>
      </c>
      <c r="AF56" s="19">
        <v>367.68700000000001</v>
      </c>
      <c r="AG56" s="19">
        <v>361.233</v>
      </c>
      <c r="AH56" s="19">
        <v>329.392</v>
      </c>
      <c r="AI56" s="19">
        <v>322.892</v>
      </c>
      <c r="AJ56" s="19">
        <v>310.20299999999997</v>
      </c>
      <c r="AK56" s="19">
        <v>299.22199999999998</v>
      </c>
      <c r="AL56" s="19">
        <v>281.678</v>
      </c>
      <c r="AM56" s="19">
        <v>268.83800000000002</v>
      </c>
      <c r="AN56" s="19">
        <v>262.28199999999998</v>
      </c>
      <c r="AO56" s="19">
        <v>255.37799999999999</v>
      </c>
      <c r="AP56" s="19">
        <v>248.166</v>
      </c>
      <c r="AQ56" s="19">
        <v>240.27600000000001</v>
      </c>
      <c r="AR56" s="19">
        <v>215.18899999999999</v>
      </c>
      <c r="AS56" s="19">
        <v>190.98500000000001</v>
      </c>
      <c r="AT56" s="19">
        <v>182.267</v>
      </c>
      <c r="AU56" s="19">
        <v>168.25899999999999</v>
      </c>
      <c r="AV56" s="19">
        <v>160.29599999999999</v>
      </c>
      <c r="AW56" s="19">
        <v>149.63</v>
      </c>
      <c r="AX56" s="19">
        <v>143.99799999999999</v>
      </c>
      <c r="AY56" s="19">
        <v>131.50299999999999</v>
      </c>
      <c r="AZ56" s="19">
        <v>130.15600000000001</v>
      </c>
      <c r="BA56" s="19">
        <v>100.64100000000001</v>
      </c>
      <c r="BB56" s="19">
        <v>77.741</v>
      </c>
      <c r="BC56" s="19">
        <v>32.765000000000001</v>
      </c>
      <c r="BD56" s="20">
        <v>0</v>
      </c>
      <c r="BE56" s="19">
        <v>27.872</v>
      </c>
      <c r="BF56" s="11">
        <v>41.115000000000002</v>
      </c>
      <c r="BG56" s="11"/>
      <c r="BH56" s="11"/>
    </row>
    <row r="57" spans="1:75" ht="15.5">
      <c r="A57" s="12">
        <v>53</v>
      </c>
      <c r="B57" s="45">
        <v>18.593779999999999</v>
      </c>
      <c r="C57" s="43">
        <v>99.020880000000005</v>
      </c>
      <c r="D57" s="9" t="s">
        <v>162</v>
      </c>
      <c r="E57" s="19">
        <v>563.07899999999995</v>
      </c>
      <c r="F57" s="19">
        <v>559.21299999999997</v>
      </c>
      <c r="G57" s="19">
        <v>557.07000000000005</v>
      </c>
      <c r="H57" s="19">
        <v>552.995</v>
      </c>
      <c r="I57" s="19">
        <v>549.91600000000005</v>
      </c>
      <c r="J57" s="19">
        <v>546.77300000000002</v>
      </c>
      <c r="K57" s="19">
        <v>539.17100000000005</v>
      </c>
      <c r="L57" s="19">
        <v>531.94399999999996</v>
      </c>
      <c r="M57" s="19">
        <v>523.54999999999995</v>
      </c>
      <c r="N57" s="19">
        <v>517.68299999999999</v>
      </c>
      <c r="O57" s="19">
        <v>512.28099999999995</v>
      </c>
      <c r="P57" s="19">
        <v>499.86200000000002</v>
      </c>
      <c r="Q57" s="19">
        <v>496.84199999999998</v>
      </c>
      <c r="R57" s="19">
        <v>496.16</v>
      </c>
      <c r="S57" s="19">
        <v>495.19799999999998</v>
      </c>
      <c r="T57" s="19">
        <v>489.79199999999997</v>
      </c>
      <c r="U57" s="19">
        <v>483.8</v>
      </c>
      <c r="V57" s="19">
        <v>478.22800000000001</v>
      </c>
      <c r="W57" s="19">
        <v>470.54700000000003</v>
      </c>
      <c r="X57" s="19">
        <v>465.56599999999997</v>
      </c>
      <c r="Y57" s="19">
        <v>460.16399999999999</v>
      </c>
      <c r="Z57" s="19">
        <v>454.99200000000002</v>
      </c>
      <c r="AA57" s="19">
        <v>443.69400000000002</v>
      </c>
      <c r="AB57" s="19">
        <v>427.238</v>
      </c>
      <c r="AC57" s="19">
        <v>415.39100000000002</v>
      </c>
      <c r="AD57" s="19">
        <v>409.452</v>
      </c>
      <c r="AE57" s="19">
        <v>397.25700000000001</v>
      </c>
      <c r="AF57" s="19">
        <v>386.221</v>
      </c>
      <c r="AG57" s="19">
        <v>379.55099999999999</v>
      </c>
      <c r="AH57" s="19">
        <v>347.66399999999999</v>
      </c>
      <c r="AI57" s="19">
        <v>341.99400000000003</v>
      </c>
      <c r="AJ57" s="19">
        <v>329.97500000000002</v>
      </c>
      <c r="AK57" s="19">
        <v>319.786</v>
      </c>
      <c r="AL57" s="19">
        <v>303.07</v>
      </c>
      <c r="AM57" s="19">
        <v>290.488</v>
      </c>
      <c r="AN57" s="19">
        <v>284.05200000000002</v>
      </c>
      <c r="AO57" s="19">
        <v>277.05900000000003</v>
      </c>
      <c r="AP57" s="19">
        <v>269.96899999999999</v>
      </c>
      <c r="AQ57" s="19">
        <v>262.11700000000002</v>
      </c>
      <c r="AR57" s="19">
        <v>237.75399999999999</v>
      </c>
      <c r="AS57" s="19">
        <v>214.077</v>
      </c>
      <c r="AT57" s="19">
        <v>205.43100000000001</v>
      </c>
      <c r="AU57" s="19">
        <v>191.30699999999999</v>
      </c>
      <c r="AV57" s="19">
        <v>183.898</v>
      </c>
      <c r="AW57" s="19">
        <v>173.99700000000001</v>
      </c>
      <c r="AX57" s="19">
        <v>168.86199999999999</v>
      </c>
      <c r="AY57" s="19">
        <v>157.102</v>
      </c>
      <c r="AZ57" s="19">
        <v>155.88800000000001</v>
      </c>
      <c r="BA57" s="19">
        <v>127.988</v>
      </c>
      <c r="BB57" s="19">
        <v>105.099</v>
      </c>
      <c r="BC57" s="19">
        <v>59.121000000000002</v>
      </c>
      <c r="BD57" s="19">
        <v>27.872</v>
      </c>
      <c r="BE57" s="20">
        <v>0</v>
      </c>
      <c r="BF57" s="11">
        <v>21.128</v>
      </c>
      <c r="BG57" s="11"/>
      <c r="BH57" s="11"/>
    </row>
    <row r="58" spans="1:75" s="11" customFormat="1" ht="15.5">
      <c r="A58" s="25">
        <v>54</v>
      </c>
      <c r="B58" s="43">
        <v>18.78369</v>
      </c>
      <c r="C58" s="43">
        <v>99.016779999999997</v>
      </c>
      <c r="D58" s="9" t="s">
        <v>156</v>
      </c>
      <c r="E58" s="11">
        <v>583.46299999999997</v>
      </c>
      <c r="F58" s="11">
        <v>579.57100000000003</v>
      </c>
      <c r="G58" s="11">
        <v>577.41200000000003</v>
      </c>
      <c r="H58" s="11">
        <v>573.29899999999998</v>
      </c>
      <c r="I58" s="11">
        <v>570.18600000000004</v>
      </c>
      <c r="J58" s="11">
        <v>567.00700000000006</v>
      </c>
      <c r="K58" s="11">
        <v>559.37699999999995</v>
      </c>
      <c r="L58" s="11">
        <v>552.13699999999994</v>
      </c>
      <c r="M58" s="11">
        <v>543.726</v>
      </c>
      <c r="N58" s="11">
        <v>537.84100000000001</v>
      </c>
      <c r="O58" s="11">
        <v>532.40800000000002</v>
      </c>
      <c r="P58" s="11">
        <v>519.93799999999999</v>
      </c>
      <c r="Q58" s="11">
        <v>516.83000000000004</v>
      </c>
      <c r="R58" s="11">
        <v>516.05999999999995</v>
      </c>
      <c r="S58" s="11">
        <v>515.03499999999997</v>
      </c>
      <c r="T58" s="11">
        <v>509.58699999999999</v>
      </c>
      <c r="U58" s="11">
        <v>503.56599999999997</v>
      </c>
      <c r="V58" s="11">
        <v>497.95600000000002</v>
      </c>
      <c r="W58" s="11">
        <v>490.26400000000001</v>
      </c>
      <c r="X58" s="11">
        <v>485.30200000000002</v>
      </c>
      <c r="Y58" s="11">
        <v>479.93099999999998</v>
      </c>
      <c r="Z58" s="11">
        <v>474.78</v>
      </c>
      <c r="AA58" s="11">
        <v>463.45</v>
      </c>
      <c r="AB58" s="11">
        <v>446.98700000000002</v>
      </c>
      <c r="AC58" s="11">
        <v>435.22199999999998</v>
      </c>
      <c r="AD58" s="11">
        <v>429.32100000000003</v>
      </c>
      <c r="AE58" s="11">
        <v>417.18799999999999</v>
      </c>
      <c r="AF58" s="11">
        <v>406.154</v>
      </c>
      <c r="AG58" s="11">
        <v>399.55</v>
      </c>
      <c r="AH58" s="11">
        <v>367.666</v>
      </c>
      <c r="AI58" s="11">
        <v>361.72</v>
      </c>
      <c r="AJ58" s="11">
        <v>349.44600000000003</v>
      </c>
      <c r="AK58" s="11">
        <v>338.91899999999998</v>
      </c>
      <c r="AL58" s="11">
        <v>321.79899999999998</v>
      </c>
      <c r="AM58" s="11">
        <v>309.07600000000002</v>
      </c>
      <c r="AN58" s="11">
        <v>302.572</v>
      </c>
      <c r="AO58" s="11">
        <v>295.62400000000002</v>
      </c>
      <c r="AP58" s="11">
        <v>288.464</v>
      </c>
      <c r="AQ58" s="11">
        <v>280.58600000000001</v>
      </c>
      <c r="AR58" s="11">
        <v>255.78700000000001</v>
      </c>
      <c r="AS58" s="11">
        <v>231.755</v>
      </c>
      <c r="AT58" s="11">
        <v>223.05500000000001</v>
      </c>
      <c r="AU58" s="11">
        <v>208.99799999999999</v>
      </c>
      <c r="AV58" s="11">
        <v>200.667</v>
      </c>
      <c r="AW58" s="11">
        <v>190.68899999999999</v>
      </c>
      <c r="AX58" s="11">
        <v>185.107</v>
      </c>
      <c r="AY58" s="11">
        <v>172.58699999999999</v>
      </c>
      <c r="AZ58" s="11">
        <v>171.22</v>
      </c>
      <c r="BA58" s="11">
        <v>140.679</v>
      </c>
      <c r="BB58" s="11">
        <v>117.896</v>
      </c>
      <c r="BC58" s="11">
        <v>73.864000000000004</v>
      </c>
      <c r="BD58" s="11">
        <v>41.115000000000002</v>
      </c>
      <c r="BE58" s="11">
        <v>21.128</v>
      </c>
      <c r="BF58" s="20">
        <v>0</v>
      </c>
    </row>
    <row r="59" spans="1:75">
      <c r="B59" s="11"/>
      <c r="C59" s="11"/>
      <c r="D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</row>
    <row r="60" spans="1:75">
      <c r="A60" s="19"/>
      <c r="C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</row>
    <row r="61" spans="1:75">
      <c r="A61" s="19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</row>
    <row r="62" spans="1:75">
      <c r="A62" s="19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</row>
    <row r="63" spans="1:75">
      <c r="A63" s="19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</row>
    <row r="64" spans="1:75">
      <c r="A64" s="19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</row>
    <row r="65" spans="1:75">
      <c r="A65" s="19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</row>
    <row r="66" spans="1:75">
      <c r="A66" s="19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</row>
    <row r="67" spans="1:75">
      <c r="A67" s="19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</row>
    <row r="68" spans="1:75">
      <c r="A68" s="19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</row>
    <row r="69" spans="1:75">
      <c r="A69" s="19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</row>
    <row r="70" spans="1:75">
      <c r="A70" s="19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</row>
    <row r="71" spans="1:75">
      <c r="A71" s="19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</row>
    <row r="72" spans="1:75">
      <c r="A72" s="19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</row>
    <row r="73" spans="1:75">
      <c r="A73" s="19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</row>
    <row r="74" spans="1:75">
      <c r="A74" s="19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</row>
    <row r="75" spans="1:75">
      <c r="A75" s="19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</row>
    <row r="76" spans="1:75">
      <c r="A76" s="19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</row>
    <row r="77" spans="1:75">
      <c r="A77" s="19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</row>
    <row r="78" spans="1:75">
      <c r="A78" s="19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</row>
    <row r="79" spans="1:75">
      <c r="A79" s="19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</row>
    <row r="80" spans="1:75">
      <c r="A80" s="19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</row>
    <row r="81" spans="1:75">
      <c r="A81" s="19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</row>
    <row r="82" spans="1:75">
      <c r="A82" s="19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</row>
    <row r="97" spans="58:58" s="19" customFormat="1">
      <c r="BF97" s="11"/>
    </row>
    <row r="98" spans="58:58" s="19" customFormat="1">
      <c r="BF98" s="11"/>
    </row>
    <row r="99" spans="58:58" s="19" customFormat="1">
      <c r="BF99" s="11"/>
    </row>
    <row r="100" spans="58:58" s="19" customFormat="1">
      <c r="BF100" s="11"/>
    </row>
    <row r="101" spans="58:58" s="19" customFormat="1">
      <c r="BF101" s="11"/>
    </row>
    <row r="102" spans="58:58" s="19" customFormat="1">
      <c r="BF102" s="11"/>
    </row>
    <row r="103" spans="58:58" s="19" customFormat="1">
      <c r="BF103" s="11"/>
    </row>
    <row r="104" spans="58:58" s="19" customFormat="1">
      <c r="BF104" s="11"/>
    </row>
    <row r="105" spans="58:58" s="19" customFormat="1">
      <c r="BF105" s="11"/>
    </row>
    <row r="106" spans="58:58" s="19" customFormat="1">
      <c r="BF106" s="11"/>
    </row>
    <row r="107" spans="58:58" s="19" customFormat="1">
      <c r="BF107" s="11"/>
    </row>
    <row r="108" spans="58:58" s="19" customFormat="1">
      <c r="BF108" s="11"/>
    </row>
    <row r="109" spans="58:58" s="19" customFormat="1">
      <c r="BF109" s="11"/>
    </row>
    <row r="110" spans="58:58" s="19" customFormat="1">
      <c r="BF110" s="11"/>
    </row>
    <row r="111" spans="58:58" s="19" customFormat="1">
      <c r="BF111" s="11"/>
    </row>
    <row r="112" spans="58:58" s="19" customFormat="1">
      <c r="BF112" s="11"/>
    </row>
    <row r="113" spans="58:58" s="19" customFormat="1">
      <c r="BF113" s="11"/>
    </row>
    <row r="114" spans="58:58" s="19" customFormat="1">
      <c r="BF114" s="11"/>
    </row>
    <row r="115" spans="58:58" s="19" customFormat="1">
      <c r="BF115" s="11"/>
    </row>
    <row r="116" spans="58:58" s="19" customFormat="1">
      <c r="BF116" s="11"/>
    </row>
    <row r="117" spans="58:58" s="19" customFormat="1">
      <c r="BF117" s="11"/>
    </row>
    <row r="118" spans="58:58" s="19" customFormat="1">
      <c r="BF118" s="11"/>
    </row>
    <row r="119" spans="58:58" s="19" customFormat="1">
      <c r="BF119" s="11"/>
    </row>
    <row r="120" spans="58:58" s="19" customFormat="1">
      <c r="BF120" s="11"/>
    </row>
    <row r="121" spans="58:58" s="19" customFormat="1">
      <c r="BF121" s="11"/>
    </row>
    <row r="122" spans="58:58" s="19" customFormat="1">
      <c r="BF122" s="11"/>
    </row>
    <row r="123" spans="58:58" s="19" customFormat="1">
      <c r="BF123" s="11"/>
    </row>
    <row r="124" spans="58:58" s="19" customFormat="1">
      <c r="BF124" s="11"/>
    </row>
    <row r="125" spans="58:58" s="19" customFormat="1">
      <c r="BF125" s="11"/>
    </row>
    <row r="126" spans="58:58" s="19" customFormat="1">
      <c r="BF126" s="11"/>
    </row>
    <row r="127" spans="58:58" s="19" customFormat="1">
      <c r="BF127" s="11"/>
    </row>
    <row r="128" spans="58:58" s="19" customFormat="1">
      <c r="BF128" s="11"/>
    </row>
    <row r="129" spans="58:58" s="19" customFormat="1">
      <c r="BF129" s="11"/>
    </row>
    <row r="130" spans="58:58" s="19" customFormat="1">
      <c r="BF130" s="11"/>
    </row>
    <row r="131" spans="58:58" s="19" customFormat="1">
      <c r="BF131" s="11"/>
    </row>
    <row r="132" spans="58:58" s="19" customFormat="1">
      <c r="BF132" s="11"/>
    </row>
    <row r="133" spans="58:58" s="19" customFormat="1">
      <c r="BF133" s="11"/>
    </row>
    <row r="134" spans="58:58" s="19" customFormat="1">
      <c r="BF134" s="11"/>
    </row>
    <row r="135" spans="58:58" s="19" customFormat="1">
      <c r="BF135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I25"/>
  <sheetViews>
    <sheetView tabSelected="1" topLeftCell="A14" workbookViewId="0">
      <selection activeCell="I26" sqref="I26"/>
    </sheetView>
  </sheetViews>
  <sheetFormatPr defaultRowHeight="14.5"/>
  <cols>
    <col min="9" max="9" width="8.7265625" style="51"/>
  </cols>
  <sheetData>
    <row r="1" spans="9:9">
      <c r="I1" s="51" t="s">
        <v>280</v>
      </c>
    </row>
    <row r="2" spans="9:9">
      <c r="I2" s="51" t="s">
        <v>281</v>
      </c>
    </row>
    <row r="3" spans="9:9">
      <c r="I3" s="51" t="s">
        <v>282</v>
      </c>
    </row>
    <row r="6" spans="9:9">
      <c r="I6" s="51" t="s">
        <v>290</v>
      </c>
    </row>
    <row r="7" spans="9:9">
      <c r="I7" s="51" t="s">
        <v>283</v>
      </c>
    </row>
    <row r="8" spans="9:9">
      <c r="I8" s="51" t="s">
        <v>289</v>
      </c>
    </row>
    <row r="11" spans="9:9">
      <c r="I11" s="51" t="s">
        <v>284</v>
      </c>
    </row>
    <row r="12" spans="9:9">
      <c r="I12" s="51" t="s">
        <v>285</v>
      </c>
    </row>
    <row r="15" spans="9:9">
      <c r="I15" s="51" t="s">
        <v>286</v>
      </c>
    </row>
    <row r="16" spans="9:9">
      <c r="I16" s="51" t="s">
        <v>292</v>
      </c>
    </row>
    <row r="17" spans="9:9">
      <c r="I17" s="51" t="s">
        <v>293</v>
      </c>
    </row>
    <row r="19" spans="9:9">
      <c r="I19" s="51" t="s">
        <v>287</v>
      </c>
    </row>
    <row r="20" spans="9:9">
      <c r="I20" s="51" t="s">
        <v>288</v>
      </c>
    </row>
    <row r="23" spans="9:9">
      <c r="I23" s="51" t="s">
        <v>291</v>
      </c>
    </row>
    <row r="24" spans="9:9">
      <c r="I24" s="51" t="s">
        <v>294</v>
      </c>
    </row>
    <row r="25" spans="9:9">
      <c r="I25" s="51" t="s">
        <v>295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ทุกสถานี</vt:lpstr>
      <vt:lpstr>10x10</vt:lpstr>
      <vt:lpstr>flow</vt:lpstr>
      <vt:lpstr>dist</vt:lpstr>
      <vt:lpstr>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Railway</dc:creator>
  <cp:lastModifiedBy>user</cp:lastModifiedBy>
  <dcterms:created xsi:type="dcterms:W3CDTF">2015-04-29T06:39:56Z</dcterms:created>
  <dcterms:modified xsi:type="dcterms:W3CDTF">2024-08-04T06:54:29Z</dcterms:modified>
</cp:coreProperties>
</file>