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80" yWindow="480" windowWidth="25120" windowHeight="17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N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N3" i="1"/>
  <c r="T94" i="1"/>
  <c r="T93" i="1"/>
  <c r="T92" i="1"/>
  <c r="T91" i="1"/>
  <c r="T90" i="1"/>
  <c r="T89" i="1"/>
  <c r="T88" i="1"/>
  <c r="T87" i="1"/>
  <c r="N4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55" i="1"/>
  <c r="S104" i="1"/>
  <c r="S103" i="1"/>
  <c r="S34" i="1"/>
  <c r="S102" i="1"/>
  <c r="S54" i="1"/>
  <c r="S53" i="1"/>
  <c r="S101" i="1"/>
  <c r="S100" i="1"/>
  <c r="S99" i="1"/>
  <c r="S52" i="1"/>
  <c r="S98" i="1"/>
  <c r="S51" i="1"/>
  <c r="S97" i="1"/>
  <c r="S96" i="1"/>
  <c r="S50" i="1"/>
  <c r="S33" i="1"/>
  <c r="S49" i="1"/>
  <c r="S12" i="1"/>
  <c r="S48" i="1"/>
  <c r="S47" i="1"/>
  <c r="S95" i="1"/>
  <c r="S21" i="1"/>
  <c r="S46" i="1"/>
  <c r="S94" i="1"/>
  <c r="S32" i="1"/>
  <c r="S93" i="1"/>
  <c r="S45" i="1"/>
  <c r="S92" i="1"/>
  <c r="S31" i="1"/>
  <c r="S91" i="1"/>
  <c r="S90" i="1"/>
  <c r="S89" i="1"/>
  <c r="S88" i="1"/>
  <c r="S87" i="1"/>
  <c r="S86" i="1"/>
  <c r="S85" i="1"/>
  <c r="S84" i="1"/>
  <c r="S83" i="1"/>
  <c r="S82" i="1"/>
  <c r="S81" i="1"/>
  <c r="S80" i="1"/>
  <c r="S44" i="1"/>
  <c r="S79" i="1"/>
  <c r="S78" i="1"/>
  <c r="S77" i="1"/>
  <c r="S76" i="1"/>
  <c r="S75" i="1"/>
  <c r="S43" i="1"/>
  <c r="S74" i="1"/>
  <c r="S73" i="1"/>
  <c r="S72" i="1"/>
  <c r="S71" i="1"/>
  <c r="S70" i="1"/>
  <c r="S42" i="1"/>
  <c r="S16" i="1"/>
  <c r="S11" i="1"/>
  <c r="S20" i="1"/>
  <c r="S41" i="1"/>
  <c r="S69" i="1"/>
  <c r="S68" i="1"/>
  <c r="S19" i="1"/>
  <c r="S30" i="1"/>
  <c r="S67" i="1"/>
  <c r="S29" i="1"/>
  <c r="S10" i="1"/>
  <c r="S40" i="1"/>
  <c r="S66" i="1"/>
  <c r="S65" i="1"/>
  <c r="S28" i="1"/>
  <c r="S64" i="1"/>
  <c r="S15" i="1"/>
  <c r="S63" i="1"/>
  <c r="S62" i="1"/>
  <c r="S18" i="1"/>
  <c r="S27" i="1"/>
  <c r="S26" i="1"/>
  <c r="S25" i="1"/>
  <c r="S24" i="1"/>
  <c r="S39" i="1"/>
  <c r="S14" i="1"/>
  <c r="S38" i="1"/>
  <c r="S23" i="1"/>
  <c r="S37" i="1"/>
  <c r="S8" i="1"/>
  <c r="S36" i="1"/>
  <c r="S9" i="1"/>
  <c r="S22" i="1"/>
  <c r="S61" i="1"/>
  <c r="S60" i="1"/>
  <c r="S7" i="1"/>
  <c r="S59" i="1"/>
  <c r="S58" i="1"/>
  <c r="S35" i="1"/>
  <c r="S3" i="1"/>
  <c r="S6" i="1"/>
  <c r="S57" i="1"/>
  <c r="S4" i="1"/>
  <c r="S13" i="1"/>
  <c r="S56" i="1"/>
  <c r="S2" i="1"/>
  <c r="S5" i="1"/>
  <c r="S17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O4" i="1"/>
  <c r="O3" i="1"/>
  <c r="O2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58" i="1"/>
  <c r="K85" i="1"/>
  <c r="K84" i="1"/>
  <c r="K36" i="1"/>
  <c r="K83" i="1"/>
  <c r="K57" i="1"/>
  <c r="K82" i="1"/>
  <c r="K56" i="1"/>
  <c r="K81" i="1"/>
  <c r="K55" i="1"/>
  <c r="K80" i="1"/>
  <c r="K54" i="1"/>
  <c r="K35" i="1"/>
  <c r="K53" i="1"/>
  <c r="K15" i="1"/>
  <c r="K22" i="1"/>
  <c r="K52" i="1"/>
  <c r="K79" i="1"/>
  <c r="K34" i="1"/>
  <c r="K78" i="1"/>
  <c r="K51" i="1"/>
  <c r="K77" i="1"/>
  <c r="K33" i="1"/>
  <c r="K76" i="1"/>
  <c r="K50" i="1"/>
  <c r="K49" i="1"/>
  <c r="K75" i="1"/>
  <c r="K74" i="1"/>
  <c r="K32" i="1"/>
  <c r="K73" i="1"/>
  <c r="K48" i="1"/>
  <c r="K47" i="1"/>
  <c r="K46" i="1"/>
  <c r="K72" i="1"/>
  <c r="K45" i="1"/>
  <c r="K44" i="1"/>
  <c r="K71" i="1"/>
  <c r="K43" i="1"/>
  <c r="K11" i="1"/>
  <c r="K10" i="1"/>
  <c r="K31" i="1"/>
  <c r="K21" i="1"/>
  <c r="K20" i="1"/>
  <c r="K30" i="1"/>
  <c r="K70" i="1"/>
  <c r="K29" i="1"/>
  <c r="K14" i="1"/>
  <c r="K42" i="1"/>
  <c r="K69" i="1"/>
  <c r="K68" i="1"/>
  <c r="K28" i="1"/>
  <c r="K67" i="1"/>
  <c r="K18" i="1"/>
  <c r="K66" i="1"/>
  <c r="K65" i="1"/>
  <c r="K17" i="1"/>
  <c r="K9" i="1"/>
  <c r="K27" i="1"/>
  <c r="K26" i="1"/>
  <c r="K25" i="1"/>
  <c r="K41" i="1"/>
  <c r="K13" i="1"/>
  <c r="K40" i="1"/>
  <c r="K24" i="1"/>
  <c r="K39" i="1"/>
  <c r="K8" i="1"/>
  <c r="K38" i="1"/>
  <c r="K12" i="1"/>
  <c r="K23" i="1"/>
  <c r="K64" i="1"/>
  <c r="K63" i="1"/>
  <c r="K7" i="1"/>
  <c r="K62" i="1"/>
  <c r="K61" i="1"/>
  <c r="K37" i="1"/>
  <c r="K3" i="1"/>
  <c r="K6" i="1"/>
  <c r="K60" i="1"/>
  <c r="K4" i="1"/>
  <c r="K16" i="1"/>
  <c r="K59" i="1"/>
  <c r="K2" i="1"/>
  <c r="K5" i="1"/>
  <c r="K19" i="1"/>
  <c r="H5" i="1"/>
  <c r="H8" i="1"/>
  <c r="H2" i="1"/>
  <c r="H4" i="1"/>
  <c r="H7" i="1"/>
  <c r="H3" i="1"/>
  <c r="H20" i="1"/>
  <c r="H13" i="1"/>
  <c r="H9" i="1"/>
  <c r="H17" i="1"/>
  <c r="H19" i="1"/>
  <c r="H15" i="1"/>
  <c r="H12" i="1"/>
  <c r="H16" i="1"/>
  <c r="H21" i="1"/>
  <c r="H18" i="1"/>
  <c r="H11" i="1"/>
  <c r="H6" i="1"/>
  <c r="H10" i="1"/>
  <c r="H14" i="1"/>
</calcChain>
</file>

<file path=xl/sharedStrings.xml><?xml version="1.0" encoding="utf-8"?>
<sst xmlns="http://schemas.openxmlformats.org/spreadsheetml/2006/main" count="1265" uniqueCount="140">
  <si>
    <t>Adobe Test &amp; Target</t>
  </si>
  <si>
    <t>ChartBeat</t>
  </si>
  <si>
    <t>DoubleClick</t>
  </si>
  <si>
    <t>Dynamic Logic</t>
  </si>
  <si>
    <t>Evidon Notice</t>
  </si>
  <si>
    <t>Google Adsense</t>
  </si>
  <si>
    <t>Gravity Insights</t>
  </si>
  <si>
    <t>NetRatings SiteCensus</t>
  </si>
  <si>
    <t>ScoreCard Research Beacon</t>
  </si>
  <si>
    <t>ESPN</t>
  </si>
  <si>
    <t>ABC</t>
  </si>
  <si>
    <t>BuzzFeed</t>
  </si>
  <si>
    <t>Crazy Egg</t>
  </si>
  <si>
    <t>DoubleClick Floodlight</t>
  </si>
  <si>
    <t>Facebook Connect</t>
  </si>
  <si>
    <t>FreeWheel</t>
  </si>
  <si>
    <t>Gigya Socialize</t>
  </si>
  <si>
    <t>Google AdWords Conversion</t>
  </si>
  <si>
    <t>Omniture (Adobe Analytics)</t>
  </si>
  <si>
    <t>Optimizely</t>
  </si>
  <si>
    <t>Quantcast</t>
  </si>
  <si>
    <t>Typekit by Adobe</t>
  </si>
  <si>
    <t>AdRoll</t>
  </si>
  <si>
    <t>AdXpose</t>
  </si>
  <si>
    <t>AppNexus</t>
  </si>
  <si>
    <t>Casale Media</t>
  </si>
  <si>
    <t>Criteo</t>
  </si>
  <si>
    <t>DoubleClick Spotlight</t>
  </si>
  <si>
    <t>Facebook Social Plugins</t>
  </si>
  <si>
    <t>Google Analytics</t>
  </si>
  <si>
    <t>MediaMath</t>
  </si>
  <si>
    <t>MixPanel</t>
  </si>
  <si>
    <t>Specific Media</t>
  </si>
  <si>
    <t>TrackingSoft</t>
  </si>
  <si>
    <t>Twitter Badge</t>
  </si>
  <si>
    <t>Twitter Button</t>
  </si>
  <si>
    <t>ValueClick Mediaplex</t>
  </si>
  <si>
    <t>DailyKos</t>
  </si>
  <si>
    <t>Aggregate Knowledge</t>
  </si>
  <si>
    <t>Atlas</t>
  </si>
  <si>
    <t>Facebook</t>
  </si>
  <si>
    <t>Yahoo</t>
  </si>
  <si>
    <t>Datalogix</t>
  </si>
  <si>
    <t>Right Media</t>
  </si>
  <si>
    <t>VoiceFive</t>
  </si>
  <si>
    <t>Yahoo Analytics</t>
  </si>
  <si>
    <t>AdMeld</t>
  </si>
  <si>
    <t>Amazon Associates</t>
  </si>
  <si>
    <t>Burst Media</t>
  </si>
  <si>
    <t>Facebook Exchange (FBX)</t>
  </si>
  <si>
    <t>OpenX</t>
  </si>
  <si>
    <t>PubMatic</t>
  </si>
  <si>
    <t>PulsePoint</t>
  </si>
  <si>
    <t>Rubicon</t>
  </si>
  <si>
    <t>Amazon</t>
  </si>
  <si>
    <t>Twitter</t>
  </si>
  <si>
    <t>eBay Stats</t>
  </si>
  <si>
    <t>Genome</t>
  </si>
  <si>
    <t>TRUSTe Notice</t>
  </si>
  <si>
    <t>Ebay</t>
  </si>
  <si>
    <t>Tumblr</t>
  </si>
  <si>
    <t>Facebook Social Graph</t>
  </si>
  <si>
    <t>Pinterest</t>
  </si>
  <si>
    <t>Janrain</t>
  </si>
  <si>
    <t>Media Optimizer (Adobe)</t>
  </si>
  <si>
    <t>Moat</t>
  </si>
  <si>
    <t>Outbrain</t>
  </si>
  <si>
    <t>Parse.ly</t>
  </si>
  <si>
    <t>Quigo AdSonar</t>
  </si>
  <si>
    <t>Visual Revenue</t>
  </si>
  <si>
    <t>Fox News</t>
  </si>
  <si>
    <t>Library</t>
  </si>
  <si>
    <t>Site</t>
  </si>
  <si>
    <t>ADTECH</t>
  </si>
  <si>
    <t>Advertising.com</t>
  </si>
  <si>
    <t>Google +1</t>
  </si>
  <si>
    <t>MediaMind</t>
  </si>
  <si>
    <t>Huff Po</t>
  </si>
  <si>
    <t>DoubleClick DART</t>
  </si>
  <si>
    <t>Krux Digital</t>
  </si>
  <si>
    <t>CNN</t>
  </si>
  <si>
    <t>Adzerk</t>
  </si>
  <si>
    <t>Reddit</t>
  </si>
  <si>
    <t>[x+1]</t>
  </si>
  <si>
    <t>Acxiom</t>
  </si>
  <si>
    <t>Audience Science</t>
  </si>
  <si>
    <t>BlueKai</t>
  </si>
  <si>
    <t>BrightRoll</t>
  </si>
  <si>
    <t>Brilig</t>
  </si>
  <si>
    <t>Effective Measure</t>
  </si>
  <si>
    <t>Media Innovation Group</t>
  </si>
  <si>
    <t>Mindset Media</t>
  </si>
  <si>
    <t>Neustar AdAdvisor</t>
  </si>
  <si>
    <t>Rocket Fuel</t>
  </si>
  <si>
    <t>SpotXchange</t>
  </si>
  <si>
    <t>BBC</t>
  </si>
  <si>
    <t>Brightcove</t>
  </si>
  <si>
    <t>eXelate</t>
  </si>
  <si>
    <t>New York Times</t>
  </si>
  <si>
    <t>WebTrends</t>
  </si>
  <si>
    <t>NY Times</t>
  </si>
  <si>
    <t>24/7 Media Ad Network</t>
  </si>
  <si>
    <t>ForeSee</t>
  </si>
  <si>
    <t>Google AJAX Search API</t>
  </si>
  <si>
    <t>Integral Ad Science</t>
  </si>
  <si>
    <t>Media6Degrees</t>
  </si>
  <si>
    <t>The Guardian</t>
  </si>
  <si>
    <t>Adap.tv</t>
  </si>
  <si>
    <t>AddThis</t>
  </si>
  <si>
    <t>AMP Platform</t>
  </si>
  <si>
    <t>DoubleClick Bid Manager</t>
  </si>
  <si>
    <t>i-Behavior</t>
  </si>
  <si>
    <t>Intent Media</t>
  </si>
  <si>
    <t>Lotame</t>
  </si>
  <si>
    <t>Martini Media</t>
  </si>
  <si>
    <t>Media.net</t>
  </si>
  <si>
    <t>Tacoda</t>
  </si>
  <si>
    <t>Tapad</t>
  </si>
  <si>
    <t>TidalTV</t>
  </si>
  <si>
    <t>TradeDesk</t>
  </si>
  <si>
    <t>Turn</t>
  </si>
  <si>
    <t>Undertone</t>
  </si>
  <si>
    <t>Forbes</t>
  </si>
  <si>
    <t>Count</t>
  </si>
  <si>
    <t>SimpleReach</t>
  </si>
  <si>
    <t>Tealium</t>
  </si>
  <si>
    <t>USA Today</t>
  </si>
  <si>
    <t>Bizo</t>
  </si>
  <si>
    <t>New Relic</t>
  </si>
  <si>
    <t>Trove</t>
  </si>
  <si>
    <t>Washington Post</t>
  </si>
  <si>
    <t># of Libraries</t>
  </si>
  <si>
    <t># of Sites</t>
  </si>
  <si>
    <t>Publisher</t>
  </si>
  <si>
    <t>Social Network</t>
  </si>
  <si>
    <t>E Commerce</t>
  </si>
  <si>
    <t>Avg # Libraries</t>
  </si>
  <si>
    <t>Key</t>
  </si>
  <si>
    <t>% Total</t>
  </si>
  <si>
    <t>Site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</si>
</sst>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7"/>
  <sheetViews>
    <sheetView tabSelected="1" workbookViewId="0"/>
  </sheetViews>
  <sheetFormatPr baseColWidth="10" defaultRowHeight="15" x14ac:dyDescent="0"/>
  <cols>
    <col min="3" max="3" width="24.6640625" bestFit="1" customWidth="1"/>
    <col min="7" max="7" width="13.5" bestFit="1" customWidth="1"/>
    <col min="8" max="8" width="12" bestFit="1" customWidth="1"/>
    <col min="10" max="10" width="24.6640625" bestFit="1" customWidth="1"/>
    <col min="17" max="17" width="24.6640625" bestFit="1" customWidth="1"/>
    <col min="18" max="18" width="13.5" bestFit="1" customWidth="1"/>
  </cols>
  <sheetData>
    <row r="1" spans="1:20">
      <c r="A1" s="1" t="s">
        <v>137</v>
      </c>
      <c r="B1" s="1" t="s">
        <v>72</v>
      </c>
      <c r="C1" s="1" t="s">
        <v>71</v>
      </c>
      <c r="D1" s="1" t="s">
        <v>139</v>
      </c>
      <c r="F1" s="1" t="s">
        <v>72</v>
      </c>
      <c r="G1" s="1" t="s">
        <v>139</v>
      </c>
      <c r="H1" s="1" t="s">
        <v>131</v>
      </c>
      <c r="J1" s="1" t="s">
        <v>71</v>
      </c>
      <c r="K1" s="1" t="s">
        <v>132</v>
      </c>
      <c r="M1" s="1" t="s">
        <v>139</v>
      </c>
      <c r="N1" s="1" t="s">
        <v>132</v>
      </c>
      <c r="O1" s="1" t="s">
        <v>136</v>
      </c>
      <c r="Q1" s="1" t="s">
        <v>71</v>
      </c>
      <c r="R1" s="1" t="s">
        <v>139</v>
      </c>
      <c r="S1" s="1" t="s">
        <v>123</v>
      </c>
      <c r="T1" s="1" t="s">
        <v>138</v>
      </c>
    </row>
    <row r="2" spans="1:20">
      <c r="A2" t="str">
        <f>C2&amp;":"&amp;D2</f>
        <v>Adobe Test &amp; Target:Publisher</v>
      </c>
      <c r="B2" t="s">
        <v>9</v>
      </c>
      <c r="C2" t="s">
        <v>0</v>
      </c>
      <c r="D2" t="s">
        <v>133</v>
      </c>
      <c r="F2" t="s">
        <v>122</v>
      </c>
      <c r="G2" t="str">
        <f>VLOOKUP(F2,$B$1:$D$287,3,0)</f>
        <v>Publisher</v>
      </c>
      <c r="H2">
        <f>COUNTIF($B$2:$B$345,F2)</f>
        <v>39</v>
      </c>
      <c r="J2" t="s">
        <v>2</v>
      </c>
      <c r="K2">
        <f>COUNTIF($C$2:$C$287,J2)</f>
        <v>17</v>
      </c>
      <c r="M2" t="s">
        <v>133</v>
      </c>
      <c r="N2">
        <f>COUNTIF(G:G,M2)</f>
        <v>13</v>
      </c>
      <c r="O2" s="2">
        <f>SUMIF(G:G,M2,H:H)/N2</f>
        <v>19.46153846153846</v>
      </c>
      <c r="Q2" t="s">
        <v>2</v>
      </c>
      <c r="R2" t="s">
        <v>133</v>
      </c>
      <c r="S2">
        <f>COUNTIF(A:A,Q2&amp;":"&amp;R2)</f>
        <v>13</v>
      </c>
      <c r="T2" s="3">
        <f>S2/VLOOKUP(R2,$M$1:$N$4,2,0)</f>
        <v>1</v>
      </c>
    </row>
    <row r="3" spans="1:20">
      <c r="A3" t="str">
        <f t="shared" ref="A3:A66" si="0">C3&amp;":"&amp;D3</f>
        <v>ChartBeat:Publisher</v>
      </c>
      <c r="B3" t="s">
        <v>9</v>
      </c>
      <c r="C3" t="s">
        <v>1</v>
      </c>
      <c r="D3" t="s">
        <v>133</v>
      </c>
      <c r="F3" t="s">
        <v>95</v>
      </c>
      <c r="G3" t="str">
        <f t="shared" ref="G3:G21" si="1">VLOOKUP(F3,$B$1:$D$287,3,0)</f>
        <v>Publisher</v>
      </c>
      <c r="H3">
        <f>COUNTIF($B$2:$B$345,F3)</f>
        <v>33</v>
      </c>
      <c r="J3" t="s">
        <v>8</v>
      </c>
      <c r="K3">
        <f>COUNTIF($C$2:$C$287,J3)</f>
        <v>14</v>
      </c>
      <c r="M3" t="s">
        <v>134</v>
      </c>
      <c r="N3">
        <f t="shared" ref="N3:N4" si="2">COUNTIF(G:G,M3)</f>
        <v>5</v>
      </c>
      <c r="O3" s="2">
        <f t="shared" ref="O3:O4" si="3">SUMIF(G:G,M3,H:H)/N3</f>
        <v>2.6</v>
      </c>
      <c r="Q3" t="s">
        <v>8</v>
      </c>
      <c r="R3" t="s">
        <v>133</v>
      </c>
      <c r="S3">
        <f>COUNTIF(A:A,Q3&amp;":"&amp;R3)</f>
        <v>13</v>
      </c>
      <c r="T3" s="3">
        <f t="shared" ref="T3:T66" si="4">S3/VLOOKUP(R3,$M$1:$N$4,2,0)</f>
        <v>1</v>
      </c>
    </row>
    <row r="4" spans="1:20">
      <c r="A4" t="str">
        <f t="shared" si="0"/>
        <v>DoubleClick:Publisher</v>
      </c>
      <c r="B4" t="s">
        <v>9</v>
      </c>
      <c r="C4" t="s">
        <v>2</v>
      </c>
      <c r="D4" t="s">
        <v>133</v>
      </c>
      <c r="F4" t="s">
        <v>106</v>
      </c>
      <c r="G4" t="str">
        <f t="shared" si="1"/>
        <v>Publisher</v>
      </c>
      <c r="H4">
        <f>COUNTIF($B$2:$B$345,F4)</f>
        <v>25</v>
      </c>
      <c r="J4" t="s">
        <v>5</v>
      </c>
      <c r="K4">
        <f>COUNTIF($C$2:$C$287,J4)</f>
        <v>10</v>
      </c>
      <c r="M4" t="s">
        <v>135</v>
      </c>
      <c r="N4">
        <f t="shared" si="2"/>
        <v>2</v>
      </c>
      <c r="O4" s="2">
        <f t="shared" si="3"/>
        <v>10</v>
      </c>
      <c r="Q4" t="s">
        <v>5</v>
      </c>
      <c r="R4" t="s">
        <v>133</v>
      </c>
      <c r="S4">
        <f>COUNTIF(A:A,Q4&amp;":"&amp;R4)</f>
        <v>9</v>
      </c>
      <c r="T4" s="3">
        <f t="shared" si="4"/>
        <v>0.69230769230769229</v>
      </c>
    </row>
    <row r="5" spans="1:20">
      <c r="A5" t="str">
        <f t="shared" si="0"/>
        <v>Dynamic Logic:Publisher</v>
      </c>
      <c r="B5" t="s">
        <v>9</v>
      </c>
      <c r="C5" t="s">
        <v>3</v>
      </c>
      <c r="D5" t="s">
        <v>133</v>
      </c>
      <c r="F5" t="s">
        <v>130</v>
      </c>
      <c r="G5" t="str">
        <f t="shared" si="1"/>
        <v>Publisher</v>
      </c>
      <c r="H5">
        <f>COUNTIF($B$2:$B$345,F5)</f>
        <v>24</v>
      </c>
      <c r="J5" t="s">
        <v>1</v>
      </c>
      <c r="K5">
        <f>COUNTIF($C$2:$C$287,J5)</f>
        <v>8</v>
      </c>
      <c r="Q5" t="s">
        <v>1</v>
      </c>
      <c r="R5" t="s">
        <v>133</v>
      </c>
      <c r="S5">
        <f>COUNTIF(A:A,Q5&amp;":"&amp;R5)</f>
        <v>8</v>
      </c>
      <c r="T5" s="3">
        <f t="shared" si="4"/>
        <v>0.61538461538461542</v>
      </c>
    </row>
    <row r="6" spans="1:20">
      <c r="A6" t="str">
        <f t="shared" si="0"/>
        <v>Evidon Notice:Publisher</v>
      </c>
      <c r="B6" t="s">
        <v>9</v>
      </c>
      <c r="C6" t="s">
        <v>4</v>
      </c>
      <c r="D6" t="s">
        <v>133</v>
      </c>
      <c r="F6" t="s">
        <v>37</v>
      </c>
      <c r="G6" t="str">
        <f t="shared" si="1"/>
        <v>Publisher</v>
      </c>
      <c r="H6">
        <f>COUNTIF($B$2:$B$345,F6)</f>
        <v>23</v>
      </c>
      <c r="J6" t="s">
        <v>7</v>
      </c>
      <c r="K6">
        <f>COUNTIF($C$2:$C$287,J6)</f>
        <v>8</v>
      </c>
      <c r="Q6" t="s">
        <v>7</v>
      </c>
      <c r="R6" t="s">
        <v>133</v>
      </c>
      <c r="S6">
        <f>COUNTIF(A:A,Q6&amp;":"&amp;R6)</f>
        <v>8</v>
      </c>
      <c r="T6" s="3">
        <f t="shared" si="4"/>
        <v>0.61538461538461542</v>
      </c>
    </row>
    <row r="7" spans="1:20">
      <c r="A7" t="str">
        <f t="shared" si="0"/>
        <v>Google Adsense:Publisher</v>
      </c>
      <c r="B7" t="s">
        <v>9</v>
      </c>
      <c r="C7" t="s">
        <v>5</v>
      </c>
      <c r="D7" t="s">
        <v>133</v>
      </c>
      <c r="F7" t="s">
        <v>100</v>
      </c>
      <c r="G7" t="str">
        <f t="shared" si="1"/>
        <v>Publisher</v>
      </c>
      <c r="H7">
        <f>COUNTIF($B$2:$B$345,F7)</f>
        <v>19</v>
      </c>
      <c r="J7" t="s">
        <v>14</v>
      </c>
      <c r="K7">
        <f>COUNTIF($C$2:$C$287,J7)</f>
        <v>8</v>
      </c>
      <c r="Q7" t="s">
        <v>14</v>
      </c>
      <c r="R7" t="s">
        <v>133</v>
      </c>
      <c r="S7">
        <f>COUNTIF(A:A,Q7&amp;":"&amp;R7)</f>
        <v>7</v>
      </c>
      <c r="T7" s="3">
        <f t="shared" si="4"/>
        <v>0.53846153846153844</v>
      </c>
    </row>
    <row r="8" spans="1:20">
      <c r="A8" t="str">
        <f t="shared" si="0"/>
        <v>Gravity Insights:Publisher</v>
      </c>
      <c r="B8" t="s">
        <v>9</v>
      </c>
      <c r="C8" t="s">
        <v>6</v>
      </c>
      <c r="D8" t="s">
        <v>133</v>
      </c>
      <c r="F8" t="s">
        <v>126</v>
      </c>
      <c r="G8" t="str">
        <f t="shared" si="1"/>
        <v>Publisher</v>
      </c>
      <c r="H8">
        <f>COUNTIF($B$2:$B$345,F8)</f>
        <v>18</v>
      </c>
      <c r="J8" t="s">
        <v>20</v>
      </c>
      <c r="K8">
        <f>COUNTIF($C$2:$C$287,J8)</f>
        <v>8</v>
      </c>
      <c r="Q8" t="s">
        <v>20</v>
      </c>
      <c r="R8" t="s">
        <v>133</v>
      </c>
      <c r="S8">
        <f>COUNTIF(A:A,Q8&amp;":"&amp;R8)</f>
        <v>7</v>
      </c>
      <c r="T8" s="3">
        <f t="shared" si="4"/>
        <v>0.53846153846153844</v>
      </c>
    </row>
    <row r="9" spans="1:20">
      <c r="A9" t="str">
        <f t="shared" si="0"/>
        <v>NetRatings SiteCensus:Publisher</v>
      </c>
      <c r="B9" t="s">
        <v>9</v>
      </c>
      <c r="C9" t="s">
        <v>7</v>
      </c>
      <c r="D9" t="s">
        <v>133</v>
      </c>
      <c r="F9" t="s">
        <v>77</v>
      </c>
      <c r="G9" t="str">
        <f t="shared" si="1"/>
        <v>Publisher</v>
      </c>
      <c r="H9">
        <f>COUNTIF($B$2:$B$345,F9)</f>
        <v>17</v>
      </c>
      <c r="J9" t="s">
        <v>29</v>
      </c>
      <c r="K9">
        <f>COUNTIF($C$2:$C$287,J9)</f>
        <v>7</v>
      </c>
      <c r="Q9" t="s">
        <v>18</v>
      </c>
      <c r="R9" t="s">
        <v>133</v>
      </c>
      <c r="S9">
        <f>COUNTIF(A:A,Q9&amp;":"&amp;R9)</f>
        <v>6</v>
      </c>
      <c r="T9" s="3">
        <f t="shared" si="4"/>
        <v>0.46153846153846156</v>
      </c>
    </row>
    <row r="10" spans="1:20">
      <c r="A10" t="str">
        <f t="shared" si="0"/>
        <v>ScoreCard Research Beacon:Publisher</v>
      </c>
      <c r="B10" t="s">
        <v>9</v>
      </c>
      <c r="C10" t="s">
        <v>8</v>
      </c>
      <c r="D10" t="s">
        <v>133</v>
      </c>
      <c r="F10" t="s">
        <v>10</v>
      </c>
      <c r="G10" t="str">
        <f t="shared" si="1"/>
        <v>Publisher</v>
      </c>
      <c r="H10">
        <f>COUNTIF($B$2:$B$345,F10)</f>
        <v>15</v>
      </c>
      <c r="J10" t="s">
        <v>42</v>
      </c>
      <c r="K10">
        <f>COUNTIF($C$2:$C$287,J10)</f>
        <v>7</v>
      </c>
      <c r="Q10" t="s">
        <v>65</v>
      </c>
      <c r="R10" t="s">
        <v>133</v>
      </c>
      <c r="S10">
        <f>COUNTIF(A:A,Q10&amp;":"&amp;R10)</f>
        <v>6</v>
      </c>
      <c r="T10" s="3">
        <f t="shared" si="4"/>
        <v>0.46153846153846156</v>
      </c>
    </row>
    <row r="11" spans="1:20">
      <c r="A11" t="str">
        <f t="shared" si="0"/>
        <v>BuzzFeed:Publisher</v>
      </c>
      <c r="B11" t="s">
        <v>10</v>
      </c>
      <c r="C11" t="s">
        <v>11</v>
      </c>
      <c r="D11" t="s">
        <v>133</v>
      </c>
      <c r="F11" t="s">
        <v>70</v>
      </c>
      <c r="G11" t="str">
        <f t="shared" si="1"/>
        <v>Publisher</v>
      </c>
      <c r="H11">
        <f>COUNTIF($B$2:$B$345,F11)</f>
        <v>15</v>
      </c>
      <c r="J11" t="s">
        <v>43</v>
      </c>
      <c r="K11">
        <f>COUNTIF($C$2:$C$287,J11)</f>
        <v>7</v>
      </c>
      <c r="Q11" t="s">
        <v>42</v>
      </c>
      <c r="R11" t="s">
        <v>133</v>
      </c>
      <c r="S11">
        <f>COUNTIF(A:A,Q11&amp;":"&amp;R11)</f>
        <v>6</v>
      </c>
      <c r="T11" s="3">
        <f t="shared" si="4"/>
        <v>0.46153846153846156</v>
      </c>
    </row>
    <row r="12" spans="1:20">
      <c r="A12" t="str">
        <f t="shared" si="0"/>
        <v>ChartBeat:Publisher</v>
      </c>
      <c r="B12" t="s">
        <v>10</v>
      </c>
      <c r="C12" t="s">
        <v>1</v>
      </c>
      <c r="D12" t="s">
        <v>133</v>
      </c>
      <c r="F12" t="s">
        <v>54</v>
      </c>
      <c r="G12" t="str">
        <f t="shared" si="1"/>
        <v>E Commerce</v>
      </c>
      <c r="H12">
        <f>COUNTIF($B$2:$B$345,F12)</f>
        <v>12</v>
      </c>
      <c r="J12" t="s">
        <v>18</v>
      </c>
      <c r="K12">
        <f>COUNTIF($C$2:$C$287,J12)</f>
        <v>6</v>
      </c>
      <c r="Q12" t="s">
        <v>85</v>
      </c>
      <c r="R12" t="s">
        <v>133</v>
      </c>
      <c r="S12">
        <f>COUNTIF(A:A,Q12&amp;":"&amp;R12)</f>
        <v>6</v>
      </c>
      <c r="T12" s="3">
        <f t="shared" si="4"/>
        <v>0.46153846153846156</v>
      </c>
    </row>
    <row r="13" spans="1:20">
      <c r="A13" t="str">
        <f t="shared" si="0"/>
        <v>Crazy Egg:Publisher</v>
      </c>
      <c r="B13" t="s">
        <v>10</v>
      </c>
      <c r="C13" t="s">
        <v>12</v>
      </c>
      <c r="D13" t="s">
        <v>133</v>
      </c>
      <c r="F13" t="s">
        <v>80</v>
      </c>
      <c r="G13" t="str">
        <f t="shared" si="1"/>
        <v>Publisher</v>
      </c>
      <c r="H13">
        <f>COUNTIF($B$2:$B$345,F13)</f>
        <v>10</v>
      </c>
      <c r="J13" t="s">
        <v>24</v>
      </c>
      <c r="K13">
        <f>COUNTIF($C$2:$C$287,J13)</f>
        <v>6</v>
      </c>
      <c r="Q13" t="s">
        <v>4</v>
      </c>
      <c r="R13" t="s">
        <v>133</v>
      </c>
      <c r="S13">
        <f>COUNTIF(A:A,Q13&amp;":"&amp;R13)</f>
        <v>5</v>
      </c>
      <c r="T13" s="3">
        <f t="shared" si="4"/>
        <v>0.38461538461538464</v>
      </c>
    </row>
    <row r="14" spans="1:20">
      <c r="A14" t="str">
        <f t="shared" si="0"/>
        <v>DoubleClick:Publisher</v>
      </c>
      <c r="B14" t="s">
        <v>10</v>
      </c>
      <c r="C14" t="s">
        <v>2</v>
      </c>
      <c r="D14" t="s">
        <v>133</v>
      </c>
      <c r="F14" t="s">
        <v>9</v>
      </c>
      <c r="G14" t="str">
        <f t="shared" si="1"/>
        <v>Publisher</v>
      </c>
      <c r="H14">
        <f>COUNTIF($B$2:$B$345,F14)</f>
        <v>9</v>
      </c>
      <c r="J14" t="s">
        <v>65</v>
      </c>
      <c r="K14">
        <f>COUNTIF($C$2:$C$287,J14)</f>
        <v>6</v>
      </c>
      <c r="Q14" t="s">
        <v>24</v>
      </c>
      <c r="R14" t="s">
        <v>133</v>
      </c>
      <c r="S14">
        <f>COUNTIF(A:A,Q14&amp;":"&amp;R14)</f>
        <v>5</v>
      </c>
      <c r="T14" s="3">
        <f t="shared" si="4"/>
        <v>0.38461538461538464</v>
      </c>
    </row>
    <row r="15" spans="1:20">
      <c r="A15" t="str">
        <f t="shared" si="0"/>
        <v>DoubleClick Floodlight:Publisher</v>
      </c>
      <c r="B15" t="s">
        <v>10</v>
      </c>
      <c r="C15" t="s">
        <v>13</v>
      </c>
      <c r="D15" t="s">
        <v>133</v>
      </c>
      <c r="F15" t="s">
        <v>59</v>
      </c>
      <c r="G15" t="str">
        <f t="shared" si="1"/>
        <v>E Commerce</v>
      </c>
      <c r="H15">
        <f>COUNTIF($B$2:$B$345,F15)</f>
        <v>8</v>
      </c>
      <c r="J15" t="s">
        <v>85</v>
      </c>
      <c r="K15">
        <f>COUNTIF($C$2:$C$287,J15)</f>
        <v>6</v>
      </c>
      <c r="Q15" t="s">
        <v>33</v>
      </c>
      <c r="R15" t="s">
        <v>133</v>
      </c>
      <c r="S15">
        <f>COUNTIF(A:A,Q15&amp;":"&amp;R15)</f>
        <v>5</v>
      </c>
      <c r="T15" s="3">
        <f t="shared" si="4"/>
        <v>0.38461538461538464</v>
      </c>
    </row>
    <row r="16" spans="1:20">
      <c r="A16" t="str">
        <f t="shared" si="0"/>
        <v>Facebook Connect:Publisher</v>
      </c>
      <c r="B16" t="s">
        <v>10</v>
      </c>
      <c r="C16" t="s">
        <v>14</v>
      </c>
      <c r="D16" t="s">
        <v>133</v>
      </c>
      <c r="F16" t="s">
        <v>41</v>
      </c>
      <c r="G16" t="str">
        <f t="shared" si="1"/>
        <v>Publisher</v>
      </c>
      <c r="H16">
        <f>COUNTIF($B$2:$B$345,F16)</f>
        <v>6</v>
      </c>
      <c r="J16" t="s">
        <v>4</v>
      </c>
      <c r="K16">
        <f>COUNTIF($C$2:$C$287,J16)</f>
        <v>5</v>
      </c>
      <c r="Q16" t="s">
        <v>43</v>
      </c>
      <c r="R16" t="s">
        <v>133</v>
      </c>
      <c r="S16">
        <f>COUNTIF(A:A,Q16&amp;":"&amp;R16)</f>
        <v>5</v>
      </c>
      <c r="T16" s="3">
        <f t="shared" si="4"/>
        <v>0.38461538461538464</v>
      </c>
    </row>
    <row r="17" spans="1:20">
      <c r="A17" t="str">
        <f t="shared" si="0"/>
        <v>FreeWheel:Publisher</v>
      </c>
      <c r="B17" t="s">
        <v>10</v>
      </c>
      <c r="C17" t="s">
        <v>15</v>
      </c>
      <c r="D17" t="s">
        <v>133</v>
      </c>
      <c r="F17" t="s">
        <v>62</v>
      </c>
      <c r="G17" t="str">
        <f t="shared" si="1"/>
        <v>Social Network</v>
      </c>
      <c r="H17">
        <f>COUNTIF($B$2:$B$345,F17)</f>
        <v>4</v>
      </c>
      <c r="J17" t="s">
        <v>30</v>
      </c>
      <c r="K17">
        <f>COUNTIF($C$2:$C$287,J17)</f>
        <v>5</v>
      </c>
      <c r="Q17" t="s">
        <v>0</v>
      </c>
      <c r="R17" t="s">
        <v>133</v>
      </c>
      <c r="S17">
        <f>COUNTIF(A:A,Q17&amp;":"&amp;R17)</f>
        <v>4</v>
      </c>
      <c r="T17" s="3">
        <f t="shared" si="4"/>
        <v>0.30769230769230771</v>
      </c>
    </row>
    <row r="18" spans="1:20">
      <c r="A18" t="str">
        <f t="shared" si="0"/>
        <v>Gigya Socialize:Publisher</v>
      </c>
      <c r="B18" t="s">
        <v>10</v>
      </c>
      <c r="C18" t="s">
        <v>16</v>
      </c>
      <c r="D18" t="s">
        <v>133</v>
      </c>
      <c r="F18" t="s">
        <v>40</v>
      </c>
      <c r="G18" t="str">
        <f t="shared" si="1"/>
        <v>Social Network</v>
      </c>
      <c r="H18">
        <f>COUNTIF($B$2:$B$345,F18)</f>
        <v>3</v>
      </c>
      <c r="J18" t="s">
        <v>33</v>
      </c>
      <c r="K18">
        <f>COUNTIF($C$2:$C$287,J18)</f>
        <v>5</v>
      </c>
      <c r="Q18" t="s">
        <v>30</v>
      </c>
      <c r="R18" t="s">
        <v>133</v>
      </c>
      <c r="S18">
        <f>COUNTIF(A:A,Q18&amp;":"&amp;R18)</f>
        <v>4</v>
      </c>
      <c r="T18" s="3">
        <f t="shared" si="4"/>
        <v>0.30769230769230771</v>
      </c>
    </row>
    <row r="19" spans="1:20">
      <c r="A19" t="str">
        <f t="shared" si="0"/>
        <v>Google AdWords Conversion:Publisher</v>
      </c>
      <c r="B19" t="s">
        <v>10</v>
      </c>
      <c r="C19" t="s">
        <v>17</v>
      </c>
      <c r="D19" t="s">
        <v>133</v>
      </c>
      <c r="F19" t="s">
        <v>60</v>
      </c>
      <c r="G19" t="str">
        <f t="shared" si="1"/>
        <v>Social Network</v>
      </c>
      <c r="H19">
        <f>COUNTIF($B$2:$B$345,F19)</f>
        <v>3</v>
      </c>
      <c r="J19" t="s">
        <v>0</v>
      </c>
      <c r="K19">
        <f>COUNTIF($C$2:$C$287,J19)</f>
        <v>4</v>
      </c>
      <c r="Q19" t="s">
        <v>69</v>
      </c>
      <c r="R19" t="s">
        <v>133</v>
      </c>
      <c r="S19">
        <f>COUNTIF(A:A,Q19&amp;":"&amp;R19)</f>
        <v>4</v>
      </c>
      <c r="T19" s="3">
        <f t="shared" si="4"/>
        <v>0.30769230769230771</v>
      </c>
    </row>
    <row r="20" spans="1:20">
      <c r="A20" t="str">
        <f t="shared" si="0"/>
        <v>NetRatings SiteCensus:Publisher</v>
      </c>
      <c r="B20" t="s">
        <v>10</v>
      </c>
      <c r="C20" t="s">
        <v>7</v>
      </c>
      <c r="D20" t="s">
        <v>133</v>
      </c>
      <c r="F20" t="s">
        <v>82</v>
      </c>
      <c r="G20" t="str">
        <f t="shared" si="1"/>
        <v>Social Network</v>
      </c>
      <c r="H20">
        <f>COUNTIF($B$2:$B$345,F20)</f>
        <v>2</v>
      </c>
      <c r="J20" t="s">
        <v>69</v>
      </c>
      <c r="K20">
        <f>COUNTIF($C$2:$C$287,J20)</f>
        <v>4</v>
      </c>
      <c r="Q20" t="s">
        <v>29</v>
      </c>
      <c r="R20" t="s">
        <v>134</v>
      </c>
      <c r="S20">
        <f>COUNTIF(A:A,Q20&amp;":"&amp;R20)</f>
        <v>4</v>
      </c>
      <c r="T20" s="3">
        <f t="shared" si="4"/>
        <v>0.8</v>
      </c>
    </row>
    <row r="21" spans="1:20">
      <c r="A21" t="str">
        <f t="shared" si="0"/>
        <v>Omniture (Adobe Analytics):Publisher</v>
      </c>
      <c r="B21" t="s">
        <v>10</v>
      </c>
      <c r="C21" t="s">
        <v>18</v>
      </c>
      <c r="D21" t="s">
        <v>133</v>
      </c>
      <c r="F21" t="s">
        <v>55</v>
      </c>
      <c r="G21" t="str">
        <f t="shared" si="1"/>
        <v>Social Network</v>
      </c>
      <c r="H21">
        <f>COUNTIF($B$2:$B$345,F21)</f>
        <v>1</v>
      </c>
      <c r="J21" t="s">
        <v>38</v>
      </c>
      <c r="K21">
        <f>COUNTIF($C$2:$C$287,J21)</f>
        <v>4</v>
      </c>
      <c r="Q21" t="s">
        <v>84</v>
      </c>
      <c r="R21" t="s">
        <v>133</v>
      </c>
      <c r="S21">
        <f>COUNTIF(A:A,Q21&amp;":"&amp;R21)</f>
        <v>4</v>
      </c>
      <c r="T21" s="3">
        <f t="shared" si="4"/>
        <v>0.30769230769230771</v>
      </c>
    </row>
    <row r="22" spans="1:20">
      <c r="A22" t="str">
        <f t="shared" si="0"/>
        <v>Optimizely:Publisher</v>
      </c>
      <c r="B22" t="s">
        <v>10</v>
      </c>
      <c r="C22" t="s">
        <v>19</v>
      </c>
      <c r="D22" t="s">
        <v>133</v>
      </c>
      <c r="J22" t="s">
        <v>84</v>
      </c>
      <c r="K22">
        <f>COUNTIF($C$2:$C$287,J22)</f>
        <v>4</v>
      </c>
      <c r="Q22" t="s">
        <v>17</v>
      </c>
      <c r="R22" t="s">
        <v>133</v>
      </c>
      <c r="S22">
        <f>COUNTIF(A:A,Q22&amp;":"&amp;R22)</f>
        <v>3</v>
      </c>
      <c r="T22" s="3">
        <f t="shared" si="4"/>
        <v>0.23076923076923078</v>
      </c>
    </row>
    <row r="23" spans="1:20">
      <c r="A23" t="str">
        <f t="shared" si="0"/>
        <v>Quantcast:Publisher</v>
      </c>
      <c r="B23" t="s">
        <v>10</v>
      </c>
      <c r="C23" t="s">
        <v>20</v>
      </c>
      <c r="D23" t="s">
        <v>133</v>
      </c>
      <c r="J23" t="s">
        <v>17</v>
      </c>
      <c r="K23">
        <f>COUNTIF($C$2:$C$287,J23)</f>
        <v>3</v>
      </c>
      <c r="Q23" t="s">
        <v>22</v>
      </c>
      <c r="R23" t="s">
        <v>133</v>
      </c>
      <c r="S23">
        <f>COUNTIF(A:A,Q23&amp;":"&amp;R23)</f>
        <v>3</v>
      </c>
      <c r="T23" s="3">
        <f t="shared" si="4"/>
        <v>0.23076923076923078</v>
      </c>
    </row>
    <row r="24" spans="1:20">
      <c r="A24" t="str">
        <f t="shared" si="0"/>
        <v>ScoreCard Research Beacon:Publisher</v>
      </c>
      <c r="B24" t="s">
        <v>10</v>
      </c>
      <c r="C24" t="s">
        <v>8</v>
      </c>
      <c r="D24" t="s">
        <v>133</v>
      </c>
      <c r="J24" t="s">
        <v>22</v>
      </c>
      <c r="K24">
        <f>COUNTIF($C$2:$C$287,J24)</f>
        <v>3</v>
      </c>
      <c r="Q24" t="s">
        <v>26</v>
      </c>
      <c r="R24" t="s">
        <v>133</v>
      </c>
      <c r="S24">
        <f>COUNTIF(A:A,Q24&amp;":"&amp;R24)</f>
        <v>3</v>
      </c>
      <c r="T24" s="3">
        <f t="shared" si="4"/>
        <v>0.23076923076923078</v>
      </c>
    </row>
    <row r="25" spans="1:20">
      <c r="A25" t="str">
        <f t="shared" si="0"/>
        <v>Typekit by Adobe:Publisher</v>
      </c>
      <c r="B25" t="s">
        <v>10</v>
      </c>
      <c r="C25" t="s">
        <v>21</v>
      </c>
      <c r="D25" t="s">
        <v>133</v>
      </c>
      <c r="J25" t="s">
        <v>26</v>
      </c>
      <c r="K25">
        <f>COUNTIF($C$2:$C$287,J25)</f>
        <v>3</v>
      </c>
      <c r="Q25" t="s">
        <v>27</v>
      </c>
      <c r="R25" t="s">
        <v>133</v>
      </c>
      <c r="S25">
        <f>COUNTIF(A:A,Q25&amp;":"&amp;R25)</f>
        <v>3</v>
      </c>
      <c r="T25" s="3">
        <f t="shared" si="4"/>
        <v>0.23076923076923078</v>
      </c>
    </row>
    <row r="26" spans="1:20">
      <c r="A26" t="str">
        <f t="shared" si="0"/>
        <v>AdRoll:Publisher</v>
      </c>
      <c r="B26" t="s">
        <v>37</v>
      </c>
      <c r="C26" t="s">
        <v>22</v>
      </c>
      <c r="D26" t="s">
        <v>133</v>
      </c>
      <c r="J26" t="s">
        <v>27</v>
      </c>
      <c r="K26">
        <f>COUNTIF($C$2:$C$287,J26)</f>
        <v>3</v>
      </c>
      <c r="Q26" t="s">
        <v>28</v>
      </c>
      <c r="R26" t="s">
        <v>133</v>
      </c>
      <c r="S26">
        <f>COUNTIF(A:A,Q26&amp;":"&amp;R26)</f>
        <v>3</v>
      </c>
      <c r="T26" s="3">
        <f t="shared" si="4"/>
        <v>0.23076923076923078</v>
      </c>
    </row>
    <row r="27" spans="1:20">
      <c r="A27" t="str">
        <f t="shared" si="0"/>
        <v>AdXpose:Publisher</v>
      </c>
      <c r="B27" t="s">
        <v>37</v>
      </c>
      <c r="C27" t="s">
        <v>23</v>
      </c>
      <c r="D27" t="s">
        <v>133</v>
      </c>
      <c r="J27" t="s">
        <v>28</v>
      </c>
      <c r="K27">
        <f>COUNTIF($C$2:$C$287,J27)</f>
        <v>3</v>
      </c>
      <c r="Q27" t="s">
        <v>29</v>
      </c>
      <c r="R27" t="s">
        <v>133</v>
      </c>
      <c r="S27">
        <f>COUNTIF(A:A,Q27&amp;":"&amp;R27)</f>
        <v>3</v>
      </c>
      <c r="T27" s="3">
        <f t="shared" si="4"/>
        <v>0.23076923076923078</v>
      </c>
    </row>
    <row r="28" spans="1:20">
      <c r="A28" t="str">
        <f t="shared" si="0"/>
        <v>AppNexus:Publisher</v>
      </c>
      <c r="B28" t="s">
        <v>37</v>
      </c>
      <c r="C28" t="s">
        <v>24</v>
      </c>
      <c r="D28" t="s">
        <v>133</v>
      </c>
      <c r="J28" t="s">
        <v>35</v>
      </c>
      <c r="K28">
        <f>COUNTIF($C$2:$C$287,J28)</f>
        <v>3</v>
      </c>
      <c r="Q28" t="s">
        <v>35</v>
      </c>
      <c r="R28" t="s">
        <v>133</v>
      </c>
      <c r="S28">
        <f>COUNTIF(A:A,Q28&amp;":"&amp;R28)</f>
        <v>3</v>
      </c>
      <c r="T28" s="3">
        <f t="shared" si="4"/>
        <v>0.23076923076923078</v>
      </c>
    </row>
    <row r="29" spans="1:20">
      <c r="A29" t="str">
        <f t="shared" si="0"/>
        <v>Casale Media:Publisher</v>
      </c>
      <c r="B29" t="s">
        <v>37</v>
      </c>
      <c r="C29" t="s">
        <v>25</v>
      </c>
      <c r="D29" t="s">
        <v>133</v>
      </c>
      <c r="J29" t="s">
        <v>66</v>
      </c>
      <c r="K29">
        <f>COUNTIF($C$2:$C$287,J29)</f>
        <v>3</v>
      </c>
      <c r="Q29" t="s">
        <v>66</v>
      </c>
      <c r="R29" t="s">
        <v>133</v>
      </c>
      <c r="S29">
        <f>COUNTIF(A:A,Q29&amp;":"&amp;R29)</f>
        <v>3</v>
      </c>
      <c r="T29" s="3">
        <f t="shared" si="4"/>
        <v>0.23076923076923078</v>
      </c>
    </row>
    <row r="30" spans="1:20">
      <c r="A30" t="str">
        <f t="shared" si="0"/>
        <v>ChartBeat:Publisher</v>
      </c>
      <c r="B30" t="s">
        <v>37</v>
      </c>
      <c r="C30" t="s">
        <v>1</v>
      </c>
      <c r="D30" t="s">
        <v>133</v>
      </c>
      <c r="J30" t="s">
        <v>68</v>
      </c>
      <c r="K30">
        <f>COUNTIF($C$2:$C$287,J30)</f>
        <v>3</v>
      </c>
      <c r="Q30" t="s">
        <v>68</v>
      </c>
      <c r="R30" t="s">
        <v>133</v>
      </c>
      <c r="S30">
        <f>COUNTIF(A:A,Q30&amp;":"&amp;R30)</f>
        <v>3</v>
      </c>
      <c r="T30" s="3">
        <f t="shared" si="4"/>
        <v>0.23076923076923078</v>
      </c>
    </row>
    <row r="31" spans="1:20">
      <c r="A31" t="str">
        <f t="shared" si="0"/>
        <v>Criteo:Publisher</v>
      </c>
      <c r="B31" t="s">
        <v>37</v>
      </c>
      <c r="C31" t="s">
        <v>26</v>
      </c>
      <c r="D31" t="s">
        <v>133</v>
      </c>
      <c r="J31" t="s">
        <v>39</v>
      </c>
      <c r="K31">
        <f>COUNTIF($C$2:$C$287,J31)</f>
        <v>3</v>
      </c>
      <c r="Q31" t="s">
        <v>74</v>
      </c>
      <c r="R31" t="s">
        <v>133</v>
      </c>
      <c r="S31">
        <f>COUNTIF(A:A,Q31&amp;":"&amp;R31)</f>
        <v>3</v>
      </c>
      <c r="T31" s="3">
        <f t="shared" si="4"/>
        <v>0.23076923076923078</v>
      </c>
    </row>
    <row r="32" spans="1:20">
      <c r="A32" t="str">
        <f t="shared" si="0"/>
        <v>DoubleClick:Publisher</v>
      </c>
      <c r="B32" t="s">
        <v>37</v>
      </c>
      <c r="C32" t="s">
        <v>2</v>
      </c>
      <c r="D32" t="s">
        <v>133</v>
      </c>
      <c r="J32" t="s">
        <v>53</v>
      </c>
      <c r="K32">
        <f>COUNTIF($C$2:$C$287,J32)</f>
        <v>3</v>
      </c>
      <c r="Q32" t="s">
        <v>79</v>
      </c>
      <c r="R32" t="s">
        <v>133</v>
      </c>
      <c r="S32">
        <f>COUNTIF(A:A,Q32&amp;":"&amp;R32)</f>
        <v>3</v>
      </c>
      <c r="T32" s="3">
        <f t="shared" si="4"/>
        <v>0.23076923076923078</v>
      </c>
    </row>
    <row r="33" spans="1:20">
      <c r="A33" t="str">
        <f t="shared" si="0"/>
        <v>DoubleClick Spotlight:Publisher</v>
      </c>
      <c r="B33" t="s">
        <v>37</v>
      </c>
      <c r="C33" t="s">
        <v>27</v>
      </c>
      <c r="D33" t="s">
        <v>133</v>
      </c>
      <c r="J33" t="s">
        <v>74</v>
      </c>
      <c r="K33">
        <f>COUNTIF($C$2:$C$287,J33)</f>
        <v>3</v>
      </c>
      <c r="Q33" t="s">
        <v>87</v>
      </c>
      <c r="R33" t="s">
        <v>133</v>
      </c>
      <c r="S33">
        <f>COUNTIF(A:A,Q33&amp;":"&amp;R33)</f>
        <v>3</v>
      </c>
      <c r="T33" s="3">
        <f t="shared" si="4"/>
        <v>0.23076923076923078</v>
      </c>
    </row>
    <row r="34" spans="1:20">
      <c r="A34" t="str">
        <f t="shared" si="0"/>
        <v>Evidon Notice:Publisher</v>
      </c>
      <c r="B34" t="s">
        <v>37</v>
      </c>
      <c r="C34" t="s">
        <v>4</v>
      </c>
      <c r="D34" t="s">
        <v>133</v>
      </c>
      <c r="J34" t="s">
        <v>79</v>
      </c>
      <c r="K34">
        <f>COUNTIF($C$2:$C$287,J34)</f>
        <v>3</v>
      </c>
      <c r="Q34" t="s">
        <v>97</v>
      </c>
      <c r="R34" t="s">
        <v>133</v>
      </c>
      <c r="S34">
        <f>COUNTIF(A:A,Q34&amp;":"&amp;R34)</f>
        <v>3</v>
      </c>
      <c r="T34" s="3">
        <f t="shared" si="4"/>
        <v>0.23076923076923078</v>
      </c>
    </row>
    <row r="35" spans="1:20">
      <c r="A35" t="str">
        <f t="shared" si="0"/>
        <v>Facebook Connect:Publisher</v>
      </c>
      <c r="B35" t="s">
        <v>37</v>
      </c>
      <c r="C35" t="s">
        <v>14</v>
      </c>
      <c r="D35" t="s">
        <v>133</v>
      </c>
      <c r="J35" t="s">
        <v>87</v>
      </c>
      <c r="K35">
        <f>COUNTIF($C$2:$C$287,J35)</f>
        <v>3</v>
      </c>
      <c r="Q35" t="s">
        <v>11</v>
      </c>
      <c r="R35" t="s">
        <v>133</v>
      </c>
      <c r="S35">
        <f>COUNTIF(A:A,Q35&amp;":"&amp;R35)</f>
        <v>2</v>
      </c>
      <c r="T35" s="3">
        <f t="shared" si="4"/>
        <v>0.15384615384615385</v>
      </c>
    </row>
    <row r="36" spans="1:20">
      <c r="A36" t="str">
        <f t="shared" si="0"/>
        <v>Facebook Social Plugins:Publisher</v>
      </c>
      <c r="B36" t="s">
        <v>37</v>
      </c>
      <c r="C36" t="s">
        <v>28</v>
      </c>
      <c r="D36" t="s">
        <v>133</v>
      </c>
      <c r="J36" t="s">
        <v>97</v>
      </c>
      <c r="K36">
        <f>COUNTIF($C$2:$C$287,J36)</f>
        <v>3</v>
      </c>
      <c r="Q36" t="s">
        <v>19</v>
      </c>
      <c r="R36" t="s">
        <v>133</v>
      </c>
      <c r="S36">
        <f>COUNTIF(A:A,Q36&amp;":"&amp;R36)</f>
        <v>2</v>
      </c>
      <c r="T36" s="3">
        <f t="shared" si="4"/>
        <v>0.15384615384615385</v>
      </c>
    </row>
    <row r="37" spans="1:20">
      <c r="A37" t="str">
        <f t="shared" si="0"/>
        <v>Google Adsense:Publisher</v>
      </c>
      <c r="B37" t="s">
        <v>37</v>
      </c>
      <c r="C37" t="s">
        <v>5</v>
      </c>
      <c r="D37" t="s">
        <v>133</v>
      </c>
      <c r="J37" t="s">
        <v>11</v>
      </c>
      <c r="K37">
        <f>COUNTIF($C$2:$C$287,J37)</f>
        <v>2</v>
      </c>
      <c r="Q37" t="s">
        <v>21</v>
      </c>
      <c r="R37" t="s">
        <v>133</v>
      </c>
      <c r="S37">
        <f>COUNTIF(A:A,Q37&amp;":"&amp;R37)</f>
        <v>2</v>
      </c>
      <c r="T37" s="3">
        <f t="shared" si="4"/>
        <v>0.15384615384615385</v>
      </c>
    </row>
    <row r="38" spans="1:20">
      <c r="A38" t="str">
        <f t="shared" si="0"/>
        <v>Google AdWords Conversion:Publisher</v>
      </c>
      <c r="B38" t="s">
        <v>37</v>
      </c>
      <c r="C38" t="s">
        <v>17</v>
      </c>
      <c r="D38" t="s">
        <v>133</v>
      </c>
      <c r="J38" t="s">
        <v>19</v>
      </c>
      <c r="K38">
        <f>COUNTIF($C$2:$C$287,J38)</f>
        <v>2</v>
      </c>
      <c r="Q38" t="s">
        <v>23</v>
      </c>
      <c r="R38" t="s">
        <v>133</v>
      </c>
      <c r="S38">
        <f>COUNTIF(A:A,Q38&amp;":"&amp;R38)</f>
        <v>2</v>
      </c>
      <c r="T38" s="3">
        <f t="shared" si="4"/>
        <v>0.15384615384615385</v>
      </c>
    </row>
    <row r="39" spans="1:20">
      <c r="A39" t="str">
        <f t="shared" si="0"/>
        <v>Google Analytics:Publisher</v>
      </c>
      <c r="B39" t="s">
        <v>37</v>
      </c>
      <c r="C39" t="s">
        <v>29</v>
      </c>
      <c r="D39" t="s">
        <v>133</v>
      </c>
      <c r="J39" t="s">
        <v>21</v>
      </c>
      <c r="K39">
        <f>COUNTIF($C$2:$C$287,J39)</f>
        <v>2</v>
      </c>
      <c r="Q39" t="s">
        <v>25</v>
      </c>
      <c r="R39" t="s">
        <v>133</v>
      </c>
      <c r="S39">
        <f>COUNTIF(A:A,Q39&amp;":"&amp;R39)</f>
        <v>2</v>
      </c>
      <c r="T39" s="3">
        <f t="shared" si="4"/>
        <v>0.15384615384615385</v>
      </c>
    </row>
    <row r="40" spans="1:20">
      <c r="A40" t="str">
        <f t="shared" si="0"/>
        <v>MediaMath:Publisher</v>
      </c>
      <c r="B40" t="s">
        <v>37</v>
      </c>
      <c r="C40" t="s">
        <v>30</v>
      </c>
      <c r="D40" t="s">
        <v>133</v>
      </c>
      <c r="J40" t="s">
        <v>23</v>
      </c>
      <c r="K40">
        <f>COUNTIF($C$2:$C$287,J40)</f>
        <v>2</v>
      </c>
      <c r="Q40" t="s">
        <v>64</v>
      </c>
      <c r="R40" t="s">
        <v>133</v>
      </c>
      <c r="S40">
        <f>COUNTIF(A:A,Q40&amp;":"&amp;R40)</f>
        <v>2</v>
      </c>
      <c r="T40" s="3">
        <f t="shared" si="4"/>
        <v>0.15384615384615385</v>
      </c>
    </row>
    <row r="41" spans="1:20">
      <c r="A41" t="str">
        <f t="shared" si="0"/>
        <v>MixPanel:Publisher</v>
      </c>
      <c r="B41" t="s">
        <v>37</v>
      </c>
      <c r="C41" t="s">
        <v>31</v>
      </c>
      <c r="D41" t="s">
        <v>133</v>
      </c>
      <c r="J41" t="s">
        <v>25</v>
      </c>
      <c r="K41">
        <f>COUNTIF($C$2:$C$287,J41)</f>
        <v>2</v>
      </c>
      <c r="Q41" t="s">
        <v>2</v>
      </c>
      <c r="R41" t="s">
        <v>134</v>
      </c>
      <c r="S41">
        <f>COUNTIF(A:A,Q41&amp;":"&amp;R41)</f>
        <v>2</v>
      </c>
      <c r="T41" s="3">
        <f t="shared" si="4"/>
        <v>0.4</v>
      </c>
    </row>
    <row r="42" spans="1:20">
      <c r="A42" t="str">
        <f t="shared" si="0"/>
        <v>Quantcast:Publisher</v>
      </c>
      <c r="B42" t="s">
        <v>37</v>
      </c>
      <c r="C42" t="s">
        <v>20</v>
      </c>
      <c r="D42" t="s">
        <v>133</v>
      </c>
      <c r="J42" t="s">
        <v>64</v>
      </c>
      <c r="K42">
        <f>COUNTIF($C$2:$C$287,J42)</f>
        <v>2</v>
      </c>
      <c r="Q42" t="s">
        <v>44</v>
      </c>
      <c r="R42" t="s">
        <v>133</v>
      </c>
      <c r="S42">
        <f>COUNTIF(A:A,Q42&amp;":"&amp;R42)</f>
        <v>2</v>
      </c>
      <c r="T42" s="3">
        <f t="shared" si="4"/>
        <v>0.15384615384615385</v>
      </c>
    </row>
    <row r="43" spans="1:20">
      <c r="A43" t="str">
        <f t="shared" si="0"/>
        <v>ScoreCard Research Beacon:Publisher</v>
      </c>
      <c r="B43" t="s">
        <v>37</v>
      </c>
      <c r="C43" t="s">
        <v>8</v>
      </c>
      <c r="D43" t="s">
        <v>133</v>
      </c>
      <c r="J43" t="s">
        <v>44</v>
      </c>
      <c r="K43">
        <f>COUNTIF($C$2:$C$287,J43)</f>
        <v>2</v>
      </c>
      <c r="Q43" t="s">
        <v>2</v>
      </c>
      <c r="R43" t="s">
        <v>135</v>
      </c>
      <c r="S43">
        <f>COUNTIF(A:A,Q43&amp;":"&amp;R43)</f>
        <v>2</v>
      </c>
      <c r="T43" s="3">
        <f t="shared" si="4"/>
        <v>1</v>
      </c>
    </row>
    <row r="44" spans="1:20">
      <c r="A44" t="str">
        <f t="shared" si="0"/>
        <v>Specific Media:Publisher</v>
      </c>
      <c r="B44" t="s">
        <v>37</v>
      </c>
      <c r="C44" t="s">
        <v>32</v>
      </c>
      <c r="D44" t="s">
        <v>133</v>
      </c>
      <c r="J44" t="s">
        <v>46</v>
      </c>
      <c r="K44">
        <f>COUNTIF($C$2:$C$287,J44)</f>
        <v>2</v>
      </c>
      <c r="Q44" t="s">
        <v>43</v>
      </c>
      <c r="R44" t="s">
        <v>135</v>
      </c>
      <c r="S44">
        <f>COUNTIF(A:A,Q44&amp;":"&amp;R44)</f>
        <v>2</v>
      </c>
      <c r="T44" s="3">
        <f t="shared" si="4"/>
        <v>1</v>
      </c>
    </row>
    <row r="45" spans="1:20">
      <c r="A45" t="str">
        <f t="shared" si="0"/>
        <v>TrackingSoft:Publisher</v>
      </c>
      <c r="B45" t="s">
        <v>37</v>
      </c>
      <c r="C45" t="s">
        <v>33</v>
      </c>
      <c r="D45" t="s">
        <v>133</v>
      </c>
      <c r="J45" t="s">
        <v>47</v>
      </c>
      <c r="K45">
        <f>COUNTIF($C$2:$C$287,J45)</f>
        <v>2</v>
      </c>
      <c r="Q45" t="s">
        <v>76</v>
      </c>
      <c r="R45" t="s">
        <v>133</v>
      </c>
      <c r="S45">
        <f>COUNTIF(A:A,Q45&amp;":"&amp;R45)</f>
        <v>2</v>
      </c>
      <c r="T45" s="3">
        <f t="shared" si="4"/>
        <v>0.15384615384615385</v>
      </c>
    </row>
    <row r="46" spans="1:20">
      <c r="A46" t="str">
        <f t="shared" si="0"/>
        <v>Twitter Badge:Publisher</v>
      </c>
      <c r="B46" t="s">
        <v>37</v>
      </c>
      <c r="C46" t="s">
        <v>34</v>
      </c>
      <c r="D46" t="s">
        <v>133</v>
      </c>
      <c r="J46" t="s">
        <v>49</v>
      </c>
      <c r="K46">
        <f>COUNTIF($C$2:$C$287,J46)</f>
        <v>2</v>
      </c>
      <c r="Q46" t="s">
        <v>83</v>
      </c>
      <c r="R46" t="s">
        <v>133</v>
      </c>
      <c r="S46">
        <f>COUNTIF(A:A,Q46&amp;":"&amp;R46)</f>
        <v>2</v>
      </c>
      <c r="T46" s="3">
        <f t="shared" si="4"/>
        <v>0.15384615384615385</v>
      </c>
    </row>
    <row r="47" spans="1:20">
      <c r="A47" t="str">
        <f t="shared" si="0"/>
        <v>Twitter Button:Publisher</v>
      </c>
      <c r="B47" t="s">
        <v>37</v>
      </c>
      <c r="C47" t="s">
        <v>35</v>
      </c>
      <c r="D47" t="s">
        <v>133</v>
      </c>
      <c r="J47" t="s">
        <v>50</v>
      </c>
      <c r="K47">
        <f>COUNTIF($C$2:$C$287,J47)</f>
        <v>2</v>
      </c>
      <c r="Q47" t="s">
        <v>38</v>
      </c>
      <c r="R47" t="s">
        <v>133</v>
      </c>
      <c r="S47">
        <f>COUNTIF(A:A,Q47&amp;":"&amp;R47)</f>
        <v>2</v>
      </c>
      <c r="T47" s="3">
        <f t="shared" si="4"/>
        <v>0.15384615384615385</v>
      </c>
    </row>
    <row r="48" spans="1:20">
      <c r="A48" t="str">
        <f t="shared" si="0"/>
        <v>ValueClick Mediaplex:Publisher</v>
      </c>
      <c r="B48" t="s">
        <v>37</v>
      </c>
      <c r="C48" t="s">
        <v>36</v>
      </c>
      <c r="D48" t="s">
        <v>133</v>
      </c>
      <c r="J48" t="s">
        <v>51</v>
      </c>
      <c r="K48">
        <f>COUNTIF($C$2:$C$287,J48)</f>
        <v>2</v>
      </c>
      <c r="Q48" t="s">
        <v>39</v>
      </c>
      <c r="R48" t="s">
        <v>133</v>
      </c>
      <c r="S48">
        <f>COUNTIF(A:A,Q48&amp;":"&amp;R48)</f>
        <v>2</v>
      </c>
      <c r="T48" s="3">
        <f t="shared" si="4"/>
        <v>0.15384615384615385</v>
      </c>
    </row>
    <row r="49" spans="1:20">
      <c r="A49" t="str">
        <f t="shared" si="0"/>
        <v>Adobe Test &amp; Target:Publisher</v>
      </c>
      <c r="B49" t="s">
        <v>70</v>
      </c>
      <c r="C49" t="s">
        <v>0</v>
      </c>
      <c r="D49" t="s">
        <v>133</v>
      </c>
      <c r="J49" t="s">
        <v>58</v>
      </c>
      <c r="K49">
        <f>COUNTIF($C$2:$C$287,J49)</f>
        <v>2</v>
      </c>
      <c r="Q49" t="s">
        <v>86</v>
      </c>
      <c r="R49" t="s">
        <v>133</v>
      </c>
      <c r="S49">
        <f>COUNTIF(A:A,Q49&amp;":"&amp;R49)</f>
        <v>2</v>
      </c>
      <c r="T49" s="3">
        <f t="shared" si="4"/>
        <v>0.15384615384615385</v>
      </c>
    </row>
    <row r="50" spans="1:20">
      <c r="A50" t="str">
        <f t="shared" si="0"/>
        <v>AdRoll:Publisher</v>
      </c>
      <c r="B50" t="s">
        <v>70</v>
      </c>
      <c r="C50" t="s">
        <v>22</v>
      </c>
      <c r="D50" t="s">
        <v>133</v>
      </c>
      <c r="J50" t="s">
        <v>61</v>
      </c>
      <c r="K50">
        <f>COUNTIF($C$2:$C$287,J50)</f>
        <v>2</v>
      </c>
      <c r="Q50" t="s">
        <v>88</v>
      </c>
      <c r="R50" t="s">
        <v>133</v>
      </c>
      <c r="S50">
        <f>COUNTIF(A:A,Q50&amp;":"&amp;R50)</f>
        <v>2</v>
      </c>
      <c r="T50" s="3">
        <f t="shared" si="4"/>
        <v>0.15384615384615385</v>
      </c>
    </row>
    <row r="51" spans="1:20">
      <c r="A51" t="str">
        <f t="shared" si="0"/>
        <v>DoubleClick:Publisher</v>
      </c>
      <c r="B51" t="s">
        <v>70</v>
      </c>
      <c r="C51" t="s">
        <v>2</v>
      </c>
      <c r="D51" t="s">
        <v>133</v>
      </c>
      <c r="J51" t="s">
        <v>76</v>
      </c>
      <c r="K51">
        <f>COUNTIF($C$2:$C$287,J51)</f>
        <v>2</v>
      </c>
      <c r="Q51" t="s">
        <v>90</v>
      </c>
      <c r="R51" t="s">
        <v>133</v>
      </c>
      <c r="S51">
        <f>COUNTIF(A:A,Q51&amp;":"&amp;R51)</f>
        <v>2</v>
      </c>
      <c r="T51" s="3">
        <f t="shared" si="4"/>
        <v>0.15384615384615385</v>
      </c>
    </row>
    <row r="52" spans="1:20">
      <c r="A52" t="str">
        <f t="shared" si="0"/>
        <v>Evidon Notice:Publisher</v>
      </c>
      <c r="B52" t="s">
        <v>70</v>
      </c>
      <c r="C52" t="s">
        <v>4</v>
      </c>
      <c r="D52" t="s">
        <v>133</v>
      </c>
      <c r="J52" t="s">
        <v>83</v>
      </c>
      <c r="K52">
        <f>COUNTIF($C$2:$C$287,J52)</f>
        <v>2</v>
      </c>
      <c r="Q52" t="s">
        <v>92</v>
      </c>
      <c r="R52" t="s">
        <v>133</v>
      </c>
      <c r="S52">
        <f>COUNTIF(A:A,Q52&amp;":"&amp;R52)</f>
        <v>2</v>
      </c>
      <c r="T52" s="3">
        <f t="shared" si="4"/>
        <v>0.15384615384615385</v>
      </c>
    </row>
    <row r="53" spans="1:20">
      <c r="A53" t="str">
        <f t="shared" si="0"/>
        <v>Google Adsense:Publisher</v>
      </c>
      <c r="B53" t="s">
        <v>70</v>
      </c>
      <c r="C53" t="s">
        <v>5</v>
      </c>
      <c r="D53" t="s">
        <v>133</v>
      </c>
      <c r="J53" t="s">
        <v>86</v>
      </c>
      <c r="K53">
        <f>COUNTIF($C$2:$C$287,J53)</f>
        <v>2</v>
      </c>
      <c r="Q53" t="s">
        <v>53</v>
      </c>
      <c r="R53" t="s">
        <v>133</v>
      </c>
      <c r="S53">
        <f>COUNTIF(A:A,Q53&amp;":"&amp;R53)</f>
        <v>2</v>
      </c>
      <c r="T53" s="3">
        <f t="shared" si="4"/>
        <v>0.15384615384615385</v>
      </c>
    </row>
    <row r="54" spans="1:20">
      <c r="A54" t="str">
        <f t="shared" si="0"/>
        <v>Janrain:Publisher</v>
      </c>
      <c r="B54" t="s">
        <v>70</v>
      </c>
      <c r="C54" t="s">
        <v>63</v>
      </c>
      <c r="D54" t="s">
        <v>133</v>
      </c>
      <c r="J54" t="s">
        <v>88</v>
      </c>
      <c r="K54">
        <f>COUNTIF($C$2:$C$287,J54)</f>
        <v>2</v>
      </c>
      <c r="Q54" t="s">
        <v>94</v>
      </c>
      <c r="R54" t="s">
        <v>133</v>
      </c>
      <c r="S54">
        <f>COUNTIF(A:A,Q54&amp;":"&amp;R54)</f>
        <v>2</v>
      </c>
      <c r="T54" s="3">
        <f t="shared" si="4"/>
        <v>0.15384615384615385</v>
      </c>
    </row>
    <row r="55" spans="1:20">
      <c r="A55" t="str">
        <f t="shared" si="0"/>
        <v>Media Optimizer (Adobe):Publisher</v>
      </c>
      <c r="B55" t="s">
        <v>70</v>
      </c>
      <c r="C55" t="s">
        <v>64</v>
      </c>
      <c r="D55" t="s">
        <v>133</v>
      </c>
      <c r="J55" t="s">
        <v>90</v>
      </c>
      <c r="K55">
        <f>COUNTIF($C$2:$C$287,J55)</f>
        <v>2</v>
      </c>
      <c r="Q55" t="s">
        <v>101</v>
      </c>
      <c r="R55" t="s">
        <v>133</v>
      </c>
      <c r="S55">
        <f>COUNTIF(A:A,Q55&amp;":"&amp;R55)</f>
        <v>2</v>
      </c>
      <c r="T55" s="3">
        <f t="shared" si="4"/>
        <v>0.15384615384615385</v>
      </c>
    </row>
    <row r="56" spans="1:20">
      <c r="A56" t="str">
        <f t="shared" si="0"/>
        <v>Moat:Publisher</v>
      </c>
      <c r="B56" t="s">
        <v>70</v>
      </c>
      <c r="C56" t="s">
        <v>65</v>
      </c>
      <c r="D56" t="s">
        <v>133</v>
      </c>
      <c r="J56" t="s">
        <v>92</v>
      </c>
      <c r="K56">
        <f>COUNTIF($C$2:$C$287,J56)</f>
        <v>2</v>
      </c>
      <c r="Q56" t="s">
        <v>3</v>
      </c>
      <c r="R56" t="s">
        <v>133</v>
      </c>
      <c r="S56">
        <f>COUNTIF(A:A,Q56&amp;":"&amp;R56)</f>
        <v>1</v>
      </c>
      <c r="T56" s="3">
        <f t="shared" si="4"/>
        <v>7.6923076923076927E-2</v>
      </c>
    </row>
    <row r="57" spans="1:20">
      <c r="A57" t="str">
        <f t="shared" si="0"/>
        <v>NetRatings SiteCensus:Publisher</v>
      </c>
      <c r="B57" t="s">
        <v>70</v>
      </c>
      <c r="C57" t="s">
        <v>7</v>
      </c>
      <c r="D57" t="s">
        <v>133</v>
      </c>
      <c r="J57" t="s">
        <v>94</v>
      </c>
      <c r="K57">
        <f>COUNTIF($C$2:$C$287,J57)</f>
        <v>2</v>
      </c>
      <c r="Q57" t="s">
        <v>6</v>
      </c>
      <c r="R57" t="s">
        <v>133</v>
      </c>
      <c r="S57">
        <f>COUNTIF(A:A,Q57&amp;":"&amp;R57)</f>
        <v>1</v>
      </c>
      <c r="T57" s="3">
        <f t="shared" si="4"/>
        <v>7.6923076923076927E-2</v>
      </c>
    </row>
    <row r="58" spans="1:20">
      <c r="A58" t="str">
        <f t="shared" si="0"/>
        <v>Outbrain:Publisher</v>
      </c>
      <c r="B58" t="s">
        <v>70</v>
      </c>
      <c r="C58" t="s">
        <v>66</v>
      </c>
      <c r="D58" t="s">
        <v>133</v>
      </c>
      <c r="J58" t="s">
        <v>101</v>
      </c>
      <c r="K58">
        <f>COUNTIF($C$2:$C$287,J58)</f>
        <v>2</v>
      </c>
      <c r="Q58" t="s">
        <v>12</v>
      </c>
      <c r="R58" t="s">
        <v>133</v>
      </c>
      <c r="S58">
        <f>COUNTIF(A:A,Q58&amp;":"&amp;R58)</f>
        <v>1</v>
      </c>
      <c r="T58" s="3">
        <f t="shared" si="4"/>
        <v>7.6923076923076927E-2</v>
      </c>
    </row>
    <row r="59" spans="1:20">
      <c r="A59" t="str">
        <f t="shared" si="0"/>
        <v>Parse.ly:Publisher</v>
      </c>
      <c r="B59" t="s">
        <v>70</v>
      </c>
      <c r="C59" t="s">
        <v>67</v>
      </c>
      <c r="D59" t="s">
        <v>133</v>
      </c>
      <c r="J59" t="s">
        <v>3</v>
      </c>
      <c r="K59">
        <f>COUNTIF($C$2:$C$287,J59)</f>
        <v>1</v>
      </c>
      <c r="Q59" t="s">
        <v>13</v>
      </c>
      <c r="R59" t="s">
        <v>133</v>
      </c>
      <c r="S59">
        <f>COUNTIF(A:A,Q59&amp;":"&amp;R59)</f>
        <v>1</v>
      </c>
      <c r="T59" s="3">
        <f t="shared" si="4"/>
        <v>7.6923076923076927E-2</v>
      </c>
    </row>
    <row r="60" spans="1:20">
      <c r="A60" t="str">
        <f t="shared" si="0"/>
        <v>Quigo AdSonar:Publisher</v>
      </c>
      <c r="B60" t="s">
        <v>70</v>
      </c>
      <c r="C60" t="s">
        <v>68</v>
      </c>
      <c r="D60" t="s">
        <v>133</v>
      </c>
      <c r="J60" t="s">
        <v>6</v>
      </c>
      <c r="K60">
        <f>COUNTIF($C$2:$C$287,J60)</f>
        <v>1</v>
      </c>
      <c r="Q60" t="s">
        <v>15</v>
      </c>
      <c r="R60" t="s">
        <v>133</v>
      </c>
      <c r="S60">
        <f>COUNTIF(A:A,Q60&amp;":"&amp;R60)</f>
        <v>1</v>
      </c>
      <c r="T60" s="3">
        <f t="shared" si="4"/>
        <v>7.6923076923076927E-2</v>
      </c>
    </row>
    <row r="61" spans="1:20">
      <c r="A61" t="str">
        <f t="shared" si="0"/>
        <v>ScoreCard Research Beacon:Publisher</v>
      </c>
      <c r="B61" t="s">
        <v>70</v>
      </c>
      <c r="C61" t="s">
        <v>8</v>
      </c>
      <c r="D61" t="s">
        <v>133</v>
      </c>
      <c r="J61" t="s">
        <v>12</v>
      </c>
      <c r="K61">
        <f>COUNTIF($C$2:$C$287,J61)</f>
        <v>1</v>
      </c>
      <c r="Q61" t="s">
        <v>16</v>
      </c>
      <c r="R61" t="s">
        <v>133</v>
      </c>
      <c r="S61">
        <f>COUNTIF(A:A,Q61&amp;":"&amp;R61)</f>
        <v>1</v>
      </c>
      <c r="T61" s="3">
        <f t="shared" si="4"/>
        <v>7.6923076923076927E-2</v>
      </c>
    </row>
    <row r="62" spans="1:20">
      <c r="A62" t="str">
        <f t="shared" si="0"/>
        <v>TrackingSoft:Publisher</v>
      </c>
      <c r="B62" t="s">
        <v>70</v>
      </c>
      <c r="C62" t="s">
        <v>33</v>
      </c>
      <c r="D62" t="s">
        <v>133</v>
      </c>
      <c r="J62" t="s">
        <v>13</v>
      </c>
      <c r="K62">
        <f>COUNTIF($C$2:$C$287,J62)</f>
        <v>1</v>
      </c>
      <c r="Q62" t="s">
        <v>31</v>
      </c>
      <c r="R62" t="s">
        <v>133</v>
      </c>
      <c r="S62">
        <f>COUNTIF(A:A,Q62&amp;":"&amp;R62)</f>
        <v>1</v>
      </c>
      <c r="T62" s="3">
        <f t="shared" si="4"/>
        <v>7.6923076923076927E-2</v>
      </c>
    </row>
    <row r="63" spans="1:20">
      <c r="A63" t="str">
        <f t="shared" si="0"/>
        <v>Visual Revenue:Publisher</v>
      </c>
      <c r="B63" t="s">
        <v>70</v>
      </c>
      <c r="C63" t="s">
        <v>69</v>
      </c>
      <c r="D63" t="s">
        <v>133</v>
      </c>
      <c r="J63" t="s">
        <v>15</v>
      </c>
      <c r="K63">
        <f>COUNTIF($C$2:$C$287,J63)</f>
        <v>1</v>
      </c>
      <c r="Q63" t="s">
        <v>32</v>
      </c>
      <c r="R63" t="s">
        <v>133</v>
      </c>
      <c r="S63">
        <f>COUNTIF(A:A,Q63&amp;":"&amp;R63)</f>
        <v>1</v>
      </c>
      <c r="T63" s="3">
        <f t="shared" si="4"/>
        <v>7.6923076923076927E-2</v>
      </c>
    </row>
    <row r="64" spans="1:20">
      <c r="A64" t="str">
        <f t="shared" si="0"/>
        <v>Aggregate Knowledge:Social Network</v>
      </c>
      <c r="B64" t="s">
        <v>40</v>
      </c>
      <c r="C64" t="s">
        <v>38</v>
      </c>
      <c r="D64" t="s">
        <v>134</v>
      </c>
      <c r="J64" t="s">
        <v>16</v>
      </c>
      <c r="K64">
        <f>COUNTIF($C$2:$C$287,J64)</f>
        <v>1</v>
      </c>
      <c r="Q64" t="s">
        <v>34</v>
      </c>
      <c r="R64" t="s">
        <v>133</v>
      </c>
      <c r="S64">
        <f>COUNTIF(A:A,Q64&amp;":"&amp;R64)</f>
        <v>1</v>
      </c>
      <c r="T64" s="3">
        <f t="shared" si="4"/>
        <v>7.6923076923076927E-2</v>
      </c>
    </row>
    <row r="65" spans="1:20">
      <c r="A65" t="str">
        <f t="shared" si="0"/>
        <v>Atlas:Social Network</v>
      </c>
      <c r="B65" t="s">
        <v>40</v>
      </c>
      <c r="C65" t="s">
        <v>39</v>
      </c>
      <c r="D65" t="s">
        <v>134</v>
      </c>
      <c r="J65" t="s">
        <v>31</v>
      </c>
      <c r="K65">
        <f>COUNTIF($C$2:$C$287,J65)</f>
        <v>1</v>
      </c>
      <c r="Q65" t="s">
        <v>36</v>
      </c>
      <c r="R65" t="s">
        <v>133</v>
      </c>
      <c r="S65">
        <f>COUNTIF(A:A,Q65&amp;":"&amp;R65)</f>
        <v>1</v>
      </c>
      <c r="T65" s="3">
        <f t="shared" si="4"/>
        <v>7.6923076923076927E-2</v>
      </c>
    </row>
    <row r="66" spans="1:20">
      <c r="A66" t="str">
        <f t="shared" si="0"/>
        <v>DoubleClick:Social Network</v>
      </c>
      <c r="B66" t="s">
        <v>40</v>
      </c>
      <c r="C66" t="s">
        <v>2</v>
      </c>
      <c r="D66" t="s">
        <v>134</v>
      </c>
      <c r="J66" t="s">
        <v>32</v>
      </c>
      <c r="K66">
        <f>COUNTIF($C$2:$C$287,J66)</f>
        <v>1</v>
      </c>
      <c r="Q66" t="s">
        <v>63</v>
      </c>
      <c r="R66" t="s">
        <v>133</v>
      </c>
      <c r="S66">
        <f>COUNTIF(A:A,Q66&amp;":"&amp;R66)</f>
        <v>1</v>
      </c>
      <c r="T66" s="3">
        <f t="shared" si="4"/>
        <v>7.6923076923076927E-2</v>
      </c>
    </row>
    <row r="67" spans="1:20">
      <c r="A67" t="str">
        <f t="shared" ref="A67:A130" si="5">C67&amp;":"&amp;D67</f>
        <v>Google Analytics:Social Network</v>
      </c>
      <c r="B67" t="s">
        <v>55</v>
      </c>
      <c r="C67" t="s">
        <v>29</v>
      </c>
      <c r="D67" t="s">
        <v>134</v>
      </c>
      <c r="J67" t="s">
        <v>34</v>
      </c>
      <c r="K67">
        <f>COUNTIF($C$2:$C$287,J67)</f>
        <v>1</v>
      </c>
      <c r="Q67" t="s">
        <v>67</v>
      </c>
      <c r="R67" t="s">
        <v>133</v>
      </c>
      <c r="S67">
        <f>COUNTIF(A:A,Q67&amp;":"&amp;R67)</f>
        <v>1</v>
      </c>
      <c r="T67" s="3">
        <f t="shared" ref="T67:T130" si="6">S67/VLOOKUP(R67,$M$1:$N$4,2,0)</f>
        <v>7.6923076923076927E-2</v>
      </c>
    </row>
    <row r="68" spans="1:20">
      <c r="A68" t="str">
        <f t="shared" si="5"/>
        <v>Datalogix:Publisher</v>
      </c>
      <c r="B68" t="s">
        <v>41</v>
      </c>
      <c r="C68" t="s">
        <v>42</v>
      </c>
      <c r="D68" t="s">
        <v>133</v>
      </c>
      <c r="J68" t="s">
        <v>36</v>
      </c>
      <c r="K68">
        <f>COUNTIF($C$2:$C$287,J68)</f>
        <v>1</v>
      </c>
      <c r="Q68" t="s">
        <v>38</v>
      </c>
      <c r="R68" t="s">
        <v>134</v>
      </c>
      <c r="S68">
        <f>COUNTIF(A:A,Q68&amp;":"&amp;R68)</f>
        <v>1</v>
      </c>
      <c r="T68" s="3">
        <f t="shared" si="6"/>
        <v>0.2</v>
      </c>
    </row>
    <row r="69" spans="1:20">
      <c r="A69" t="str">
        <f t="shared" si="5"/>
        <v>DoubleClick:Publisher</v>
      </c>
      <c r="B69" t="s">
        <v>41</v>
      </c>
      <c r="C69" t="s">
        <v>2</v>
      </c>
      <c r="D69" t="s">
        <v>133</v>
      </c>
      <c r="J69" t="s">
        <v>63</v>
      </c>
      <c r="K69">
        <f>COUNTIF($C$2:$C$287,J69)</f>
        <v>1</v>
      </c>
      <c r="Q69" t="s">
        <v>39</v>
      </c>
      <c r="R69" t="s">
        <v>134</v>
      </c>
      <c r="S69">
        <f>COUNTIF(A:A,Q69&amp;":"&amp;R69)</f>
        <v>1</v>
      </c>
      <c r="T69" s="3">
        <f t="shared" si="6"/>
        <v>0.2</v>
      </c>
    </row>
    <row r="70" spans="1:20">
      <c r="A70" t="str">
        <f t="shared" si="5"/>
        <v>Right Media:Publisher</v>
      </c>
      <c r="B70" t="s">
        <v>41</v>
      </c>
      <c r="C70" t="s">
        <v>43</v>
      </c>
      <c r="D70" t="s">
        <v>133</v>
      </c>
      <c r="J70" t="s">
        <v>67</v>
      </c>
      <c r="K70">
        <f>COUNTIF($C$2:$C$287,J70)</f>
        <v>1</v>
      </c>
      <c r="Q70" t="s">
        <v>45</v>
      </c>
      <c r="R70" t="s">
        <v>133</v>
      </c>
      <c r="S70">
        <f>COUNTIF(A:A,Q70&amp;":"&amp;R70)</f>
        <v>1</v>
      </c>
      <c r="T70" s="3">
        <f t="shared" si="6"/>
        <v>7.6923076923076927E-2</v>
      </c>
    </row>
    <row r="71" spans="1:20">
      <c r="A71" t="str">
        <f t="shared" si="5"/>
        <v>ScoreCard Research Beacon:Publisher</v>
      </c>
      <c r="B71" t="s">
        <v>41</v>
      </c>
      <c r="C71" t="s">
        <v>8</v>
      </c>
      <c r="D71" t="s">
        <v>133</v>
      </c>
      <c r="J71" t="s">
        <v>45</v>
      </c>
      <c r="K71">
        <f>COUNTIF($C$2:$C$287,J71)</f>
        <v>1</v>
      </c>
      <c r="Q71" t="s">
        <v>46</v>
      </c>
      <c r="R71" t="s">
        <v>135</v>
      </c>
      <c r="S71">
        <f>COUNTIF(A:A,Q71&amp;":"&amp;R71)</f>
        <v>1</v>
      </c>
      <c r="T71" s="3">
        <f t="shared" si="6"/>
        <v>0.5</v>
      </c>
    </row>
    <row r="72" spans="1:20">
      <c r="A72" t="str">
        <f t="shared" si="5"/>
        <v>VoiceFive:Publisher</v>
      </c>
      <c r="B72" t="s">
        <v>41</v>
      </c>
      <c r="C72" t="s">
        <v>44</v>
      </c>
      <c r="D72" t="s">
        <v>133</v>
      </c>
      <c r="J72" t="s">
        <v>48</v>
      </c>
      <c r="K72">
        <f>COUNTIF($C$2:$C$287,J72)</f>
        <v>1</v>
      </c>
      <c r="Q72" t="s">
        <v>47</v>
      </c>
      <c r="R72" t="s">
        <v>135</v>
      </c>
      <c r="S72">
        <f>COUNTIF(A:A,Q72&amp;":"&amp;R72)</f>
        <v>1</v>
      </c>
      <c r="T72" s="3">
        <f t="shared" si="6"/>
        <v>0.5</v>
      </c>
    </row>
    <row r="73" spans="1:20">
      <c r="A73" t="str">
        <f t="shared" si="5"/>
        <v>Yahoo Analytics:Publisher</v>
      </c>
      <c r="B73" t="s">
        <v>41</v>
      </c>
      <c r="C73" t="s">
        <v>45</v>
      </c>
      <c r="D73" t="s">
        <v>133</v>
      </c>
      <c r="J73" t="s">
        <v>52</v>
      </c>
      <c r="K73">
        <f>COUNTIF($C$2:$C$287,J73)</f>
        <v>1</v>
      </c>
      <c r="Q73" t="s">
        <v>24</v>
      </c>
      <c r="R73" t="s">
        <v>135</v>
      </c>
      <c r="S73">
        <f>COUNTIF(A:A,Q73&amp;":"&amp;R73)</f>
        <v>1</v>
      </c>
      <c r="T73" s="3">
        <f t="shared" si="6"/>
        <v>0.5</v>
      </c>
    </row>
    <row r="74" spans="1:20">
      <c r="A74" t="str">
        <f t="shared" si="5"/>
        <v>AdMeld:E Commerce</v>
      </c>
      <c r="B74" t="s">
        <v>54</v>
      </c>
      <c r="C74" t="s">
        <v>46</v>
      </c>
      <c r="D74" t="s">
        <v>135</v>
      </c>
      <c r="J74" t="s">
        <v>56</v>
      </c>
      <c r="K74">
        <f>COUNTIF($C$2:$C$287,J74)</f>
        <v>1</v>
      </c>
      <c r="Q74" t="s">
        <v>48</v>
      </c>
      <c r="R74" t="s">
        <v>135</v>
      </c>
      <c r="S74">
        <f>COUNTIF(A:A,Q74&amp;":"&amp;R74)</f>
        <v>1</v>
      </c>
      <c r="T74" s="3">
        <f t="shared" si="6"/>
        <v>0.5</v>
      </c>
    </row>
    <row r="75" spans="1:20">
      <c r="A75" t="str">
        <f t="shared" si="5"/>
        <v>Amazon Associates:E Commerce</v>
      </c>
      <c r="B75" t="s">
        <v>54</v>
      </c>
      <c r="C75" t="s">
        <v>47</v>
      </c>
      <c r="D75" t="s">
        <v>135</v>
      </c>
      <c r="J75" t="s">
        <v>57</v>
      </c>
      <c r="K75">
        <f>COUNTIF($C$2:$C$287,J75)</f>
        <v>1</v>
      </c>
      <c r="Q75" t="s">
        <v>49</v>
      </c>
      <c r="R75" t="s">
        <v>135</v>
      </c>
      <c r="S75">
        <f>COUNTIF(A:A,Q75&amp;":"&amp;R75)</f>
        <v>1</v>
      </c>
      <c r="T75" s="3">
        <f t="shared" si="6"/>
        <v>0.5</v>
      </c>
    </row>
    <row r="76" spans="1:20">
      <c r="A76" t="str">
        <f t="shared" si="5"/>
        <v>AppNexus:E Commerce</v>
      </c>
      <c r="B76" t="s">
        <v>54</v>
      </c>
      <c r="C76" t="s">
        <v>24</v>
      </c>
      <c r="D76" t="s">
        <v>135</v>
      </c>
      <c r="J76" t="s">
        <v>73</v>
      </c>
      <c r="K76">
        <f>COUNTIF($C$2:$C$287,J76)</f>
        <v>1</v>
      </c>
      <c r="Q76" t="s">
        <v>5</v>
      </c>
      <c r="R76" t="s">
        <v>135</v>
      </c>
      <c r="S76">
        <f>COUNTIF(A:A,Q76&amp;":"&amp;R76)</f>
        <v>1</v>
      </c>
      <c r="T76" s="3">
        <f t="shared" si="6"/>
        <v>0.5</v>
      </c>
    </row>
    <row r="77" spans="1:20">
      <c r="A77" t="str">
        <f t="shared" si="5"/>
        <v>Burst Media:E Commerce</v>
      </c>
      <c r="B77" t="s">
        <v>54</v>
      </c>
      <c r="C77" t="s">
        <v>48</v>
      </c>
      <c r="D77" t="s">
        <v>135</v>
      </c>
      <c r="J77" t="s">
        <v>75</v>
      </c>
      <c r="K77">
        <f>COUNTIF($C$2:$C$287,J77)</f>
        <v>1</v>
      </c>
      <c r="Q77" t="s">
        <v>50</v>
      </c>
      <c r="R77" t="s">
        <v>135</v>
      </c>
      <c r="S77">
        <f>COUNTIF(A:A,Q77&amp;":"&amp;R77)</f>
        <v>1</v>
      </c>
      <c r="T77" s="3">
        <f t="shared" si="6"/>
        <v>0.5</v>
      </c>
    </row>
    <row r="78" spans="1:20">
      <c r="A78" t="str">
        <f t="shared" si="5"/>
        <v>DoubleClick:E Commerce</v>
      </c>
      <c r="B78" t="s">
        <v>54</v>
      </c>
      <c r="C78" t="s">
        <v>2</v>
      </c>
      <c r="D78" t="s">
        <v>135</v>
      </c>
      <c r="J78" t="s">
        <v>78</v>
      </c>
      <c r="K78">
        <f>COUNTIF($C$2:$C$287,J78)</f>
        <v>1</v>
      </c>
      <c r="Q78" t="s">
        <v>51</v>
      </c>
      <c r="R78" t="s">
        <v>135</v>
      </c>
      <c r="S78">
        <f>COUNTIF(A:A,Q78&amp;":"&amp;R78)</f>
        <v>1</v>
      </c>
      <c r="T78" s="3">
        <f t="shared" si="6"/>
        <v>0.5</v>
      </c>
    </row>
    <row r="79" spans="1:20">
      <c r="A79" t="str">
        <f t="shared" si="5"/>
        <v>Facebook Exchange (FBX):E Commerce</v>
      </c>
      <c r="B79" t="s">
        <v>54</v>
      </c>
      <c r="C79" t="s">
        <v>49</v>
      </c>
      <c r="D79" t="s">
        <v>135</v>
      </c>
      <c r="J79" t="s">
        <v>81</v>
      </c>
      <c r="K79">
        <f>COUNTIF($C$2:$C$287,J79)</f>
        <v>1</v>
      </c>
      <c r="Q79" t="s">
        <v>52</v>
      </c>
      <c r="R79" t="s">
        <v>135</v>
      </c>
      <c r="S79">
        <f>COUNTIF(A:A,Q79&amp;":"&amp;R79)</f>
        <v>1</v>
      </c>
      <c r="T79" s="3">
        <f t="shared" si="6"/>
        <v>0.5</v>
      </c>
    </row>
    <row r="80" spans="1:20">
      <c r="A80" t="str">
        <f t="shared" si="5"/>
        <v>Google Adsense:E Commerce</v>
      </c>
      <c r="B80" t="s">
        <v>54</v>
      </c>
      <c r="C80" t="s">
        <v>5</v>
      </c>
      <c r="D80" t="s">
        <v>135</v>
      </c>
      <c r="J80" t="s">
        <v>89</v>
      </c>
      <c r="K80">
        <f>COUNTIF($C$2:$C$287,J80)</f>
        <v>1</v>
      </c>
      <c r="Q80" t="s">
        <v>53</v>
      </c>
      <c r="R80" t="s">
        <v>135</v>
      </c>
      <c r="S80">
        <f>COUNTIF(A:A,Q80&amp;":"&amp;R80)</f>
        <v>1</v>
      </c>
      <c r="T80" s="3">
        <f t="shared" si="6"/>
        <v>0.5</v>
      </c>
    </row>
    <row r="81" spans="1:20">
      <c r="A81" t="str">
        <f t="shared" si="5"/>
        <v>OpenX:E Commerce</v>
      </c>
      <c r="B81" t="s">
        <v>54</v>
      </c>
      <c r="C81" t="s">
        <v>50</v>
      </c>
      <c r="D81" t="s">
        <v>135</v>
      </c>
      <c r="J81" t="s">
        <v>91</v>
      </c>
      <c r="K81">
        <f>COUNTIF($C$2:$C$287,J81)</f>
        <v>1</v>
      </c>
      <c r="Q81" t="s">
        <v>38</v>
      </c>
      <c r="R81" t="s">
        <v>135</v>
      </c>
      <c r="S81">
        <f>COUNTIF(A:A,Q81&amp;":"&amp;R81)</f>
        <v>1</v>
      </c>
      <c r="T81" s="3">
        <f t="shared" si="6"/>
        <v>0.5</v>
      </c>
    </row>
    <row r="82" spans="1:20">
      <c r="A82" t="str">
        <f t="shared" si="5"/>
        <v>PubMatic:E Commerce</v>
      </c>
      <c r="B82" t="s">
        <v>54</v>
      </c>
      <c r="C82" t="s">
        <v>51</v>
      </c>
      <c r="D82" t="s">
        <v>135</v>
      </c>
      <c r="J82" t="s">
        <v>93</v>
      </c>
      <c r="K82">
        <f>COUNTIF($C$2:$C$287,J82)</f>
        <v>1</v>
      </c>
      <c r="Q82" t="s">
        <v>42</v>
      </c>
      <c r="R82" t="s">
        <v>135</v>
      </c>
      <c r="S82">
        <f>COUNTIF(A:A,Q82&amp;":"&amp;R82)</f>
        <v>1</v>
      </c>
      <c r="T82" s="3">
        <f t="shared" si="6"/>
        <v>0.5</v>
      </c>
    </row>
    <row r="83" spans="1:20">
      <c r="A83" t="str">
        <f t="shared" si="5"/>
        <v>PulsePoint:E Commerce</v>
      </c>
      <c r="B83" t="s">
        <v>54</v>
      </c>
      <c r="C83" t="s">
        <v>52</v>
      </c>
      <c r="D83" t="s">
        <v>135</v>
      </c>
      <c r="J83" t="s">
        <v>96</v>
      </c>
      <c r="K83">
        <f>COUNTIF($C$2:$C$287,J83)</f>
        <v>1</v>
      </c>
      <c r="Q83" t="s">
        <v>56</v>
      </c>
      <c r="R83" t="s">
        <v>135</v>
      </c>
      <c r="S83">
        <f>COUNTIF(A:A,Q83&amp;":"&amp;R83)</f>
        <v>1</v>
      </c>
      <c r="T83" s="3">
        <f t="shared" si="6"/>
        <v>0.5</v>
      </c>
    </row>
    <row r="84" spans="1:20">
      <c r="A84" t="str">
        <f t="shared" si="5"/>
        <v>Right Media:E Commerce</v>
      </c>
      <c r="B84" t="s">
        <v>54</v>
      </c>
      <c r="C84" t="s">
        <v>43</v>
      </c>
      <c r="D84" t="s">
        <v>135</v>
      </c>
      <c r="J84" t="s">
        <v>98</v>
      </c>
      <c r="K84">
        <f>COUNTIF($C$2:$C$287,J84)</f>
        <v>1</v>
      </c>
      <c r="Q84" t="s">
        <v>57</v>
      </c>
      <c r="R84" t="s">
        <v>135</v>
      </c>
      <c r="S84">
        <f>COUNTIF(A:A,Q84&amp;":"&amp;R84)</f>
        <v>1</v>
      </c>
      <c r="T84" s="3">
        <f t="shared" si="6"/>
        <v>0.5</v>
      </c>
    </row>
    <row r="85" spans="1:20">
      <c r="A85" t="str">
        <f t="shared" si="5"/>
        <v>Rubicon:E Commerce</v>
      </c>
      <c r="B85" t="s">
        <v>54</v>
      </c>
      <c r="C85" t="s">
        <v>53</v>
      </c>
      <c r="D85" t="s">
        <v>135</v>
      </c>
      <c r="J85" t="s">
        <v>99</v>
      </c>
      <c r="K85">
        <f>COUNTIF($C$2:$C$287,J85)</f>
        <v>1</v>
      </c>
      <c r="Q85" t="s">
        <v>30</v>
      </c>
      <c r="R85" t="s">
        <v>135</v>
      </c>
      <c r="S85">
        <f>COUNTIF(A:A,Q85&amp;":"&amp;R85)</f>
        <v>1</v>
      </c>
      <c r="T85" s="3">
        <f t="shared" si="6"/>
        <v>0.5</v>
      </c>
    </row>
    <row r="86" spans="1:20">
      <c r="A86" t="str">
        <f t="shared" si="5"/>
        <v>Aggregate Knowledge:E Commerce</v>
      </c>
      <c r="B86" t="s">
        <v>59</v>
      </c>
      <c r="C86" t="s">
        <v>38</v>
      </c>
      <c r="D86" t="s">
        <v>135</v>
      </c>
      <c r="J86" t="s">
        <v>102</v>
      </c>
      <c r="K86">
        <f>COUNTIF($C$2:$C$287,J86)</f>
        <v>1</v>
      </c>
      <c r="Q86" t="s">
        <v>58</v>
      </c>
      <c r="R86" t="s">
        <v>135</v>
      </c>
      <c r="S86">
        <f>COUNTIF(A:A,Q86&amp;":"&amp;R86)</f>
        <v>1</v>
      </c>
      <c r="T86" s="3">
        <f t="shared" si="6"/>
        <v>0.5</v>
      </c>
    </row>
    <row r="87" spans="1:20">
      <c r="A87" t="str">
        <f t="shared" si="5"/>
        <v>Datalogix:E Commerce</v>
      </c>
      <c r="B87" t="s">
        <v>59</v>
      </c>
      <c r="C87" t="s">
        <v>42</v>
      </c>
      <c r="D87" t="s">
        <v>135</v>
      </c>
      <c r="J87" t="s">
        <v>103</v>
      </c>
      <c r="K87">
        <f>COUNTIF($C$2:$C$287,J87)</f>
        <v>1</v>
      </c>
      <c r="Q87" t="s">
        <v>20</v>
      </c>
      <c r="R87" t="s">
        <v>134</v>
      </c>
      <c r="S87">
        <f>COUNTIF(A:A,Q87&amp;":"&amp;R87)</f>
        <v>1</v>
      </c>
      <c r="T87" s="3">
        <f t="shared" si="6"/>
        <v>0.2</v>
      </c>
    </row>
    <row r="88" spans="1:20">
      <c r="A88" t="str">
        <f t="shared" si="5"/>
        <v>DoubleClick:E Commerce</v>
      </c>
      <c r="B88" t="s">
        <v>59</v>
      </c>
      <c r="C88" t="s">
        <v>2</v>
      </c>
      <c r="D88" t="s">
        <v>135</v>
      </c>
      <c r="J88" t="s">
        <v>104</v>
      </c>
      <c r="K88">
        <f>COUNTIF($C$2:$C$287,J88)</f>
        <v>1</v>
      </c>
      <c r="Q88" t="s">
        <v>8</v>
      </c>
      <c r="R88" t="s">
        <v>134</v>
      </c>
      <c r="S88">
        <f>COUNTIF(A:A,Q88&amp;":"&amp;R88)</f>
        <v>1</v>
      </c>
      <c r="T88" s="3">
        <f t="shared" si="6"/>
        <v>0.2</v>
      </c>
    </row>
    <row r="89" spans="1:20">
      <c r="A89" t="str">
        <f t="shared" si="5"/>
        <v>eBay Stats:E Commerce</v>
      </c>
      <c r="B89" t="s">
        <v>59</v>
      </c>
      <c r="C89" t="s">
        <v>56</v>
      </c>
      <c r="D89" t="s">
        <v>135</v>
      </c>
      <c r="J89" t="s">
        <v>105</v>
      </c>
      <c r="K89">
        <f>COUNTIF($C$2:$C$287,J89)</f>
        <v>1</v>
      </c>
      <c r="Q89" t="s">
        <v>14</v>
      </c>
      <c r="R89" t="s">
        <v>134</v>
      </c>
      <c r="S89">
        <f>COUNTIF(A:A,Q89&amp;":"&amp;R89)</f>
        <v>1</v>
      </c>
      <c r="T89" s="3">
        <f t="shared" si="6"/>
        <v>0.2</v>
      </c>
    </row>
    <row r="90" spans="1:20">
      <c r="A90" t="str">
        <f t="shared" si="5"/>
        <v>Genome:E Commerce</v>
      </c>
      <c r="B90" t="s">
        <v>59</v>
      </c>
      <c r="C90" t="s">
        <v>57</v>
      </c>
      <c r="D90" t="s">
        <v>135</v>
      </c>
      <c r="J90" t="s">
        <v>107</v>
      </c>
      <c r="K90">
        <f>COUNTIF($C$2:$C$287,J90)</f>
        <v>1</v>
      </c>
      <c r="Q90" t="s">
        <v>61</v>
      </c>
      <c r="R90" t="s">
        <v>134</v>
      </c>
      <c r="S90">
        <f>COUNTIF(A:A,Q90&amp;":"&amp;R90)</f>
        <v>1</v>
      </c>
      <c r="T90" s="3">
        <f t="shared" si="6"/>
        <v>0.2</v>
      </c>
    </row>
    <row r="91" spans="1:20">
      <c r="A91" t="str">
        <f t="shared" si="5"/>
        <v>MediaMath:E Commerce</v>
      </c>
      <c r="B91" t="s">
        <v>59</v>
      </c>
      <c r="C91" t="s">
        <v>30</v>
      </c>
      <c r="D91" t="s">
        <v>135</v>
      </c>
      <c r="J91" t="s">
        <v>108</v>
      </c>
      <c r="K91">
        <f>COUNTIF($C$2:$C$287,J91)</f>
        <v>1</v>
      </c>
      <c r="Q91" t="s">
        <v>73</v>
      </c>
      <c r="R91" t="s">
        <v>133</v>
      </c>
      <c r="S91">
        <f>COUNTIF(A:A,Q91&amp;":"&amp;R91)</f>
        <v>1</v>
      </c>
      <c r="T91" s="3">
        <f t="shared" si="6"/>
        <v>7.6923076923076927E-2</v>
      </c>
    </row>
    <row r="92" spans="1:20">
      <c r="A92" t="str">
        <f t="shared" si="5"/>
        <v>Right Media:E Commerce</v>
      </c>
      <c r="B92" t="s">
        <v>59</v>
      </c>
      <c r="C92" t="s">
        <v>43</v>
      </c>
      <c r="D92" t="s">
        <v>135</v>
      </c>
      <c r="J92" t="s">
        <v>109</v>
      </c>
      <c r="K92">
        <f>COUNTIF($C$2:$C$287,J92)</f>
        <v>1</v>
      </c>
      <c r="Q92" t="s">
        <v>75</v>
      </c>
      <c r="R92" t="s">
        <v>133</v>
      </c>
      <c r="S92">
        <f>COUNTIF(A:A,Q92&amp;":"&amp;R92)</f>
        <v>1</v>
      </c>
      <c r="T92" s="3">
        <f t="shared" si="6"/>
        <v>7.6923076923076927E-2</v>
      </c>
    </row>
    <row r="93" spans="1:20">
      <c r="A93" t="str">
        <f t="shared" si="5"/>
        <v>TRUSTe Notice:E Commerce</v>
      </c>
      <c r="B93" t="s">
        <v>59</v>
      </c>
      <c r="C93" t="s">
        <v>58</v>
      </c>
      <c r="D93" t="s">
        <v>135</v>
      </c>
      <c r="J93" t="s">
        <v>110</v>
      </c>
      <c r="K93">
        <f>COUNTIF($C$2:$C$287,J93)</f>
        <v>1</v>
      </c>
      <c r="Q93" t="s">
        <v>78</v>
      </c>
      <c r="R93" t="s">
        <v>133</v>
      </c>
      <c r="S93">
        <f>COUNTIF(A:A,Q93&amp;":"&amp;R93)</f>
        <v>1</v>
      </c>
      <c r="T93" s="3">
        <f t="shared" si="6"/>
        <v>7.6923076923076927E-2</v>
      </c>
    </row>
    <row r="94" spans="1:20">
      <c r="A94" t="str">
        <f t="shared" si="5"/>
        <v>Google Analytics:Social Network</v>
      </c>
      <c r="B94" t="s">
        <v>60</v>
      </c>
      <c r="C94" t="s">
        <v>29</v>
      </c>
      <c r="D94" t="s">
        <v>134</v>
      </c>
      <c r="J94" t="s">
        <v>111</v>
      </c>
      <c r="K94">
        <f>COUNTIF($C$2:$C$287,J94)</f>
        <v>1</v>
      </c>
      <c r="Q94" t="s">
        <v>81</v>
      </c>
      <c r="R94" t="s">
        <v>134</v>
      </c>
      <c r="S94">
        <f>COUNTIF(A:A,Q94&amp;":"&amp;R94)</f>
        <v>1</v>
      </c>
      <c r="T94" s="3">
        <f t="shared" si="6"/>
        <v>0.2</v>
      </c>
    </row>
    <row r="95" spans="1:20">
      <c r="A95" t="str">
        <f t="shared" si="5"/>
        <v>Quantcast:Social Network</v>
      </c>
      <c r="B95" t="s">
        <v>60</v>
      </c>
      <c r="C95" t="s">
        <v>20</v>
      </c>
      <c r="D95" t="s">
        <v>134</v>
      </c>
      <c r="J95" t="s">
        <v>112</v>
      </c>
      <c r="K95">
        <f>COUNTIF($C$2:$C$287,J95)</f>
        <v>1</v>
      </c>
      <c r="Q95" t="s">
        <v>46</v>
      </c>
      <c r="R95" t="s">
        <v>133</v>
      </c>
      <c r="S95">
        <f>COUNTIF(A:A,Q95&amp;":"&amp;R95)</f>
        <v>1</v>
      </c>
      <c r="T95" s="3">
        <f t="shared" si="6"/>
        <v>7.6923076923076927E-2</v>
      </c>
    </row>
    <row r="96" spans="1:20">
      <c r="A96" t="str">
        <f t="shared" si="5"/>
        <v>ScoreCard Research Beacon:Social Network</v>
      </c>
      <c r="B96" t="s">
        <v>60</v>
      </c>
      <c r="C96" t="s">
        <v>8</v>
      </c>
      <c r="D96" t="s">
        <v>134</v>
      </c>
      <c r="J96" t="s">
        <v>113</v>
      </c>
      <c r="K96">
        <f>COUNTIF($C$2:$C$287,J96)</f>
        <v>1</v>
      </c>
      <c r="Q96" t="s">
        <v>89</v>
      </c>
      <c r="R96" t="s">
        <v>133</v>
      </c>
      <c r="S96">
        <f>COUNTIF(A:A,Q96&amp;":"&amp;R96)</f>
        <v>1</v>
      </c>
      <c r="T96" s="3">
        <f t="shared" si="6"/>
        <v>7.6923076923076927E-2</v>
      </c>
    </row>
    <row r="97" spans="1:20">
      <c r="A97" t="str">
        <f t="shared" si="5"/>
        <v>DoubleClick:Social Network</v>
      </c>
      <c r="B97" t="s">
        <v>62</v>
      </c>
      <c r="C97" t="s">
        <v>2</v>
      </c>
      <c r="D97" t="s">
        <v>134</v>
      </c>
      <c r="J97" t="s">
        <v>114</v>
      </c>
      <c r="K97">
        <f>COUNTIF($C$2:$C$287,J97)</f>
        <v>1</v>
      </c>
      <c r="Q97" t="s">
        <v>49</v>
      </c>
      <c r="R97" t="s">
        <v>133</v>
      </c>
      <c r="S97">
        <f>COUNTIF(A:A,Q97&amp;":"&amp;R97)</f>
        <v>1</v>
      </c>
      <c r="T97" s="3">
        <f t="shared" si="6"/>
        <v>7.6923076923076927E-2</v>
      </c>
    </row>
    <row r="98" spans="1:20">
      <c r="A98" t="str">
        <f t="shared" si="5"/>
        <v>Facebook Connect:Social Network</v>
      </c>
      <c r="B98" t="s">
        <v>62</v>
      </c>
      <c r="C98" t="s">
        <v>14</v>
      </c>
      <c r="D98" t="s">
        <v>134</v>
      </c>
      <c r="J98" t="s">
        <v>115</v>
      </c>
      <c r="K98">
        <f>COUNTIF($C$2:$C$287,J98)</f>
        <v>1</v>
      </c>
      <c r="Q98" t="s">
        <v>91</v>
      </c>
      <c r="R98" t="s">
        <v>133</v>
      </c>
      <c r="S98">
        <f>COUNTIF(A:A,Q98&amp;":"&amp;R98)</f>
        <v>1</v>
      </c>
      <c r="T98" s="3">
        <f t="shared" si="6"/>
        <v>7.6923076923076927E-2</v>
      </c>
    </row>
    <row r="99" spans="1:20">
      <c r="A99" t="str">
        <f t="shared" si="5"/>
        <v>Facebook Social Graph:Social Network</v>
      </c>
      <c r="B99" t="s">
        <v>62</v>
      </c>
      <c r="C99" t="s">
        <v>61</v>
      </c>
      <c r="D99" t="s">
        <v>134</v>
      </c>
      <c r="J99" t="s">
        <v>116</v>
      </c>
      <c r="K99">
        <f>COUNTIF($C$2:$C$287,J99)</f>
        <v>1</v>
      </c>
      <c r="Q99" t="s">
        <v>50</v>
      </c>
      <c r="R99" t="s">
        <v>133</v>
      </c>
      <c r="S99">
        <f>COUNTIF(A:A,Q99&amp;":"&amp;R99)</f>
        <v>1</v>
      </c>
      <c r="T99" s="3">
        <f t="shared" si="6"/>
        <v>7.6923076923076927E-2</v>
      </c>
    </row>
    <row r="100" spans="1:20">
      <c r="A100" t="str">
        <f t="shared" si="5"/>
        <v>Google Analytics:Social Network</v>
      </c>
      <c r="B100" t="s">
        <v>62</v>
      </c>
      <c r="C100" t="s">
        <v>29</v>
      </c>
      <c r="D100" t="s">
        <v>134</v>
      </c>
      <c r="J100" t="s">
        <v>117</v>
      </c>
      <c r="K100">
        <f>COUNTIF($C$2:$C$287,J100)</f>
        <v>1</v>
      </c>
      <c r="Q100" t="s">
        <v>51</v>
      </c>
      <c r="R100" t="s">
        <v>133</v>
      </c>
      <c r="S100">
        <f>COUNTIF(A:A,Q100&amp;":"&amp;R100)</f>
        <v>1</v>
      </c>
      <c r="T100" s="3">
        <f t="shared" si="6"/>
        <v>7.6923076923076927E-2</v>
      </c>
    </row>
    <row r="101" spans="1:20">
      <c r="A101" t="str">
        <f t="shared" si="5"/>
        <v>Adobe Test &amp; Target:Publisher</v>
      </c>
      <c r="B101" t="s">
        <v>77</v>
      </c>
      <c r="C101" t="s">
        <v>0</v>
      </c>
      <c r="D101" t="s">
        <v>133</v>
      </c>
      <c r="J101" t="s">
        <v>118</v>
      </c>
      <c r="K101">
        <f>COUNTIF($C$2:$C$287,J101)</f>
        <v>1</v>
      </c>
      <c r="Q101" t="s">
        <v>93</v>
      </c>
      <c r="R101" t="s">
        <v>133</v>
      </c>
      <c r="S101">
        <f>COUNTIF(A:A,Q101&amp;":"&amp;R101)</f>
        <v>1</v>
      </c>
      <c r="T101" s="3">
        <f t="shared" si="6"/>
        <v>7.6923076923076927E-2</v>
      </c>
    </row>
    <row r="102" spans="1:20">
      <c r="A102" t="str">
        <f t="shared" si="5"/>
        <v>ADTECH:Publisher</v>
      </c>
      <c r="B102" t="s">
        <v>77</v>
      </c>
      <c r="C102" t="s">
        <v>73</v>
      </c>
      <c r="D102" t="s">
        <v>133</v>
      </c>
      <c r="J102" t="s">
        <v>119</v>
      </c>
      <c r="K102">
        <f>COUNTIF($C$2:$C$287,J102)</f>
        <v>1</v>
      </c>
      <c r="Q102" t="s">
        <v>96</v>
      </c>
      <c r="R102" t="s">
        <v>133</v>
      </c>
      <c r="S102">
        <f>COUNTIF(A:A,Q102&amp;":"&amp;R102)</f>
        <v>1</v>
      </c>
      <c r="T102" s="3">
        <f t="shared" si="6"/>
        <v>7.6923076923076927E-2</v>
      </c>
    </row>
    <row r="103" spans="1:20">
      <c r="A103" t="str">
        <f t="shared" si="5"/>
        <v>Advertising.com:Publisher</v>
      </c>
      <c r="B103" t="s">
        <v>77</v>
      </c>
      <c r="C103" t="s">
        <v>74</v>
      </c>
      <c r="D103" t="s">
        <v>133</v>
      </c>
      <c r="J103" t="s">
        <v>120</v>
      </c>
      <c r="K103">
        <f>COUNTIF($C$2:$C$287,J103)</f>
        <v>1</v>
      </c>
      <c r="Q103" t="s">
        <v>98</v>
      </c>
      <c r="R103" t="s">
        <v>133</v>
      </c>
      <c r="S103">
        <f>COUNTIF(A:A,Q103&amp;":"&amp;R103)</f>
        <v>1</v>
      </c>
      <c r="T103" s="3">
        <f t="shared" si="6"/>
        <v>7.6923076923076927E-2</v>
      </c>
    </row>
    <row r="104" spans="1:20">
      <c r="A104" t="str">
        <f t="shared" si="5"/>
        <v>DoubleClick:Publisher</v>
      </c>
      <c r="B104" t="s">
        <v>77</v>
      </c>
      <c r="C104" t="s">
        <v>2</v>
      </c>
      <c r="D104" t="s">
        <v>133</v>
      </c>
      <c r="J104" t="s">
        <v>121</v>
      </c>
      <c r="K104">
        <f>COUNTIF($C$2:$C$287,J104)</f>
        <v>1</v>
      </c>
      <c r="Q104" t="s">
        <v>99</v>
      </c>
      <c r="R104" t="s">
        <v>133</v>
      </c>
      <c r="S104">
        <f>COUNTIF(A:A,Q104&amp;":"&amp;R104)</f>
        <v>1</v>
      </c>
      <c r="T104" s="3">
        <f t="shared" si="6"/>
        <v>7.6923076923076927E-2</v>
      </c>
    </row>
    <row r="105" spans="1:20">
      <c r="A105" t="str">
        <f t="shared" si="5"/>
        <v>Facebook Connect:Publisher</v>
      </c>
      <c r="B105" t="s">
        <v>77</v>
      </c>
      <c r="C105" t="s">
        <v>14</v>
      </c>
      <c r="D105" t="s">
        <v>133</v>
      </c>
      <c r="J105" t="s">
        <v>124</v>
      </c>
      <c r="K105">
        <f>COUNTIF($C$2:$C$287,J105)</f>
        <v>1</v>
      </c>
      <c r="Q105" t="s">
        <v>61</v>
      </c>
      <c r="R105" t="s">
        <v>133</v>
      </c>
      <c r="S105">
        <f>COUNTIF(A:A,Q105&amp;":"&amp;R105)</f>
        <v>1</v>
      </c>
      <c r="T105" s="3">
        <f t="shared" si="6"/>
        <v>7.6923076923076927E-2</v>
      </c>
    </row>
    <row r="106" spans="1:20">
      <c r="A106" t="str">
        <f t="shared" si="5"/>
        <v>Facebook Social Plugins:Publisher</v>
      </c>
      <c r="B106" t="s">
        <v>77</v>
      </c>
      <c r="C106" t="s">
        <v>28</v>
      </c>
      <c r="D106" t="s">
        <v>133</v>
      </c>
      <c r="J106" t="s">
        <v>125</v>
      </c>
      <c r="K106">
        <f>COUNTIF($C$2:$C$287,J106)</f>
        <v>1</v>
      </c>
      <c r="Q106" t="s">
        <v>102</v>
      </c>
      <c r="R106" t="s">
        <v>133</v>
      </c>
      <c r="S106">
        <f>COUNTIF(A:A,Q106&amp;":"&amp;R106)</f>
        <v>1</v>
      </c>
      <c r="T106" s="3">
        <f t="shared" si="6"/>
        <v>7.6923076923076927E-2</v>
      </c>
    </row>
    <row r="107" spans="1:20">
      <c r="A107" t="str">
        <f t="shared" si="5"/>
        <v>Google +1:Publisher</v>
      </c>
      <c r="B107" t="s">
        <v>77</v>
      </c>
      <c r="C107" t="s">
        <v>75</v>
      </c>
      <c r="D107" t="s">
        <v>133</v>
      </c>
      <c r="J107" t="s">
        <v>127</v>
      </c>
      <c r="K107">
        <f>COUNTIF($C$2:$C$287,J107)</f>
        <v>1</v>
      </c>
      <c r="Q107" t="s">
        <v>103</v>
      </c>
      <c r="R107" t="s">
        <v>133</v>
      </c>
      <c r="S107">
        <f>COUNTIF(A:A,Q107&amp;":"&amp;R107)</f>
        <v>1</v>
      </c>
      <c r="T107" s="3">
        <f t="shared" si="6"/>
        <v>7.6923076923076927E-2</v>
      </c>
    </row>
    <row r="108" spans="1:20">
      <c r="A108" t="str">
        <f t="shared" si="5"/>
        <v>Google Analytics:Publisher</v>
      </c>
      <c r="B108" t="s">
        <v>77</v>
      </c>
      <c r="C108" t="s">
        <v>29</v>
      </c>
      <c r="D108" t="s">
        <v>133</v>
      </c>
      <c r="J108" t="s">
        <v>128</v>
      </c>
      <c r="K108">
        <f>COUNTIF($C$2:$C$287,J108)</f>
        <v>1</v>
      </c>
      <c r="Q108" t="s">
        <v>104</v>
      </c>
      <c r="R108" t="s">
        <v>133</v>
      </c>
      <c r="S108">
        <f>COUNTIF(A:A,Q108&amp;":"&amp;R108)</f>
        <v>1</v>
      </c>
      <c r="T108" s="3">
        <f t="shared" si="6"/>
        <v>7.6923076923076927E-2</v>
      </c>
    </row>
    <row r="109" spans="1:20">
      <c r="A109" t="str">
        <f t="shared" si="5"/>
        <v>MediaMind:Publisher</v>
      </c>
      <c r="B109" t="s">
        <v>77</v>
      </c>
      <c r="C109" t="s">
        <v>76</v>
      </c>
      <c r="D109" t="s">
        <v>133</v>
      </c>
      <c r="J109" t="s">
        <v>129</v>
      </c>
      <c r="K109">
        <f>COUNTIF($C$2:$C$287,J109)</f>
        <v>1</v>
      </c>
      <c r="Q109" t="s">
        <v>105</v>
      </c>
      <c r="R109" t="s">
        <v>133</v>
      </c>
      <c r="S109">
        <f>COUNTIF(A:A,Q109&amp;":"&amp;R109)</f>
        <v>1</v>
      </c>
      <c r="T109" s="3">
        <f t="shared" si="6"/>
        <v>7.6923076923076927E-2</v>
      </c>
    </row>
    <row r="110" spans="1:20">
      <c r="A110" t="str">
        <f t="shared" si="5"/>
        <v>Moat:Publisher</v>
      </c>
      <c r="B110" t="s">
        <v>77</v>
      </c>
      <c r="C110" t="s">
        <v>65</v>
      </c>
      <c r="D110" t="s">
        <v>133</v>
      </c>
      <c r="Q110" t="s">
        <v>107</v>
      </c>
      <c r="R110" t="s">
        <v>133</v>
      </c>
      <c r="S110">
        <f>COUNTIF(A:A,Q110&amp;":"&amp;R110)</f>
        <v>1</v>
      </c>
      <c r="T110" s="3">
        <f t="shared" si="6"/>
        <v>7.6923076923076927E-2</v>
      </c>
    </row>
    <row r="111" spans="1:20">
      <c r="A111" t="str">
        <f t="shared" si="5"/>
        <v>NetRatings SiteCensus:Publisher</v>
      </c>
      <c r="B111" t="s">
        <v>77</v>
      </c>
      <c r="C111" t="s">
        <v>7</v>
      </c>
      <c r="D111" t="s">
        <v>133</v>
      </c>
      <c r="Q111" t="s">
        <v>108</v>
      </c>
      <c r="R111" t="s">
        <v>133</v>
      </c>
      <c r="S111">
        <f>COUNTIF(A:A,Q111&amp;":"&amp;R111)</f>
        <v>1</v>
      </c>
      <c r="T111" s="3">
        <f t="shared" si="6"/>
        <v>7.6923076923076927E-2</v>
      </c>
    </row>
    <row r="112" spans="1:20">
      <c r="A112" t="str">
        <f t="shared" si="5"/>
        <v>Omniture (Adobe Analytics):Publisher</v>
      </c>
      <c r="B112" t="s">
        <v>77</v>
      </c>
      <c r="C112" t="s">
        <v>18</v>
      </c>
      <c r="D112" t="s">
        <v>133</v>
      </c>
      <c r="Q112" t="s">
        <v>109</v>
      </c>
      <c r="R112" t="s">
        <v>133</v>
      </c>
      <c r="S112">
        <f>COUNTIF(A:A,Q112&amp;":"&amp;R112)</f>
        <v>1</v>
      </c>
      <c r="T112" s="3">
        <f t="shared" si="6"/>
        <v>7.6923076923076927E-2</v>
      </c>
    </row>
    <row r="113" spans="1:20">
      <c r="A113" t="str">
        <f t="shared" si="5"/>
        <v>Quantcast:Publisher</v>
      </c>
      <c r="B113" t="s">
        <v>77</v>
      </c>
      <c r="C113" t="s">
        <v>20</v>
      </c>
      <c r="D113" t="s">
        <v>133</v>
      </c>
      <c r="Q113" t="s">
        <v>110</v>
      </c>
      <c r="R113" t="s">
        <v>133</v>
      </c>
      <c r="S113">
        <f>COUNTIF(A:A,Q113&amp;":"&amp;R113)</f>
        <v>1</v>
      </c>
      <c r="T113" s="3">
        <f t="shared" si="6"/>
        <v>7.6923076923076927E-2</v>
      </c>
    </row>
    <row r="114" spans="1:20">
      <c r="A114" t="str">
        <f t="shared" si="5"/>
        <v>Quigo AdSonar:Publisher</v>
      </c>
      <c r="B114" t="s">
        <v>77</v>
      </c>
      <c r="C114" t="s">
        <v>68</v>
      </c>
      <c r="D114" t="s">
        <v>133</v>
      </c>
      <c r="Q114" t="s">
        <v>111</v>
      </c>
      <c r="R114" t="s">
        <v>133</v>
      </c>
      <c r="S114">
        <f>COUNTIF(A:A,Q114&amp;":"&amp;R114)</f>
        <v>1</v>
      </c>
      <c r="T114" s="3">
        <f t="shared" si="6"/>
        <v>7.6923076923076927E-2</v>
      </c>
    </row>
    <row r="115" spans="1:20">
      <c r="A115" t="str">
        <f t="shared" si="5"/>
        <v>ScoreCard Research Beacon:Publisher</v>
      </c>
      <c r="B115" t="s">
        <v>77</v>
      </c>
      <c r="C115" t="s">
        <v>8</v>
      </c>
      <c r="D115" t="s">
        <v>133</v>
      </c>
      <c r="Q115" t="s">
        <v>112</v>
      </c>
      <c r="R115" t="s">
        <v>133</v>
      </c>
      <c r="S115">
        <f>COUNTIF(A:A,Q115&amp;":"&amp;R115)</f>
        <v>1</v>
      </c>
      <c r="T115" s="3">
        <f t="shared" si="6"/>
        <v>7.6923076923076927E-2</v>
      </c>
    </row>
    <row r="116" spans="1:20">
      <c r="A116" t="str">
        <f t="shared" si="5"/>
        <v>TrackingSoft:Publisher</v>
      </c>
      <c r="B116" t="s">
        <v>77</v>
      </c>
      <c r="C116" t="s">
        <v>33</v>
      </c>
      <c r="D116" t="s">
        <v>133</v>
      </c>
      <c r="Q116" t="s">
        <v>113</v>
      </c>
      <c r="R116" t="s">
        <v>133</v>
      </c>
      <c r="S116">
        <f>COUNTIF(A:A,Q116&amp;":"&amp;R116)</f>
        <v>1</v>
      </c>
      <c r="T116" s="3">
        <f t="shared" si="6"/>
        <v>7.6923076923076927E-2</v>
      </c>
    </row>
    <row r="117" spans="1:20">
      <c r="A117" t="str">
        <f t="shared" si="5"/>
        <v>Twitter Button:Publisher</v>
      </c>
      <c r="B117" t="s">
        <v>77</v>
      </c>
      <c r="C117" t="s">
        <v>35</v>
      </c>
      <c r="D117" t="s">
        <v>133</v>
      </c>
      <c r="Q117" t="s">
        <v>114</v>
      </c>
      <c r="R117" t="s">
        <v>133</v>
      </c>
      <c r="S117">
        <f>COUNTIF(A:A,Q117&amp;":"&amp;R117)</f>
        <v>1</v>
      </c>
      <c r="T117" s="3">
        <f t="shared" si="6"/>
        <v>7.6923076923076927E-2</v>
      </c>
    </row>
    <row r="118" spans="1:20">
      <c r="A118" t="str">
        <f t="shared" si="5"/>
        <v>ChartBeat:Publisher</v>
      </c>
      <c r="B118" t="s">
        <v>80</v>
      </c>
      <c r="C118" t="s">
        <v>1</v>
      </c>
      <c r="D118" t="s">
        <v>133</v>
      </c>
      <c r="Q118" t="s">
        <v>115</v>
      </c>
      <c r="R118" t="s">
        <v>133</v>
      </c>
      <c r="S118">
        <f>COUNTIF(A:A,Q118&amp;":"&amp;R118)</f>
        <v>1</v>
      </c>
      <c r="T118" s="3">
        <f t="shared" si="6"/>
        <v>7.6923076923076927E-2</v>
      </c>
    </row>
    <row r="119" spans="1:20">
      <c r="A119" t="str">
        <f t="shared" si="5"/>
        <v>DoubleClick:Publisher</v>
      </c>
      <c r="B119" t="s">
        <v>80</v>
      </c>
      <c r="C119" t="s">
        <v>2</v>
      </c>
      <c r="D119" t="s">
        <v>133</v>
      </c>
      <c r="Q119" t="s">
        <v>116</v>
      </c>
      <c r="R119" t="s">
        <v>133</v>
      </c>
      <c r="S119">
        <f>COUNTIF(A:A,Q119&amp;":"&amp;R119)</f>
        <v>1</v>
      </c>
      <c r="T119" s="3">
        <f t="shared" si="6"/>
        <v>7.6923076923076927E-2</v>
      </c>
    </row>
    <row r="120" spans="1:20">
      <c r="A120" t="str">
        <f t="shared" si="5"/>
        <v>DoubleClick DART:Publisher</v>
      </c>
      <c r="B120" t="s">
        <v>80</v>
      </c>
      <c r="C120" t="s">
        <v>78</v>
      </c>
      <c r="D120" t="s">
        <v>133</v>
      </c>
      <c r="Q120" t="s">
        <v>117</v>
      </c>
      <c r="R120" t="s">
        <v>133</v>
      </c>
      <c r="S120">
        <f>COUNTIF(A:A,Q120&amp;":"&amp;R120)</f>
        <v>1</v>
      </c>
      <c r="T120" s="3">
        <f t="shared" si="6"/>
        <v>7.6923076923076927E-2</v>
      </c>
    </row>
    <row r="121" spans="1:20">
      <c r="A121" t="str">
        <f t="shared" si="5"/>
        <v>Facebook Connect:Publisher</v>
      </c>
      <c r="B121" t="s">
        <v>80</v>
      </c>
      <c r="C121" t="s">
        <v>14</v>
      </c>
      <c r="D121" t="s">
        <v>133</v>
      </c>
      <c r="Q121" t="s">
        <v>118</v>
      </c>
      <c r="R121" t="s">
        <v>133</v>
      </c>
      <c r="S121">
        <f>COUNTIF(A:A,Q121&amp;":"&amp;R121)</f>
        <v>1</v>
      </c>
      <c r="T121" s="3">
        <f t="shared" si="6"/>
        <v>7.6923076923076927E-2</v>
      </c>
    </row>
    <row r="122" spans="1:20">
      <c r="A122" t="str">
        <f t="shared" si="5"/>
        <v>Facebook Social Plugins:Publisher</v>
      </c>
      <c r="B122" t="s">
        <v>80</v>
      </c>
      <c r="C122" t="s">
        <v>28</v>
      </c>
      <c r="D122" t="s">
        <v>133</v>
      </c>
      <c r="Q122" t="s">
        <v>119</v>
      </c>
      <c r="R122" t="s">
        <v>133</v>
      </c>
      <c r="S122">
        <f>COUNTIF(A:A,Q122&amp;":"&amp;R122)</f>
        <v>1</v>
      </c>
      <c r="T122" s="3">
        <f t="shared" si="6"/>
        <v>7.6923076923076927E-2</v>
      </c>
    </row>
    <row r="123" spans="1:20">
      <c r="A123" t="str">
        <f t="shared" si="5"/>
        <v>Krux Digital:Publisher</v>
      </c>
      <c r="B123" t="s">
        <v>80</v>
      </c>
      <c r="C123" t="s">
        <v>79</v>
      </c>
      <c r="D123" t="s">
        <v>133</v>
      </c>
      <c r="Q123" t="s">
        <v>58</v>
      </c>
      <c r="R123" t="s">
        <v>133</v>
      </c>
      <c r="S123">
        <f>COUNTIF(A:A,Q123&amp;":"&amp;R123)</f>
        <v>1</v>
      </c>
      <c r="T123" s="3">
        <f t="shared" si="6"/>
        <v>7.6923076923076927E-2</v>
      </c>
    </row>
    <row r="124" spans="1:20">
      <c r="A124" t="str">
        <f t="shared" si="5"/>
        <v>NetRatings SiteCensus:Publisher</v>
      </c>
      <c r="B124" t="s">
        <v>80</v>
      </c>
      <c r="C124" t="s">
        <v>7</v>
      </c>
      <c r="D124" t="s">
        <v>133</v>
      </c>
      <c r="Q124" t="s">
        <v>120</v>
      </c>
      <c r="R124" t="s">
        <v>133</v>
      </c>
      <c r="S124">
        <f>COUNTIF(A:A,Q124&amp;":"&amp;R124)</f>
        <v>1</v>
      </c>
      <c r="T124" s="3">
        <f t="shared" si="6"/>
        <v>7.6923076923076927E-2</v>
      </c>
    </row>
    <row r="125" spans="1:20">
      <c r="A125" t="str">
        <f t="shared" si="5"/>
        <v>ScoreCard Research Beacon:Publisher</v>
      </c>
      <c r="B125" t="s">
        <v>80</v>
      </c>
      <c r="C125" t="s">
        <v>8</v>
      </c>
      <c r="D125" t="s">
        <v>133</v>
      </c>
      <c r="Q125" t="s">
        <v>121</v>
      </c>
      <c r="R125" t="s">
        <v>133</v>
      </c>
      <c r="S125">
        <f>COUNTIF(A:A,Q125&amp;":"&amp;R125)</f>
        <v>1</v>
      </c>
      <c r="T125" s="3">
        <f t="shared" si="6"/>
        <v>7.6923076923076927E-2</v>
      </c>
    </row>
    <row r="126" spans="1:20">
      <c r="A126" t="str">
        <f t="shared" si="5"/>
        <v>Twitter Button:Publisher</v>
      </c>
      <c r="B126" t="s">
        <v>80</v>
      </c>
      <c r="C126" t="s">
        <v>35</v>
      </c>
      <c r="D126" t="s">
        <v>133</v>
      </c>
      <c r="Q126" t="s">
        <v>124</v>
      </c>
      <c r="R126" t="s">
        <v>133</v>
      </c>
      <c r="S126">
        <f>COUNTIF(A:A,Q126&amp;":"&amp;R126)</f>
        <v>1</v>
      </c>
      <c r="T126" s="3">
        <f t="shared" si="6"/>
        <v>7.6923076923076927E-2</v>
      </c>
    </row>
    <row r="127" spans="1:20">
      <c r="A127" t="str">
        <f t="shared" si="5"/>
        <v>Visual Revenue:Publisher</v>
      </c>
      <c r="B127" t="s">
        <v>80</v>
      </c>
      <c r="C127" t="s">
        <v>69</v>
      </c>
      <c r="D127" t="s">
        <v>133</v>
      </c>
      <c r="Q127" t="s">
        <v>125</v>
      </c>
      <c r="R127" t="s">
        <v>133</v>
      </c>
      <c r="S127">
        <f>COUNTIF(A:A,Q127&amp;":"&amp;R127)</f>
        <v>1</v>
      </c>
      <c r="T127" s="3">
        <f t="shared" si="6"/>
        <v>7.6923076923076927E-2</v>
      </c>
    </row>
    <row r="128" spans="1:20">
      <c r="A128" t="str">
        <f t="shared" si="5"/>
        <v>Adzerk:Social Network</v>
      </c>
      <c r="B128" t="s">
        <v>82</v>
      </c>
      <c r="C128" t="s">
        <v>81</v>
      </c>
      <c r="D128" t="s">
        <v>134</v>
      </c>
      <c r="Q128" t="s">
        <v>47</v>
      </c>
      <c r="R128" t="s">
        <v>133</v>
      </c>
      <c r="S128">
        <f>COUNTIF(A:A,Q128&amp;":"&amp;R128)</f>
        <v>1</v>
      </c>
      <c r="T128" s="3">
        <f t="shared" si="6"/>
        <v>7.6923076923076927E-2</v>
      </c>
    </row>
    <row r="129" spans="1:20">
      <c r="A129" t="str">
        <f t="shared" si="5"/>
        <v>Google Analytics:Social Network</v>
      </c>
      <c r="B129" t="s">
        <v>82</v>
      </c>
      <c r="C129" t="s">
        <v>29</v>
      </c>
      <c r="D129" t="s">
        <v>134</v>
      </c>
      <c r="Q129" t="s">
        <v>127</v>
      </c>
      <c r="R129" t="s">
        <v>133</v>
      </c>
      <c r="S129">
        <f>COUNTIF(A:A,Q129&amp;":"&amp;R129)</f>
        <v>1</v>
      </c>
      <c r="T129" s="3">
        <f t="shared" si="6"/>
        <v>7.6923076923076927E-2</v>
      </c>
    </row>
    <row r="130" spans="1:20">
      <c r="A130" t="str">
        <f t="shared" si="5"/>
        <v>[x+1]:Publisher</v>
      </c>
      <c r="B130" t="s">
        <v>95</v>
      </c>
      <c r="C130" t="s">
        <v>83</v>
      </c>
      <c r="D130" t="s">
        <v>133</v>
      </c>
      <c r="Q130" t="s">
        <v>128</v>
      </c>
      <c r="R130" t="s">
        <v>133</v>
      </c>
      <c r="S130">
        <f>COUNTIF(A:A,Q130&amp;":"&amp;R130)</f>
        <v>1</v>
      </c>
      <c r="T130" s="3">
        <f t="shared" si="6"/>
        <v>7.6923076923076927E-2</v>
      </c>
    </row>
    <row r="131" spans="1:20">
      <c r="A131" t="str">
        <f t="shared" ref="A131:A194" si="7">C131&amp;":"&amp;D131</f>
        <v>Acxiom:Publisher</v>
      </c>
      <c r="B131" t="s">
        <v>95</v>
      </c>
      <c r="C131" t="s">
        <v>84</v>
      </c>
      <c r="D131" t="s">
        <v>133</v>
      </c>
      <c r="Q131" t="s">
        <v>129</v>
      </c>
      <c r="R131" t="s">
        <v>133</v>
      </c>
      <c r="S131">
        <f>COUNTIF(A:A,Q131&amp;":"&amp;R131)</f>
        <v>1</v>
      </c>
      <c r="T131" s="3">
        <f t="shared" ref="T131" si="8">S131/VLOOKUP(R131,$M$1:$N$4,2,0)</f>
        <v>7.6923076923076927E-2</v>
      </c>
    </row>
    <row r="132" spans="1:20">
      <c r="A132" t="str">
        <f t="shared" si="7"/>
        <v>AdMeld:Publisher</v>
      </c>
      <c r="B132" t="s">
        <v>95</v>
      </c>
      <c r="C132" t="s">
        <v>46</v>
      </c>
      <c r="D132" t="s">
        <v>133</v>
      </c>
    </row>
    <row r="133" spans="1:20">
      <c r="A133" t="str">
        <f t="shared" si="7"/>
        <v>Advertising.com:Publisher</v>
      </c>
      <c r="B133" t="s">
        <v>95</v>
      </c>
      <c r="C133" t="s">
        <v>74</v>
      </c>
      <c r="D133" t="s">
        <v>133</v>
      </c>
    </row>
    <row r="134" spans="1:20">
      <c r="A134" t="str">
        <f t="shared" si="7"/>
        <v>AdXpose:Publisher</v>
      </c>
      <c r="B134" t="s">
        <v>95</v>
      </c>
      <c r="C134" t="s">
        <v>23</v>
      </c>
      <c r="D134" t="s">
        <v>133</v>
      </c>
    </row>
    <row r="135" spans="1:20">
      <c r="A135" t="str">
        <f t="shared" si="7"/>
        <v>Aggregate Knowledge:Publisher</v>
      </c>
      <c r="B135" t="s">
        <v>95</v>
      </c>
      <c r="C135" t="s">
        <v>38</v>
      </c>
      <c r="D135" t="s">
        <v>133</v>
      </c>
    </row>
    <row r="136" spans="1:20">
      <c r="A136" t="str">
        <f t="shared" si="7"/>
        <v>AppNexus:Publisher</v>
      </c>
      <c r="B136" t="s">
        <v>95</v>
      </c>
      <c r="C136" t="s">
        <v>24</v>
      </c>
      <c r="D136" t="s">
        <v>133</v>
      </c>
    </row>
    <row r="137" spans="1:20">
      <c r="A137" t="str">
        <f t="shared" si="7"/>
        <v>Atlas:Publisher</v>
      </c>
      <c r="B137" t="s">
        <v>95</v>
      </c>
      <c r="C137" t="s">
        <v>39</v>
      </c>
      <c r="D137" t="s">
        <v>133</v>
      </c>
    </row>
    <row r="138" spans="1:20">
      <c r="A138" t="str">
        <f t="shared" si="7"/>
        <v>Audience Science:Publisher</v>
      </c>
      <c r="B138" t="s">
        <v>95</v>
      </c>
      <c r="C138" t="s">
        <v>85</v>
      </c>
      <c r="D138" t="s">
        <v>133</v>
      </c>
    </row>
    <row r="139" spans="1:20">
      <c r="A139" t="str">
        <f t="shared" si="7"/>
        <v>BlueKai:Publisher</v>
      </c>
      <c r="B139" t="s">
        <v>95</v>
      </c>
      <c r="C139" t="s">
        <v>86</v>
      </c>
      <c r="D139" t="s">
        <v>133</v>
      </c>
    </row>
    <row r="140" spans="1:20">
      <c r="A140" t="str">
        <f t="shared" si="7"/>
        <v>BrightRoll:Publisher</v>
      </c>
      <c r="B140" t="s">
        <v>95</v>
      </c>
      <c r="C140" t="s">
        <v>87</v>
      </c>
      <c r="D140" t="s">
        <v>133</v>
      </c>
    </row>
    <row r="141" spans="1:20">
      <c r="A141" t="str">
        <f t="shared" si="7"/>
        <v>Brilig:Publisher</v>
      </c>
      <c r="B141" t="s">
        <v>95</v>
      </c>
      <c r="C141" t="s">
        <v>88</v>
      </c>
      <c r="D141" t="s">
        <v>133</v>
      </c>
    </row>
    <row r="142" spans="1:20">
      <c r="A142" t="str">
        <f t="shared" si="7"/>
        <v>Casale Media:Publisher</v>
      </c>
      <c r="B142" t="s">
        <v>95</v>
      </c>
      <c r="C142" t="s">
        <v>25</v>
      </c>
      <c r="D142" t="s">
        <v>133</v>
      </c>
    </row>
    <row r="143" spans="1:20">
      <c r="A143" t="str">
        <f t="shared" si="7"/>
        <v>Datalogix:Publisher</v>
      </c>
      <c r="B143" t="s">
        <v>95</v>
      </c>
      <c r="C143" t="s">
        <v>42</v>
      </c>
      <c r="D143" t="s">
        <v>133</v>
      </c>
    </row>
    <row r="144" spans="1:20">
      <c r="A144" t="str">
        <f t="shared" si="7"/>
        <v>DoubleClick:Publisher</v>
      </c>
      <c r="B144" t="s">
        <v>95</v>
      </c>
      <c r="C144" t="s">
        <v>2</v>
      </c>
      <c r="D144" t="s">
        <v>133</v>
      </c>
    </row>
    <row r="145" spans="1:4">
      <c r="A145" t="str">
        <f t="shared" si="7"/>
        <v>DoubleClick Spotlight:Publisher</v>
      </c>
      <c r="B145" t="s">
        <v>95</v>
      </c>
      <c r="C145" t="s">
        <v>27</v>
      </c>
      <c r="D145" t="s">
        <v>133</v>
      </c>
    </row>
    <row r="146" spans="1:4">
      <c r="A146" t="str">
        <f t="shared" si="7"/>
        <v>Effective Measure:Publisher</v>
      </c>
      <c r="B146" t="s">
        <v>95</v>
      </c>
      <c r="C146" t="s">
        <v>89</v>
      </c>
      <c r="D146" t="s">
        <v>133</v>
      </c>
    </row>
    <row r="147" spans="1:4">
      <c r="A147" t="str">
        <f t="shared" si="7"/>
        <v>Facebook Exchange (FBX):Publisher</v>
      </c>
      <c r="B147" t="s">
        <v>95</v>
      </c>
      <c r="C147" t="s">
        <v>49</v>
      </c>
      <c r="D147" t="s">
        <v>133</v>
      </c>
    </row>
    <row r="148" spans="1:4">
      <c r="A148" t="str">
        <f t="shared" si="7"/>
        <v>Google Adsense:Publisher</v>
      </c>
      <c r="B148" t="s">
        <v>95</v>
      </c>
      <c r="C148" t="s">
        <v>5</v>
      </c>
      <c r="D148" t="s">
        <v>133</v>
      </c>
    </row>
    <row r="149" spans="1:4">
      <c r="A149" t="str">
        <f t="shared" si="7"/>
        <v>Media Innovation Group:Publisher</v>
      </c>
      <c r="B149" t="s">
        <v>95</v>
      </c>
      <c r="C149" t="s">
        <v>90</v>
      </c>
      <c r="D149" t="s">
        <v>133</v>
      </c>
    </row>
    <row r="150" spans="1:4">
      <c r="A150" t="str">
        <f t="shared" si="7"/>
        <v>MediaMath:Publisher</v>
      </c>
      <c r="B150" t="s">
        <v>95</v>
      </c>
      <c r="C150" t="s">
        <v>30</v>
      </c>
      <c r="D150" t="s">
        <v>133</v>
      </c>
    </row>
    <row r="151" spans="1:4">
      <c r="A151" t="str">
        <f t="shared" si="7"/>
        <v>Mindset Media:Publisher</v>
      </c>
      <c r="B151" t="s">
        <v>95</v>
      </c>
      <c r="C151" t="s">
        <v>91</v>
      </c>
      <c r="D151" t="s">
        <v>133</v>
      </c>
    </row>
    <row r="152" spans="1:4">
      <c r="A152" t="str">
        <f t="shared" si="7"/>
        <v>NetRatings SiteCensus:Publisher</v>
      </c>
      <c r="B152" t="s">
        <v>95</v>
      </c>
      <c r="C152" t="s">
        <v>7</v>
      </c>
      <c r="D152" t="s">
        <v>133</v>
      </c>
    </row>
    <row r="153" spans="1:4">
      <c r="A153" t="str">
        <f t="shared" si="7"/>
        <v>Neustar AdAdvisor:Publisher</v>
      </c>
      <c r="B153" t="s">
        <v>95</v>
      </c>
      <c r="C153" t="s">
        <v>92</v>
      </c>
      <c r="D153" t="s">
        <v>133</v>
      </c>
    </row>
    <row r="154" spans="1:4">
      <c r="A154" t="str">
        <f t="shared" si="7"/>
        <v>Omniture (Adobe Analytics):Publisher</v>
      </c>
      <c r="B154" t="s">
        <v>95</v>
      </c>
      <c r="C154" t="s">
        <v>18</v>
      </c>
      <c r="D154" t="s">
        <v>133</v>
      </c>
    </row>
    <row r="155" spans="1:4">
      <c r="A155" t="str">
        <f t="shared" si="7"/>
        <v>OpenX:Publisher</v>
      </c>
      <c r="B155" t="s">
        <v>95</v>
      </c>
      <c r="C155" t="s">
        <v>50</v>
      </c>
      <c r="D155" t="s">
        <v>133</v>
      </c>
    </row>
    <row r="156" spans="1:4">
      <c r="A156" t="str">
        <f t="shared" si="7"/>
        <v>PubMatic:Publisher</v>
      </c>
      <c r="B156" t="s">
        <v>95</v>
      </c>
      <c r="C156" t="s">
        <v>51</v>
      </c>
      <c r="D156" t="s">
        <v>133</v>
      </c>
    </row>
    <row r="157" spans="1:4">
      <c r="A157" t="str">
        <f t="shared" si="7"/>
        <v>Right Media:Publisher</v>
      </c>
      <c r="B157" t="s">
        <v>95</v>
      </c>
      <c r="C157" t="s">
        <v>43</v>
      </c>
      <c r="D157" t="s">
        <v>133</v>
      </c>
    </row>
    <row r="158" spans="1:4">
      <c r="A158" t="str">
        <f t="shared" si="7"/>
        <v>Rocket Fuel:Publisher</v>
      </c>
      <c r="B158" t="s">
        <v>95</v>
      </c>
      <c r="C158" t="s">
        <v>93</v>
      </c>
      <c r="D158" t="s">
        <v>133</v>
      </c>
    </row>
    <row r="159" spans="1:4">
      <c r="A159" t="str">
        <f t="shared" si="7"/>
        <v>Rubicon:Publisher</v>
      </c>
      <c r="B159" t="s">
        <v>95</v>
      </c>
      <c r="C159" t="s">
        <v>53</v>
      </c>
      <c r="D159" t="s">
        <v>133</v>
      </c>
    </row>
    <row r="160" spans="1:4">
      <c r="A160" t="str">
        <f t="shared" si="7"/>
        <v>ScoreCard Research Beacon:Publisher</v>
      </c>
      <c r="B160" t="s">
        <v>95</v>
      </c>
      <c r="C160" t="s">
        <v>8</v>
      </c>
      <c r="D160" t="s">
        <v>133</v>
      </c>
    </row>
    <row r="161" spans="1:4">
      <c r="A161" t="str">
        <f t="shared" si="7"/>
        <v>SpotXchange:Publisher</v>
      </c>
      <c r="B161" t="s">
        <v>95</v>
      </c>
      <c r="C161" t="s">
        <v>94</v>
      </c>
      <c r="D161" t="s">
        <v>133</v>
      </c>
    </row>
    <row r="162" spans="1:4">
      <c r="A162" t="str">
        <f t="shared" si="7"/>
        <v>TrackingSoft:Publisher</v>
      </c>
      <c r="B162" t="s">
        <v>95</v>
      </c>
      <c r="C162" t="s">
        <v>33</v>
      </c>
      <c r="D162" t="s">
        <v>133</v>
      </c>
    </row>
    <row r="163" spans="1:4">
      <c r="A163" t="str">
        <f t="shared" si="7"/>
        <v>Acxiom:Publisher</v>
      </c>
      <c r="B163" t="s">
        <v>100</v>
      </c>
      <c r="C163" t="s">
        <v>84</v>
      </c>
      <c r="D163" t="s">
        <v>133</v>
      </c>
    </row>
    <row r="164" spans="1:4">
      <c r="A164" t="str">
        <f t="shared" si="7"/>
        <v>AppNexus:Publisher</v>
      </c>
      <c r="B164" t="s">
        <v>100</v>
      </c>
      <c r="C164" t="s">
        <v>24</v>
      </c>
      <c r="D164" t="s">
        <v>133</v>
      </c>
    </row>
    <row r="165" spans="1:4">
      <c r="A165" t="str">
        <f t="shared" si="7"/>
        <v>Atlas:Publisher</v>
      </c>
      <c r="B165" t="s">
        <v>100</v>
      </c>
      <c r="C165" t="s">
        <v>39</v>
      </c>
      <c r="D165" t="s">
        <v>133</v>
      </c>
    </row>
    <row r="166" spans="1:4">
      <c r="A166" t="str">
        <f t="shared" si="7"/>
        <v>Audience Science:Publisher</v>
      </c>
      <c r="B166" t="s">
        <v>100</v>
      </c>
      <c r="C166" t="s">
        <v>85</v>
      </c>
      <c r="D166" t="s">
        <v>133</v>
      </c>
    </row>
    <row r="167" spans="1:4">
      <c r="A167" t="str">
        <f t="shared" si="7"/>
        <v>Brightcove:Publisher</v>
      </c>
      <c r="B167" t="s">
        <v>100</v>
      </c>
      <c r="C167" t="s">
        <v>96</v>
      </c>
      <c r="D167" t="s">
        <v>133</v>
      </c>
    </row>
    <row r="168" spans="1:4">
      <c r="A168" t="str">
        <f t="shared" si="7"/>
        <v>ChartBeat:Publisher</v>
      </c>
      <c r="B168" t="s">
        <v>100</v>
      </c>
      <c r="C168" t="s">
        <v>1</v>
      </c>
      <c r="D168" t="s">
        <v>133</v>
      </c>
    </row>
    <row r="169" spans="1:4">
      <c r="A169" t="str">
        <f t="shared" si="7"/>
        <v>Datalogix:Publisher</v>
      </c>
      <c r="B169" t="s">
        <v>100</v>
      </c>
      <c r="C169" t="s">
        <v>42</v>
      </c>
      <c r="D169" t="s">
        <v>133</v>
      </c>
    </row>
    <row r="170" spans="1:4">
      <c r="A170" t="str">
        <f t="shared" si="7"/>
        <v>DoubleClick:Publisher</v>
      </c>
      <c r="B170" t="s">
        <v>100</v>
      </c>
      <c r="C170" t="s">
        <v>2</v>
      </c>
      <c r="D170" t="s">
        <v>133</v>
      </c>
    </row>
    <row r="171" spans="1:4">
      <c r="A171" t="str">
        <f t="shared" si="7"/>
        <v>eXelate:Publisher</v>
      </c>
      <c r="B171" t="s">
        <v>100</v>
      </c>
      <c r="C171" t="s">
        <v>97</v>
      </c>
      <c r="D171" t="s">
        <v>133</v>
      </c>
    </row>
    <row r="172" spans="1:4">
      <c r="A172" t="str">
        <f t="shared" si="7"/>
        <v>Facebook Connect:Publisher</v>
      </c>
      <c r="B172" t="s">
        <v>100</v>
      </c>
      <c r="C172" t="s">
        <v>14</v>
      </c>
      <c r="D172" t="s">
        <v>133</v>
      </c>
    </row>
    <row r="173" spans="1:4">
      <c r="A173" t="str">
        <f t="shared" si="7"/>
        <v>Google Adsense:Publisher</v>
      </c>
      <c r="B173" t="s">
        <v>100</v>
      </c>
      <c r="C173" t="s">
        <v>5</v>
      </c>
      <c r="D173" t="s">
        <v>133</v>
      </c>
    </row>
    <row r="174" spans="1:4">
      <c r="A174" t="str">
        <f t="shared" si="7"/>
        <v>Krux Digital:Publisher</v>
      </c>
      <c r="B174" t="s">
        <v>100</v>
      </c>
      <c r="C174" t="s">
        <v>79</v>
      </c>
      <c r="D174" t="s">
        <v>133</v>
      </c>
    </row>
    <row r="175" spans="1:4">
      <c r="A175" t="str">
        <f t="shared" si="7"/>
        <v>Moat:Publisher</v>
      </c>
      <c r="B175" t="s">
        <v>100</v>
      </c>
      <c r="C175" t="s">
        <v>65</v>
      </c>
      <c r="D175" t="s">
        <v>133</v>
      </c>
    </row>
    <row r="176" spans="1:4">
      <c r="A176" t="str">
        <f t="shared" si="7"/>
        <v>NetRatings SiteCensus:Publisher</v>
      </c>
      <c r="B176" t="s">
        <v>100</v>
      </c>
      <c r="C176" t="s">
        <v>7</v>
      </c>
      <c r="D176" t="s">
        <v>133</v>
      </c>
    </row>
    <row r="177" spans="1:4">
      <c r="A177" t="str">
        <f t="shared" si="7"/>
        <v>New York Times:Publisher</v>
      </c>
      <c r="B177" t="s">
        <v>100</v>
      </c>
      <c r="C177" t="s">
        <v>98</v>
      </c>
      <c r="D177" t="s">
        <v>133</v>
      </c>
    </row>
    <row r="178" spans="1:4">
      <c r="A178" t="str">
        <f t="shared" si="7"/>
        <v>ScoreCard Research Beacon:Publisher</v>
      </c>
      <c r="B178" t="s">
        <v>100</v>
      </c>
      <c r="C178" t="s">
        <v>8</v>
      </c>
      <c r="D178" t="s">
        <v>133</v>
      </c>
    </row>
    <row r="179" spans="1:4">
      <c r="A179" t="str">
        <f t="shared" si="7"/>
        <v>Typekit by Adobe:Publisher</v>
      </c>
      <c r="B179" t="s">
        <v>100</v>
      </c>
      <c r="C179" t="s">
        <v>21</v>
      </c>
      <c r="D179" t="s">
        <v>133</v>
      </c>
    </row>
    <row r="180" spans="1:4">
      <c r="A180" t="str">
        <f t="shared" si="7"/>
        <v>VoiceFive:Publisher</v>
      </c>
      <c r="B180" t="s">
        <v>100</v>
      </c>
      <c r="C180" t="s">
        <v>44</v>
      </c>
      <c r="D180" t="s">
        <v>133</v>
      </c>
    </row>
    <row r="181" spans="1:4">
      <c r="A181" t="str">
        <f t="shared" si="7"/>
        <v>WebTrends:Publisher</v>
      </c>
      <c r="B181" t="s">
        <v>100</v>
      </c>
      <c r="C181" t="s">
        <v>99</v>
      </c>
      <c r="D181" t="s">
        <v>133</v>
      </c>
    </row>
    <row r="182" spans="1:4">
      <c r="A182" t="str">
        <f t="shared" si="7"/>
        <v>24/7 Media Ad Network:Publisher</v>
      </c>
      <c r="B182" t="s">
        <v>106</v>
      </c>
      <c r="C182" t="s">
        <v>101</v>
      </c>
      <c r="D182" t="s">
        <v>133</v>
      </c>
    </row>
    <row r="183" spans="1:4">
      <c r="A183" t="str">
        <f t="shared" si="7"/>
        <v>AppNexus:Publisher</v>
      </c>
      <c r="B183" t="s">
        <v>106</v>
      </c>
      <c r="C183" t="s">
        <v>24</v>
      </c>
      <c r="D183" t="s">
        <v>133</v>
      </c>
    </row>
    <row r="184" spans="1:4">
      <c r="A184" t="str">
        <f t="shared" si="7"/>
        <v>Audience Science:Publisher</v>
      </c>
      <c r="B184" t="s">
        <v>106</v>
      </c>
      <c r="C184" t="s">
        <v>85</v>
      </c>
      <c r="D184" t="s">
        <v>133</v>
      </c>
    </row>
    <row r="185" spans="1:4">
      <c r="A185" t="str">
        <f t="shared" si="7"/>
        <v>BrightRoll:Publisher</v>
      </c>
      <c r="B185" t="s">
        <v>106</v>
      </c>
      <c r="C185" t="s">
        <v>87</v>
      </c>
      <c r="D185" t="s">
        <v>133</v>
      </c>
    </row>
    <row r="186" spans="1:4">
      <c r="A186" t="str">
        <f t="shared" si="7"/>
        <v>ChartBeat:Publisher</v>
      </c>
      <c r="B186" t="s">
        <v>106</v>
      </c>
      <c r="C186" t="s">
        <v>1</v>
      </c>
      <c r="D186" t="s">
        <v>133</v>
      </c>
    </row>
    <row r="187" spans="1:4">
      <c r="A187" t="str">
        <f t="shared" si="7"/>
        <v>Criteo:Publisher</v>
      </c>
      <c r="B187" t="s">
        <v>106</v>
      </c>
      <c r="C187" t="s">
        <v>26</v>
      </c>
      <c r="D187" t="s">
        <v>133</v>
      </c>
    </row>
    <row r="188" spans="1:4">
      <c r="A188" t="str">
        <f t="shared" si="7"/>
        <v>DoubleClick:Publisher</v>
      </c>
      <c r="B188" t="s">
        <v>106</v>
      </c>
      <c r="C188" t="s">
        <v>2</v>
      </c>
      <c r="D188" t="s">
        <v>133</v>
      </c>
    </row>
    <row r="189" spans="1:4">
      <c r="A189" t="str">
        <f t="shared" si="7"/>
        <v>Evidon Notice:Publisher</v>
      </c>
      <c r="B189" t="s">
        <v>106</v>
      </c>
      <c r="C189" t="s">
        <v>4</v>
      </c>
      <c r="D189" t="s">
        <v>133</v>
      </c>
    </row>
    <row r="190" spans="1:4">
      <c r="A190" t="str">
        <f t="shared" si="7"/>
        <v>Facebook Connect:Publisher</v>
      </c>
      <c r="B190" t="s">
        <v>106</v>
      </c>
      <c r="C190" t="s">
        <v>14</v>
      </c>
      <c r="D190" t="s">
        <v>133</v>
      </c>
    </row>
    <row r="191" spans="1:4">
      <c r="A191" t="str">
        <f t="shared" si="7"/>
        <v>Facebook Social Graph:Publisher</v>
      </c>
      <c r="B191" t="s">
        <v>106</v>
      </c>
      <c r="C191" t="s">
        <v>61</v>
      </c>
      <c r="D191" t="s">
        <v>133</v>
      </c>
    </row>
    <row r="192" spans="1:4">
      <c r="A192" t="str">
        <f t="shared" si="7"/>
        <v>ForeSee:Publisher</v>
      </c>
      <c r="B192" t="s">
        <v>106</v>
      </c>
      <c r="C192" t="s">
        <v>102</v>
      </c>
      <c r="D192" t="s">
        <v>133</v>
      </c>
    </row>
    <row r="193" spans="1:4">
      <c r="A193" t="str">
        <f t="shared" si="7"/>
        <v>Google Adsense:Publisher</v>
      </c>
      <c r="B193" t="s">
        <v>106</v>
      </c>
      <c r="C193" t="s">
        <v>5</v>
      </c>
      <c r="D193" t="s">
        <v>133</v>
      </c>
    </row>
    <row r="194" spans="1:4">
      <c r="A194" t="str">
        <f t="shared" si="7"/>
        <v>Google AdWords Conversion:Publisher</v>
      </c>
      <c r="B194" t="s">
        <v>106</v>
      </c>
      <c r="C194" t="s">
        <v>17</v>
      </c>
      <c r="D194" t="s">
        <v>133</v>
      </c>
    </row>
    <row r="195" spans="1:4">
      <c r="A195" t="str">
        <f t="shared" ref="A195:A258" si="9">C195&amp;":"&amp;D195</f>
        <v>Google AJAX Search API:Publisher</v>
      </c>
      <c r="B195" t="s">
        <v>106</v>
      </c>
      <c r="C195" t="s">
        <v>103</v>
      </c>
      <c r="D195" t="s">
        <v>133</v>
      </c>
    </row>
    <row r="196" spans="1:4">
      <c r="A196" t="str">
        <f t="shared" si="9"/>
        <v>Integral Ad Science:Publisher</v>
      </c>
      <c r="B196" t="s">
        <v>106</v>
      </c>
      <c r="C196" t="s">
        <v>104</v>
      </c>
      <c r="D196" t="s">
        <v>133</v>
      </c>
    </row>
    <row r="197" spans="1:4">
      <c r="A197" t="str">
        <f t="shared" si="9"/>
        <v>Media6Degrees:Publisher</v>
      </c>
      <c r="B197" t="s">
        <v>106</v>
      </c>
      <c r="C197" t="s">
        <v>105</v>
      </c>
      <c r="D197" t="s">
        <v>133</v>
      </c>
    </row>
    <row r="198" spans="1:4">
      <c r="A198" t="str">
        <f t="shared" si="9"/>
        <v>MediaMath:Publisher</v>
      </c>
      <c r="B198" t="s">
        <v>106</v>
      </c>
      <c r="C198" t="s">
        <v>30</v>
      </c>
      <c r="D198" t="s">
        <v>133</v>
      </c>
    </row>
    <row r="199" spans="1:4">
      <c r="A199" t="str">
        <f t="shared" si="9"/>
        <v>NetRatings SiteCensus:Publisher</v>
      </c>
      <c r="B199" t="s">
        <v>106</v>
      </c>
      <c r="C199" t="s">
        <v>7</v>
      </c>
      <c r="D199" t="s">
        <v>133</v>
      </c>
    </row>
    <row r="200" spans="1:4">
      <c r="A200" t="str">
        <f t="shared" si="9"/>
        <v>Omniture (Adobe Analytics):Publisher</v>
      </c>
      <c r="B200" t="s">
        <v>106</v>
      </c>
      <c r="C200" t="s">
        <v>18</v>
      </c>
      <c r="D200" t="s">
        <v>133</v>
      </c>
    </row>
    <row r="201" spans="1:4">
      <c r="A201" t="str">
        <f t="shared" si="9"/>
        <v>Optimizely:Publisher</v>
      </c>
      <c r="B201" t="s">
        <v>106</v>
      </c>
      <c r="C201" t="s">
        <v>19</v>
      </c>
      <c r="D201" t="s">
        <v>133</v>
      </c>
    </row>
    <row r="202" spans="1:4">
      <c r="A202" t="str">
        <f t="shared" si="9"/>
        <v>Outbrain:Publisher</v>
      </c>
      <c r="B202" t="s">
        <v>106</v>
      </c>
      <c r="C202" t="s">
        <v>66</v>
      </c>
      <c r="D202" t="s">
        <v>133</v>
      </c>
    </row>
    <row r="203" spans="1:4">
      <c r="A203" t="str">
        <f t="shared" si="9"/>
        <v>Quantcast:Publisher</v>
      </c>
      <c r="B203" t="s">
        <v>106</v>
      </c>
      <c r="C203" t="s">
        <v>20</v>
      </c>
      <c r="D203" t="s">
        <v>133</v>
      </c>
    </row>
    <row r="204" spans="1:4">
      <c r="A204" t="str">
        <f t="shared" si="9"/>
        <v>Right Media:Publisher</v>
      </c>
      <c r="B204" t="s">
        <v>106</v>
      </c>
      <c r="C204" t="s">
        <v>43</v>
      </c>
      <c r="D204" t="s">
        <v>133</v>
      </c>
    </row>
    <row r="205" spans="1:4">
      <c r="A205" t="str">
        <f t="shared" si="9"/>
        <v>Rubicon:Publisher</v>
      </c>
      <c r="B205" t="s">
        <v>106</v>
      </c>
      <c r="C205" t="s">
        <v>53</v>
      </c>
      <c r="D205" t="s">
        <v>133</v>
      </c>
    </row>
    <row r="206" spans="1:4">
      <c r="A206" t="str">
        <f t="shared" si="9"/>
        <v>ScoreCard Research Beacon:Publisher</v>
      </c>
      <c r="B206" t="s">
        <v>106</v>
      </c>
      <c r="C206" t="s">
        <v>8</v>
      </c>
      <c r="D206" t="s">
        <v>133</v>
      </c>
    </row>
    <row r="207" spans="1:4">
      <c r="A207" t="str">
        <f t="shared" si="9"/>
        <v>24/7 Media Ad Network:Publisher</v>
      </c>
      <c r="B207" t="s">
        <v>122</v>
      </c>
      <c r="C207" t="s">
        <v>101</v>
      </c>
      <c r="D207" t="s">
        <v>133</v>
      </c>
    </row>
    <row r="208" spans="1:4">
      <c r="A208" t="str">
        <f t="shared" si="9"/>
        <v>[x+1]:Publisher</v>
      </c>
      <c r="B208" t="s">
        <v>122</v>
      </c>
      <c r="C208" t="s">
        <v>83</v>
      </c>
      <c r="D208" t="s">
        <v>133</v>
      </c>
    </row>
    <row r="209" spans="1:4">
      <c r="A209" t="str">
        <f t="shared" si="9"/>
        <v>Acxiom:Publisher</v>
      </c>
      <c r="B209" t="s">
        <v>122</v>
      </c>
      <c r="C209" t="s">
        <v>84</v>
      </c>
      <c r="D209" t="s">
        <v>133</v>
      </c>
    </row>
    <row r="210" spans="1:4">
      <c r="A210" t="str">
        <f t="shared" si="9"/>
        <v>Adap.tv:Publisher</v>
      </c>
      <c r="B210" t="s">
        <v>122</v>
      </c>
      <c r="C210" t="s">
        <v>107</v>
      </c>
      <c r="D210" t="s">
        <v>133</v>
      </c>
    </row>
    <row r="211" spans="1:4">
      <c r="A211" t="str">
        <f t="shared" si="9"/>
        <v>AddThis:Publisher</v>
      </c>
      <c r="B211" t="s">
        <v>122</v>
      </c>
      <c r="C211" t="s">
        <v>108</v>
      </c>
      <c r="D211" t="s">
        <v>133</v>
      </c>
    </row>
    <row r="212" spans="1:4">
      <c r="A212" t="str">
        <f t="shared" si="9"/>
        <v>Advertising.com:Publisher</v>
      </c>
      <c r="B212" t="s">
        <v>122</v>
      </c>
      <c r="C212" t="s">
        <v>74</v>
      </c>
      <c r="D212" t="s">
        <v>133</v>
      </c>
    </row>
    <row r="213" spans="1:4">
      <c r="A213" t="str">
        <f t="shared" si="9"/>
        <v>Aggregate Knowledge:Publisher</v>
      </c>
      <c r="B213" t="s">
        <v>122</v>
      </c>
      <c r="C213" t="s">
        <v>38</v>
      </c>
      <c r="D213" t="s">
        <v>133</v>
      </c>
    </row>
    <row r="214" spans="1:4">
      <c r="A214" t="str">
        <f t="shared" si="9"/>
        <v>AMP Platform:Publisher</v>
      </c>
      <c r="B214" t="s">
        <v>122</v>
      </c>
      <c r="C214" t="s">
        <v>109</v>
      </c>
      <c r="D214" t="s">
        <v>133</v>
      </c>
    </row>
    <row r="215" spans="1:4">
      <c r="A215" t="str">
        <f t="shared" si="9"/>
        <v>AppNexus:Publisher</v>
      </c>
      <c r="B215" t="s">
        <v>122</v>
      </c>
      <c r="C215" t="s">
        <v>24</v>
      </c>
      <c r="D215" t="s">
        <v>133</v>
      </c>
    </row>
    <row r="216" spans="1:4">
      <c r="A216" t="str">
        <f t="shared" si="9"/>
        <v>Audience Science:Publisher</v>
      </c>
      <c r="B216" t="s">
        <v>122</v>
      </c>
      <c r="C216" t="s">
        <v>85</v>
      </c>
      <c r="D216" t="s">
        <v>133</v>
      </c>
    </row>
    <row r="217" spans="1:4">
      <c r="A217" t="str">
        <f t="shared" si="9"/>
        <v>BlueKai:Publisher</v>
      </c>
      <c r="B217" t="s">
        <v>122</v>
      </c>
      <c r="C217" t="s">
        <v>86</v>
      </c>
      <c r="D217" t="s">
        <v>133</v>
      </c>
    </row>
    <row r="218" spans="1:4">
      <c r="A218" t="str">
        <f t="shared" si="9"/>
        <v>BrightRoll:Publisher</v>
      </c>
      <c r="B218" t="s">
        <v>122</v>
      </c>
      <c r="C218" t="s">
        <v>87</v>
      </c>
      <c r="D218" t="s">
        <v>133</v>
      </c>
    </row>
    <row r="219" spans="1:4">
      <c r="A219" t="str">
        <f t="shared" si="9"/>
        <v>Brilig:Publisher</v>
      </c>
      <c r="B219" t="s">
        <v>122</v>
      </c>
      <c r="C219" t="s">
        <v>88</v>
      </c>
      <c r="D219" t="s">
        <v>133</v>
      </c>
    </row>
    <row r="220" spans="1:4">
      <c r="A220" t="str">
        <f t="shared" si="9"/>
        <v>Datalogix:Publisher</v>
      </c>
      <c r="B220" t="s">
        <v>122</v>
      </c>
      <c r="C220" t="s">
        <v>42</v>
      </c>
      <c r="D220" t="s">
        <v>133</v>
      </c>
    </row>
    <row r="221" spans="1:4">
      <c r="A221" t="str">
        <f t="shared" si="9"/>
        <v>DoubleClick:Publisher</v>
      </c>
      <c r="B221" t="s">
        <v>122</v>
      </c>
      <c r="C221" t="s">
        <v>2</v>
      </c>
      <c r="D221" t="s">
        <v>133</v>
      </c>
    </row>
    <row r="222" spans="1:4">
      <c r="A222" t="str">
        <f t="shared" si="9"/>
        <v>DoubleClick Bid Manager:Publisher</v>
      </c>
      <c r="B222" t="s">
        <v>122</v>
      </c>
      <c r="C222" t="s">
        <v>110</v>
      </c>
      <c r="D222" t="s">
        <v>133</v>
      </c>
    </row>
    <row r="223" spans="1:4">
      <c r="A223" t="str">
        <f t="shared" si="9"/>
        <v>DoubleClick Spotlight:Publisher</v>
      </c>
      <c r="B223" t="s">
        <v>122</v>
      </c>
      <c r="C223" t="s">
        <v>27</v>
      </c>
      <c r="D223" t="s">
        <v>133</v>
      </c>
    </row>
    <row r="224" spans="1:4">
      <c r="A224" t="str">
        <f t="shared" si="9"/>
        <v>eXelate:Publisher</v>
      </c>
      <c r="B224" t="s">
        <v>122</v>
      </c>
      <c r="C224" t="s">
        <v>97</v>
      </c>
      <c r="D224" t="s">
        <v>133</v>
      </c>
    </row>
    <row r="225" spans="1:4">
      <c r="A225" t="str">
        <f t="shared" si="9"/>
        <v>Google Adsense:Publisher</v>
      </c>
      <c r="B225" t="s">
        <v>122</v>
      </c>
      <c r="C225" t="s">
        <v>5</v>
      </c>
      <c r="D225" t="s">
        <v>133</v>
      </c>
    </row>
    <row r="226" spans="1:4">
      <c r="A226" t="str">
        <f t="shared" si="9"/>
        <v>Google Analytics:Publisher</v>
      </c>
      <c r="B226" t="s">
        <v>122</v>
      </c>
      <c r="C226" t="s">
        <v>29</v>
      </c>
      <c r="D226" t="s">
        <v>133</v>
      </c>
    </row>
    <row r="227" spans="1:4">
      <c r="A227" t="str">
        <f t="shared" si="9"/>
        <v>i-Behavior:Publisher</v>
      </c>
      <c r="B227" t="s">
        <v>122</v>
      </c>
      <c r="C227" t="s">
        <v>111</v>
      </c>
      <c r="D227" t="s">
        <v>133</v>
      </c>
    </row>
    <row r="228" spans="1:4">
      <c r="A228" t="str">
        <f t="shared" si="9"/>
        <v>Intent Media:Publisher</v>
      </c>
      <c r="B228" t="s">
        <v>122</v>
      </c>
      <c r="C228" t="s">
        <v>112</v>
      </c>
      <c r="D228" t="s">
        <v>133</v>
      </c>
    </row>
    <row r="229" spans="1:4">
      <c r="A229" t="str">
        <f t="shared" si="9"/>
        <v>Lotame:Publisher</v>
      </c>
      <c r="B229" t="s">
        <v>122</v>
      </c>
      <c r="C229" t="s">
        <v>113</v>
      </c>
      <c r="D229" t="s">
        <v>133</v>
      </c>
    </row>
    <row r="230" spans="1:4">
      <c r="A230" t="str">
        <f t="shared" si="9"/>
        <v>Martini Media:Publisher</v>
      </c>
      <c r="B230" t="s">
        <v>122</v>
      </c>
      <c r="C230" t="s">
        <v>114</v>
      </c>
      <c r="D230" t="s">
        <v>133</v>
      </c>
    </row>
    <row r="231" spans="1:4">
      <c r="A231" t="str">
        <f t="shared" si="9"/>
        <v>Media Innovation Group:Publisher</v>
      </c>
      <c r="B231" t="s">
        <v>122</v>
      </c>
      <c r="C231" t="s">
        <v>90</v>
      </c>
      <c r="D231" t="s">
        <v>133</v>
      </c>
    </row>
    <row r="232" spans="1:4">
      <c r="A232" t="str">
        <f t="shared" si="9"/>
        <v>Media.net:Publisher</v>
      </c>
      <c r="B232" t="s">
        <v>122</v>
      </c>
      <c r="C232" t="s">
        <v>115</v>
      </c>
      <c r="D232" t="s">
        <v>133</v>
      </c>
    </row>
    <row r="233" spans="1:4">
      <c r="A233" t="str">
        <f t="shared" si="9"/>
        <v>Moat:Publisher</v>
      </c>
      <c r="B233" t="s">
        <v>122</v>
      </c>
      <c r="C233" t="s">
        <v>65</v>
      </c>
      <c r="D233" t="s">
        <v>133</v>
      </c>
    </row>
    <row r="234" spans="1:4">
      <c r="A234" t="str">
        <f t="shared" si="9"/>
        <v>Omniture (Adobe Analytics):Publisher</v>
      </c>
      <c r="B234" t="s">
        <v>122</v>
      </c>
      <c r="C234" t="s">
        <v>18</v>
      </c>
      <c r="D234" t="s">
        <v>133</v>
      </c>
    </row>
    <row r="235" spans="1:4">
      <c r="A235" t="str">
        <f t="shared" si="9"/>
        <v>Quantcast:Publisher</v>
      </c>
      <c r="B235" t="s">
        <v>122</v>
      </c>
      <c r="C235" t="s">
        <v>20</v>
      </c>
      <c r="D235" t="s">
        <v>133</v>
      </c>
    </row>
    <row r="236" spans="1:4">
      <c r="A236" t="str">
        <f t="shared" si="9"/>
        <v>Right Media:Publisher</v>
      </c>
      <c r="B236" t="s">
        <v>122</v>
      </c>
      <c r="C236" t="s">
        <v>43</v>
      </c>
      <c r="D236" t="s">
        <v>133</v>
      </c>
    </row>
    <row r="237" spans="1:4">
      <c r="A237" t="str">
        <f t="shared" si="9"/>
        <v>ScoreCard Research Beacon:Publisher</v>
      </c>
      <c r="B237" t="s">
        <v>122</v>
      </c>
      <c r="C237" t="s">
        <v>8</v>
      </c>
      <c r="D237" t="s">
        <v>133</v>
      </c>
    </row>
    <row r="238" spans="1:4">
      <c r="A238" t="str">
        <f t="shared" si="9"/>
        <v>Tacoda:Publisher</v>
      </c>
      <c r="B238" t="s">
        <v>122</v>
      </c>
      <c r="C238" t="s">
        <v>116</v>
      </c>
      <c r="D238" t="s">
        <v>133</v>
      </c>
    </row>
    <row r="239" spans="1:4">
      <c r="A239" t="str">
        <f t="shared" si="9"/>
        <v>Tapad:Publisher</v>
      </c>
      <c r="B239" t="s">
        <v>122</v>
      </c>
      <c r="C239" t="s">
        <v>117</v>
      </c>
      <c r="D239" t="s">
        <v>133</v>
      </c>
    </row>
    <row r="240" spans="1:4">
      <c r="A240" t="str">
        <f t="shared" si="9"/>
        <v>TidalTV:Publisher</v>
      </c>
      <c r="B240" t="s">
        <v>122</v>
      </c>
      <c r="C240" t="s">
        <v>118</v>
      </c>
      <c r="D240" t="s">
        <v>133</v>
      </c>
    </row>
    <row r="241" spans="1:4">
      <c r="A241" t="str">
        <f t="shared" si="9"/>
        <v>TradeDesk:Publisher</v>
      </c>
      <c r="B241" t="s">
        <v>122</v>
      </c>
      <c r="C241" t="s">
        <v>119</v>
      </c>
      <c r="D241" t="s">
        <v>133</v>
      </c>
    </row>
    <row r="242" spans="1:4">
      <c r="A242" t="str">
        <f t="shared" si="9"/>
        <v>TRUSTe Notice:Publisher</v>
      </c>
      <c r="B242" t="s">
        <v>122</v>
      </c>
      <c r="C242" t="s">
        <v>58</v>
      </c>
      <c r="D242" t="s">
        <v>133</v>
      </c>
    </row>
    <row r="243" spans="1:4">
      <c r="A243" t="str">
        <f t="shared" si="9"/>
        <v>Turn:Publisher</v>
      </c>
      <c r="B243" t="s">
        <v>122</v>
      </c>
      <c r="C243" t="s">
        <v>120</v>
      </c>
      <c r="D243" t="s">
        <v>133</v>
      </c>
    </row>
    <row r="244" spans="1:4">
      <c r="A244" t="str">
        <f t="shared" si="9"/>
        <v>Undertone:Publisher</v>
      </c>
      <c r="B244" t="s">
        <v>122</v>
      </c>
      <c r="C244" t="s">
        <v>121</v>
      </c>
      <c r="D244" t="s">
        <v>133</v>
      </c>
    </row>
    <row r="245" spans="1:4">
      <c r="A245" t="str">
        <f t="shared" si="9"/>
        <v>Visual Revenue:Publisher</v>
      </c>
      <c r="B245" t="s">
        <v>122</v>
      </c>
      <c r="C245" t="s">
        <v>69</v>
      </c>
      <c r="D245" t="s">
        <v>133</v>
      </c>
    </row>
    <row r="246" spans="1:4">
      <c r="A246" t="str">
        <f t="shared" si="9"/>
        <v>AdRoll:Publisher</v>
      </c>
      <c r="B246" t="s">
        <v>126</v>
      </c>
      <c r="C246" t="s">
        <v>22</v>
      </c>
      <c r="D246" t="s">
        <v>133</v>
      </c>
    </row>
    <row r="247" spans="1:4">
      <c r="A247" t="str">
        <f t="shared" si="9"/>
        <v>Audience Science:Publisher</v>
      </c>
      <c r="B247" t="s">
        <v>126</v>
      </c>
      <c r="C247" t="s">
        <v>85</v>
      </c>
      <c r="D247" t="s">
        <v>133</v>
      </c>
    </row>
    <row r="248" spans="1:4">
      <c r="A248" t="str">
        <f t="shared" si="9"/>
        <v>BuzzFeed:Publisher</v>
      </c>
      <c r="B248" t="s">
        <v>126</v>
      </c>
      <c r="C248" t="s">
        <v>11</v>
      </c>
      <c r="D248" t="s">
        <v>133</v>
      </c>
    </row>
    <row r="249" spans="1:4">
      <c r="A249" t="str">
        <f t="shared" si="9"/>
        <v>ChartBeat:Publisher</v>
      </c>
      <c r="B249" t="s">
        <v>126</v>
      </c>
      <c r="C249" t="s">
        <v>1</v>
      </c>
      <c r="D249" t="s">
        <v>133</v>
      </c>
    </row>
    <row r="250" spans="1:4">
      <c r="A250" t="str">
        <f t="shared" si="9"/>
        <v>Datalogix:Publisher</v>
      </c>
      <c r="B250" t="s">
        <v>126</v>
      </c>
      <c r="C250" t="s">
        <v>42</v>
      </c>
      <c r="D250" t="s">
        <v>133</v>
      </c>
    </row>
    <row r="251" spans="1:4">
      <c r="A251" t="str">
        <f t="shared" si="9"/>
        <v>DoubleClick:Publisher</v>
      </c>
      <c r="B251" t="s">
        <v>126</v>
      </c>
      <c r="C251" t="s">
        <v>2</v>
      </c>
      <c r="D251" t="s">
        <v>133</v>
      </c>
    </row>
    <row r="252" spans="1:4">
      <c r="A252" t="str">
        <f t="shared" si="9"/>
        <v>Evidon Notice:Publisher</v>
      </c>
      <c r="B252" t="s">
        <v>126</v>
      </c>
      <c r="C252" t="s">
        <v>4</v>
      </c>
      <c r="D252" t="s">
        <v>133</v>
      </c>
    </row>
    <row r="253" spans="1:4">
      <c r="A253" t="str">
        <f t="shared" si="9"/>
        <v>Facebook Connect:Publisher</v>
      </c>
      <c r="B253" t="s">
        <v>126</v>
      </c>
      <c r="C253" t="s">
        <v>14</v>
      </c>
      <c r="D253" t="s">
        <v>133</v>
      </c>
    </row>
    <row r="254" spans="1:4">
      <c r="A254" t="str">
        <f t="shared" si="9"/>
        <v>Google Adsense:Publisher</v>
      </c>
      <c r="B254" t="s">
        <v>126</v>
      </c>
      <c r="C254" t="s">
        <v>5</v>
      </c>
      <c r="D254" t="s">
        <v>133</v>
      </c>
    </row>
    <row r="255" spans="1:4">
      <c r="A255" t="str">
        <f t="shared" si="9"/>
        <v>Media Optimizer (Adobe):Publisher</v>
      </c>
      <c r="B255" t="s">
        <v>126</v>
      </c>
      <c r="C255" t="s">
        <v>64</v>
      </c>
      <c r="D255" t="s">
        <v>133</v>
      </c>
    </row>
    <row r="256" spans="1:4">
      <c r="A256" t="str">
        <f t="shared" si="9"/>
        <v>Moat:Publisher</v>
      </c>
      <c r="B256" t="s">
        <v>126</v>
      </c>
      <c r="C256" t="s">
        <v>65</v>
      </c>
      <c r="D256" t="s">
        <v>133</v>
      </c>
    </row>
    <row r="257" spans="1:4">
      <c r="A257" t="str">
        <f t="shared" si="9"/>
        <v>Quantcast:Publisher</v>
      </c>
      <c r="B257" t="s">
        <v>126</v>
      </c>
      <c r="C257" t="s">
        <v>20</v>
      </c>
      <c r="D257" t="s">
        <v>133</v>
      </c>
    </row>
    <row r="258" spans="1:4">
      <c r="A258" t="str">
        <f t="shared" si="9"/>
        <v>Right Media:Publisher</v>
      </c>
      <c r="B258" t="s">
        <v>126</v>
      </c>
      <c r="C258" t="s">
        <v>43</v>
      </c>
      <c r="D258" t="s">
        <v>133</v>
      </c>
    </row>
    <row r="259" spans="1:4">
      <c r="A259" t="str">
        <f t="shared" ref="A259:A287" si="10">C259&amp;":"&amp;D259</f>
        <v>ScoreCard Research Beacon:Publisher</v>
      </c>
      <c r="B259" t="s">
        <v>126</v>
      </c>
      <c r="C259" t="s">
        <v>8</v>
      </c>
      <c r="D259" t="s">
        <v>133</v>
      </c>
    </row>
    <row r="260" spans="1:4">
      <c r="A260" t="str">
        <f t="shared" si="10"/>
        <v>SimpleReach:Publisher</v>
      </c>
      <c r="B260" t="s">
        <v>126</v>
      </c>
      <c r="C260" t="s">
        <v>124</v>
      </c>
      <c r="D260" t="s">
        <v>133</v>
      </c>
    </row>
    <row r="261" spans="1:4">
      <c r="A261" t="str">
        <f t="shared" si="10"/>
        <v>Tealium:Publisher</v>
      </c>
      <c r="B261" t="s">
        <v>126</v>
      </c>
      <c r="C261" t="s">
        <v>125</v>
      </c>
      <c r="D261" t="s">
        <v>133</v>
      </c>
    </row>
    <row r="262" spans="1:4">
      <c r="A262" t="str">
        <f t="shared" si="10"/>
        <v>TrackingSoft:Publisher</v>
      </c>
      <c r="B262" t="s">
        <v>126</v>
      </c>
      <c r="C262" t="s">
        <v>33</v>
      </c>
      <c r="D262" t="s">
        <v>133</v>
      </c>
    </row>
    <row r="263" spans="1:4">
      <c r="A263" t="str">
        <f t="shared" si="10"/>
        <v>Visual Revenue:Publisher</v>
      </c>
      <c r="B263" t="s">
        <v>126</v>
      </c>
      <c r="C263" t="s">
        <v>69</v>
      </c>
      <c r="D263" t="s">
        <v>133</v>
      </c>
    </row>
    <row r="264" spans="1:4">
      <c r="A264" t="str">
        <f t="shared" si="10"/>
        <v>Acxiom:Publisher</v>
      </c>
      <c r="B264" t="s">
        <v>130</v>
      </c>
      <c r="C264" t="s">
        <v>84</v>
      </c>
      <c r="D264" t="s">
        <v>133</v>
      </c>
    </row>
    <row r="265" spans="1:4">
      <c r="A265" t="str">
        <f t="shared" si="10"/>
        <v>Adobe Test &amp; Target:Publisher</v>
      </c>
      <c r="B265" t="s">
        <v>130</v>
      </c>
      <c r="C265" t="s">
        <v>0</v>
      </c>
      <c r="D265" t="s">
        <v>133</v>
      </c>
    </row>
    <row r="266" spans="1:4">
      <c r="A266" t="str">
        <f t="shared" si="10"/>
        <v>Amazon Associates:Publisher</v>
      </c>
      <c r="B266" t="s">
        <v>130</v>
      </c>
      <c r="C266" t="s">
        <v>47</v>
      </c>
      <c r="D266" t="s">
        <v>133</v>
      </c>
    </row>
    <row r="267" spans="1:4">
      <c r="A267" t="str">
        <f t="shared" si="10"/>
        <v>Audience Science:Publisher</v>
      </c>
      <c r="B267" t="s">
        <v>130</v>
      </c>
      <c r="C267" t="s">
        <v>85</v>
      </c>
      <c r="D267" t="s">
        <v>133</v>
      </c>
    </row>
    <row r="268" spans="1:4">
      <c r="A268" t="str">
        <f t="shared" si="10"/>
        <v>Bizo:Publisher</v>
      </c>
      <c r="B268" t="s">
        <v>130</v>
      </c>
      <c r="C268" t="s">
        <v>127</v>
      </c>
      <c r="D268" t="s">
        <v>133</v>
      </c>
    </row>
    <row r="269" spans="1:4">
      <c r="A269" t="str">
        <f t="shared" si="10"/>
        <v>ChartBeat:Publisher</v>
      </c>
      <c r="B269" t="s">
        <v>130</v>
      </c>
      <c r="C269" t="s">
        <v>1</v>
      </c>
      <c r="D269" t="s">
        <v>133</v>
      </c>
    </row>
    <row r="270" spans="1:4">
      <c r="A270" t="str">
        <f t="shared" si="10"/>
        <v>Criteo:Publisher</v>
      </c>
      <c r="B270" t="s">
        <v>130</v>
      </c>
      <c r="C270" t="s">
        <v>26</v>
      </c>
      <c r="D270" t="s">
        <v>133</v>
      </c>
    </row>
    <row r="271" spans="1:4">
      <c r="A271" t="str">
        <f t="shared" si="10"/>
        <v>Datalogix:Publisher</v>
      </c>
      <c r="B271" t="s">
        <v>130</v>
      </c>
      <c r="C271" t="s">
        <v>42</v>
      </c>
      <c r="D271" t="s">
        <v>133</v>
      </c>
    </row>
    <row r="272" spans="1:4">
      <c r="A272" t="str">
        <f t="shared" si="10"/>
        <v>DoubleClick:Publisher</v>
      </c>
      <c r="B272" t="s">
        <v>130</v>
      </c>
      <c r="C272" t="s">
        <v>2</v>
      </c>
      <c r="D272" t="s">
        <v>133</v>
      </c>
    </row>
    <row r="273" spans="1:4">
      <c r="A273" t="str">
        <f t="shared" si="10"/>
        <v>eXelate:Publisher</v>
      </c>
      <c r="B273" t="s">
        <v>130</v>
      </c>
      <c r="C273" t="s">
        <v>97</v>
      </c>
      <c r="D273" t="s">
        <v>133</v>
      </c>
    </row>
    <row r="274" spans="1:4">
      <c r="A274" t="str">
        <f t="shared" si="10"/>
        <v>Google Adsense:Publisher</v>
      </c>
      <c r="B274" t="s">
        <v>130</v>
      </c>
      <c r="C274" t="s">
        <v>5</v>
      </c>
      <c r="D274" t="s">
        <v>133</v>
      </c>
    </row>
    <row r="275" spans="1:4">
      <c r="A275" t="str">
        <f t="shared" si="10"/>
        <v>Krux Digital:Publisher</v>
      </c>
      <c r="B275" t="s">
        <v>130</v>
      </c>
      <c r="C275" t="s">
        <v>79</v>
      </c>
      <c r="D275" t="s">
        <v>133</v>
      </c>
    </row>
    <row r="276" spans="1:4">
      <c r="A276" t="str">
        <f t="shared" si="10"/>
        <v>MediaMath:Publisher</v>
      </c>
      <c r="B276" t="s">
        <v>130</v>
      </c>
      <c r="C276" t="s">
        <v>30</v>
      </c>
      <c r="D276" t="s">
        <v>133</v>
      </c>
    </row>
    <row r="277" spans="1:4">
      <c r="A277" t="str">
        <f t="shared" si="10"/>
        <v>MediaMind:Publisher</v>
      </c>
      <c r="B277" t="s">
        <v>130</v>
      </c>
      <c r="C277" t="s">
        <v>76</v>
      </c>
      <c r="D277" t="s">
        <v>133</v>
      </c>
    </row>
    <row r="278" spans="1:4">
      <c r="A278" t="str">
        <f t="shared" si="10"/>
        <v>Moat:Publisher</v>
      </c>
      <c r="B278" t="s">
        <v>130</v>
      </c>
      <c r="C278" t="s">
        <v>65</v>
      </c>
      <c r="D278" t="s">
        <v>133</v>
      </c>
    </row>
    <row r="279" spans="1:4">
      <c r="A279" t="str">
        <f t="shared" si="10"/>
        <v>Neustar AdAdvisor:Publisher</v>
      </c>
      <c r="B279" t="s">
        <v>130</v>
      </c>
      <c r="C279" t="s">
        <v>92</v>
      </c>
      <c r="D279" t="s">
        <v>133</v>
      </c>
    </row>
    <row r="280" spans="1:4">
      <c r="A280" t="str">
        <f t="shared" si="10"/>
        <v>New Relic:Publisher</v>
      </c>
      <c r="B280" t="s">
        <v>130</v>
      </c>
      <c r="C280" t="s">
        <v>128</v>
      </c>
      <c r="D280" t="s">
        <v>133</v>
      </c>
    </row>
    <row r="281" spans="1:4">
      <c r="A281" t="str">
        <f t="shared" si="10"/>
        <v>Omniture (Adobe Analytics):Publisher</v>
      </c>
      <c r="B281" t="s">
        <v>130</v>
      </c>
      <c r="C281" t="s">
        <v>18</v>
      </c>
      <c r="D281" t="s">
        <v>133</v>
      </c>
    </row>
    <row r="282" spans="1:4">
      <c r="A282" t="str">
        <f t="shared" si="10"/>
        <v>Outbrain:Publisher</v>
      </c>
      <c r="B282" t="s">
        <v>130</v>
      </c>
      <c r="C282" t="s">
        <v>66</v>
      </c>
      <c r="D282" t="s">
        <v>133</v>
      </c>
    </row>
    <row r="283" spans="1:4">
      <c r="A283" t="str">
        <f t="shared" si="10"/>
        <v>Quantcast:Publisher</v>
      </c>
      <c r="B283" t="s">
        <v>130</v>
      </c>
      <c r="C283" t="s">
        <v>20</v>
      </c>
      <c r="D283" t="s">
        <v>133</v>
      </c>
    </row>
    <row r="284" spans="1:4">
      <c r="A284" t="str">
        <f t="shared" si="10"/>
        <v>Quigo AdSonar:Publisher</v>
      </c>
      <c r="B284" t="s">
        <v>130</v>
      </c>
      <c r="C284" t="s">
        <v>68</v>
      </c>
      <c r="D284" t="s">
        <v>133</v>
      </c>
    </row>
    <row r="285" spans="1:4">
      <c r="A285" t="str">
        <f t="shared" si="10"/>
        <v>ScoreCard Research Beacon:Publisher</v>
      </c>
      <c r="B285" t="s">
        <v>130</v>
      </c>
      <c r="C285" t="s">
        <v>8</v>
      </c>
      <c r="D285" t="s">
        <v>133</v>
      </c>
    </row>
    <row r="286" spans="1:4">
      <c r="A286" t="str">
        <f t="shared" si="10"/>
        <v>SpotXchange:Publisher</v>
      </c>
      <c r="B286" t="s">
        <v>130</v>
      </c>
      <c r="C286" t="s">
        <v>94</v>
      </c>
      <c r="D286" t="s">
        <v>133</v>
      </c>
    </row>
    <row r="287" spans="1:4">
      <c r="A287" t="str">
        <f t="shared" si="10"/>
        <v>Trove:Publisher</v>
      </c>
      <c r="B287" t="s">
        <v>130</v>
      </c>
      <c r="C287" t="s">
        <v>129</v>
      </c>
      <c r="D287" t="s">
        <v>133</v>
      </c>
    </row>
  </sheetData>
  <sortState ref="Q2:S131">
    <sortCondition descending="1" ref="S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TripleLift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Goldin</dc:creator>
  <cp:lastModifiedBy>Daniel Goldin</cp:lastModifiedBy>
  <dcterms:created xsi:type="dcterms:W3CDTF">2013-12-01T22:59:01Z</dcterms:created>
  <dcterms:modified xsi:type="dcterms:W3CDTF">2013-12-02T00:27:44Z</dcterms:modified>
</cp:coreProperties>
</file>