
<file path=[Content_Types].xml><?xml version="1.0" encoding="utf-8"?>
<Types xmlns="http://schemas.openxmlformats.org/package/2006/content-types">
  <Default Extension="bin" ContentType="application/vnd.openxmlformats-officedocument.spreadsheetml.printerSettings"/>
  <Default Extension="emf" ContentType="image/x-emf"/>
  <Default Extension="glb" ContentType="model/gltf.binary"/>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Public.A5415\Downloads\"/>
    </mc:Choice>
  </mc:AlternateContent>
  <xr:revisionPtr revIDLastSave="0" documentId="8_{22885D72-C65E-41D1-992D-6578C5DC6E62}" xr6:coauthVersionLast="47" xr6:coauthVersionMax="47" xr10:uidLastSave="{00000000-0000-0000-0000-000000000000}"/>
  <bookViews>
    <workbookView xWindow="-120" yWindow="-120" windowWidth="29040" windowHeight="15720" xr2:uid="{F0640E49-7860-4185-A9EA-71D9C2666C00}"/>
  </bookViews>
  <sheets>
    <sheet name="Dashboard" sheetId="1" r:id="rId1"/>
    <sheet name="Database" sheetId="4" r:id="rId2"/>
    <sheet name="Pivottables" sheetId="3" r:id="rId3"/>
  </sheets>
  <definedNames>
    <definedName name="ExternalData_1" localSheetId="1" hidden="1">Database!$A$1:$T$25</definedName>
    <definedName name="Slicer_Driver">#N/A</definedName>
    <definedName name="Slicer_Month">#N/A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3" l="1"/>
  <c r="O6" i="3"/>
  <c r="O7" i="3"/>
  <c r="H6" i="3"/>
  <c r="AE10" i="3"/>
  <c r="AE9" i="3"/>
  <c r="AA10" i="3"/>
  <c r="AA9" i="3"/>
  <c r="AA12" i="3"/>
  <c r="AE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2B9295-354E-43AB-94D0-E2B418F3A115}" keepAlive="1" name="Query - Database" description="Connection to the 'Database' query in the workbook." type="5" refreshedVersion="7" background="1" saveData="1">
    <dbPr connection="Provider=Microsoft.Mashup.OleDb.1;Data Source=$Workbook$;Location=Database;Extended Properties=&quot;&quot;" command="SELECT * FROM [Database]"/>
  </connection>
</connections>
</file>

<file path=xl/sharedStrings.xml><?xml version="1.0" encoding="utf-8"?>
<sst xmlns="http://schemas.openxmlformats.org/spreadsheetml/2006/main" count="411" uniqueCount="90">
  <si>
    <t xml:space="preserve"> </t>
  </si>
  <si>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</si>
  <si>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</si>
  <si>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</si>
  <si>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</si>
  <si>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</si>
  <si>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</si>
  <si>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</si>
  <si>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</si>
  <si>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</si>
  <si>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</si>
  <si>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</si>
  <si>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</si>
  <si>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</si>
  <si>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</si>
  <si>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</si>
  <si>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</si>
  <si>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</si>
  <si>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</si>
  <si>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</si>
  <si>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</si>
  <si>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</si>
  <si>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</si>
  <si>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</si>
  <si>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</si>
  <si>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Close</t>
  </si>
  <si>
    <t>Return</t>
  </si>
  <si>
    <t>Xunthai</t>
  </si>
  <si>
    <t>Gidec</t>
  </si>
  <si>
    <t>Woodchip</t>
  </si>
  <si>
    <t>No</t>
  </si>
  <si>
    <t>Feb</t>
  </si>
  <si>
    <t>Jaison</t>
  </si>
  <si>
    <t>72-1001/1002</t>
  </si>
  <si>
    <t>Port Said</t>
  </si>
  <si>
    <t>Safeskin</t>
  </si>
  <si>
    <t>Woodpellet</t>
  </si>
  <si>
    <t>Mar</t>
  </si>
  <si>
    <t>Far</t>
  </si>
  <si>
    <t>Suies</t>
  </si>
  <si>
    <t>Apr</t>
  </si>
  <si>
    <t>Regular</t>
  </si>
  <si>
    <t>One-Way</t>
  </si>
  <si>
    <t>X1 Port</t>
  </si>
  <si>
    <t>May</t>
  </si>
  <si>
    <t>Lee</t>
  </si>
  <si>
    <t>Top glove</t>
  </si>
  <si>
    <t>Jun</t>
  </si>
  <si>
    <t>Alex</t>
  </si>
  <si>
    <t>Jul</t>
  </si>
  <si>
    <t>Giza</t>
  </si>
  <si>
    <t>Aug</t>
  </si>
  <si>
    <t>Yes</t>
  </si>
  <si>
    <t>Sep</t>
  </si>
  <si>
    <t>Mina</t>
  </si>
  <si>
    <t>Oct</t>
  </si>
  <si>
    <t>Air Port</t>
  </si>
  <si>
    <t>Nov</t>
  </si>
  <si>
    <t>Dec</t>
  </si>
  <si>
    <t>PT</t>
  </si>
  <si>
    <t>Total Trips</t>
  </si>
  <si>
    <t>Driver &amp; Buddy Income per Trip Classify</t>
  </si>
  <si>
    <t>Cargo Types</t>
  </si>
  <si>
    <t>Total Expenses</t>
  </si>
  <si>
    <t>Total Salaries</t>
  </si>
  <si>
    <t>Total Wages</t>
  </si>
  <si>
    <t>Expenses by Month</t>
  </si>
  <si>
    <t>Trips by month</t>
  </si>
  <si>
    <t>Total Distance</t>
  </si>
  <si>
    <t>Count of N</t>
  </si>
  <si>
    <t>Row Labels</t>
  </si>
  <si>
    <t>Count of Hired Transportation</t>
  </si>
  <si>
    <t>Count of Trip Classify</t>
  </si>
  <si>
    <t>Sum of Driver wage/trip</t>
  </si>
  <si>
    <t>Sum of Buddy wage/trip</t>
  </si>
  <si>
    <t>Count of Goods</t>
  </si>
  <si>
    <t>Sum of Total Expenses</t>
  </si>
  <si>
    <t>Sum of Total Salaries</t>
  </si>
  <si>
    <t>Sum of Total Wages</t>
  </si>
  <si>
    <t>Sum of Distance (km)</t>
  </si>
  <si>
    <t>Count of Distance (km)</t>
  </si>
  <si>
    <t>Grand Total</t>
  </si>
  <si>
    <t>Driver wage's</t>
  </si>
  <si>
    <t>Driver salary</t>
  </si>
  <si>
    <t>salaries</t>
  </si>
  <si>
    <t>wages</t>
  </si>
  <si>
    <t>Sum of Driver Salary</t>
  </si>
  <si>
    <t>percentage</t>
  </si>
  <si>
    <t>Buddy wage's</t>
  </si>
  <si>
    <t>Sum of Buddy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</si>
</sst>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VND]\ * #,##0_-;\-[$VND]\ * #,##0_-;_-[$VND]\ * &quot;-&quot;??_-;_-@_-"/>
    <numFmt numFmtId="165" formatCode="_([$VND]\ * #,##0_);_([$VND]\ * \(#,##0\);_([$VND]\ * &quot;-&quot;??_);_(@_)"/>
    <numFmt numFmtId="166" formatCode="_([$VND]\ * #,##0_);_([$VND]\ * \(#,##0\);_([$VND]\ * &quot;-&quot;_);_(@_)"/>
  </numFmts>
  <fonts count="6" x14ac:knownFonts="1">
    <font>
      <sz val="11"/>
      <color theme="1"/>
      <name val="Calibri"/>
      <family val="2"/>
      <scheme val="minor"/>
    </font>
    <font>
      <sz val="11"/>
      <color theme="1"/>
      <name val="Calibri"/>
      <family val="2"/>
      <scheme val="minor"/>
    </font>
    <font>
      <sz val="11"/>
      <color theme="1"/>
      <name val="Abadi"/>
    </font>
    <font>
      <sz val="11"/>
      <color rgb="FFFF0000"/>
      <name val="Abadi"/>
    </font>
    <font>
      <sz val="14"/>
      <color theme="1"/>
      <name val="Calibri"/>
      <family val="2"/>
      <scheme val="minor"/>
    </font>
    <font>
      <sz val="14"/>
      <color theme="1"/>
      <name val="Abadi"/>
    </font>
  </fonts>
  <fills count="3">
    <fill>
      <patternFill patternType="none"/>
    </fill>
    <fill>
      <patternFill patternType="gray125"/>
    </fill>
    <fill>
      <patternFill patternType="solid">
        <fgColor rgb="FFE4E6ED"/>
        <bgColor indexed="64"/>
      </patternFill>
    </fill>
  </fills>
  <borders count="8">
    <border>
      <left/>
      <right/>
      <top/>
      <bottom/>
      <diagonal/>
    </border>
    <border>
      <left/>
      <right style="hair">
        <color theme="0" tint="-0.249977111117893"/>
      </right>
      <top/>
      <bottom/>
      <diagonal/>
    </border>
    <border>
      <left style="hair">
        <color theme="0" tint="-0.249977111117893"/>
      </left>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top style="hair">
        <color theme="0" tint="-0.249977111117893"/>
      </top>
      <bottom style="thin">
        <color theme="4" tint="0.79998168889431442"/>
      </bottom>
      <diagonal/>
    </border>
    <border>
      <left/>
      <right style="hair">
        <color theme="0" tint="-0.249977111117893"/>
      </right>
      <top style="hair">
        <color theme="0" tint="-0.249977111117893"/>
      </top>
      <bottom/>
      <diagonal/>
    </border>
    <border>
      <left style="hair">
        <color theme="0" tint="-0.249977111117893"/>
      </left>
      <right/>
      <top style="thin">
        <color theme="4" tint="0.79998168889431442"/>
      </top>
      <bottom style="thin">
        <color theme="4" tint="0.79998168889431442"/>
      </bottom>
      <diagonal/>
    </border>
    <border>
      <left style="hair">
        <color theme="0" tint="-0.249977111117893"/>
      </left>
      <right/>
      <top style="thin">
        <color theme="4" tint="0.79998168889431442"/>
      </top>
      <bottom style="hair">
        <color theme="0" tint="-0.249977111117893"/>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2" borderId="0" xfId="0" applyFill="1"/>
    <xf numFmtId="14" fontId="0" fillId="0" borderId="0" xfId="0" applyNumberFormat="1"/>
    <xf numFmtId="0" fontId="2" fillId="0" borderId="0" xfId="0" applyFont="1"/>
    <xf numFmtId="0" fontId="2" fillId="0" borderId="0" xfId="0" pivotButton="1" applyFont="1"/>
    <xf numFmtId="0" fontId="3" fillId="0" borderId="0" xfId="0" applyFont="1"/>
    <xf numFmtId="0" fontId="2" fillId="0" borderId="0" xfId="0" applyFont="1" applyAlignment="1">
      <alignment horizontal="left"/>
    </xf>
    <xf numFmtId="0" fontId="2"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left"/>
    </xf>
    <xf numFmtId="0" fontId="2" fillId="0" borderId="5" xfId="0" applyFont="1" applyBorder="1"/>
    <xf numFmtId="0" fontId="2" fillId="0" borderId="6" xfId="0" applyFont="1" applyBorder="1" applyAlignment="1">
      <alignment horizontal="left"/>
    </xf>
    <xf numFmtId="0" fontId="2" fillId="0" borderId="7" xfId="0" applyFont="1" applyBorder="1" applyAlignment="1">
      <alignment horizontal="left"/>
    </xf>
    <xf numFmtId="164" fontId="0" fillId="0" borderId="0" xfId="0" applyNumberFormat="1"/>
    <xf numFmtId="0" fontId="4" fillId="0" borderId="0" xfId="0" applyFont="1"/>
    <xf numFmtId="0" fontId="5" fillId="0" borderId="0" xfId="0" applyFont="1"/>
    <xf numFmtId="9" fontId="0" fillId="0" borderId="0" xfId="1" applyFont="1"/>
    <xf numFmtId="165" fontId="2" fillId="0" borderId="0" xfId="0" applyNumberFormat="1" applyFont="1"/>
    <xf numFmtId="166" fontId="2" fillId="0" borderId="0" xfId="0" applyNumberFormat="1" applyFont="1"/>
    <xf numFmtId="0" fontId="2" fillId="0" borderId="0" xfId="0" applyNumberFormat="1" applyFont="1"/>
  </cellXfs>
  <cellStyles count="2">
    <cellStyle name="Normal" xfId="0" builtinId="0"/>
    <cellStyle name="Percent" xfId="1" builtinId="5"/>
  </cellStyles>
  <dxfs count="1987">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numFmt numFmtId="164" formatCode="_-[$VND]\ * #,##0_-;\-[$VND]\ * #,##0_-;_-[$VND]\ * &quot;-&quot;??_-;_-@_-"/>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4" formatCode="_-[$VND]\ * #,##0_-;\-[$VND]\ * #,##0_-;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5" formatCode="_([$VND]\ * #,##0_);_([$VND]\ * \(#,##0\);_([$VND]\ * &quot;-&quot;??_);_(@_)"/>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m/yyyy"/>
    </dxf>
  </dxfs>
  <tableStyles count="0" defaultTableStyle="TableStyleMedium2" defaultPivotStyle="PivotStyleLight16"/>
  <colors>
    <mruColors>
      <color rgb="FFEFEFF4"/>
      <color rgb="FFE4E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[Freight Excel Dashboard Analysis.xlsx]Pivottables!PivotTable4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65000"/>
            </a:schemeClr>
          </a:solidFill>
          <a:ln w="19050">
            <a:solidFill>
              <a:schemeClr val="lt1"/>
            </a:solidFill>
          </a:ln>
          <a:effectLst/>
        </c:spPr>
      </c:pivotFmt>
    </c:pivotFmts>
    <c:plotArea>
      <c:layout/>
      <c:pieChart>
        <c:varyColors val="1"/>
        <c:ser>
          <c:idx val="0"/>
          <c:order val="0"/>
          <c:tx>
            <c:strRef>
              <c:f>Pivottables!$K$4</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B692-4BAE-9453-633C98A62BF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692-4BAE-9453-633C98A62BF4}"/>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B692-4BAE-9453-633C98A62BF4}"/>
              </c:ext>
            </c:extLst>
          </c:dPt>
          <c:cat>
            <c:strRef>
              <c:f>Pivottables!$J$5:$J$8</c:f>
              <c:strCache>
                <c:ptCount val="3"/>
                <c:pt idx="0">
                  <c:v>Close</c:v>
                </c:pt>
                <c:pt idx="1">
                  <c:v>Far</c:v>
                </c:pt>
                <c:pt idx="2">
                  <c:v>Regular</c:v>
                </c:pt>
              </c:strCache>
            </c:strRef>
          </c:cat>
          <c:val>
            <c:numRef>
              <c:f>Pivottables!$K$5:$K$8</c:f>
              <c:numCache>
                <c:formatCode>General</c:formatCode>
                <c:ptCount val="3"/>
                <c:pt idx="0">
                  <c:v>16</c:v>
                </c:pt>
                <c:pt idx="1">
                  <c:v>6</c:v>
                </c:pt>
                <c:pt idx="2">
                  <c:v>2</c:v>
                </c:pt>
              </c:numCache>
            </c:numRef>
          </c:val>
          <c:extLst>
            <c:ext xmlns:c16="http://schemas.microsoft.com/office/drawing/2014/chart" uri="{C3380CC4-5D6E-409C-BE32-E72D297353CC}">
              <c16:uniqueId val="{00000006-B692-4BAE-9453-633C98A62B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[Freight Excel Dashboard Analysis.xlsx]Pivottables!PivotTable5</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AU" sz="1050">
                <a:solidFill>
                  <a:schemeClr val="dk1"/>
                </a:solidFill>
                <a:latin typeface="Abadi" panose="020B0604020202020204" pitchFamily="34" charset="0"/>
                <a:ea typeface="+mn-ea"/>
                <a:cs typeface="+mn-cs"/>
              </a:rPr>
              <a:t>Driver</a:t>
            </a:r>
            <a:r>
              <a:rPr lang="en-AU" sz="1050" baseline="0">
                <a:solidFill>
                  <a:schemeClr val="dk1"/>
                </a:solidFill>
                <a:latin typeface="Abadi" panose="020B0604020202020204" pitchFamily="34" charset="0"/>
                <a:ea typeface="+mn-ea"/>
                <a:cs typeface="+mn-cs"/>
              </a:rPr>
              <a:t> &amp; Buddy Income per Trip Classify</a:t>
            </a:r>
            <a:endParaRPr lang="en-AU" sz="1050">
              <a:latin typeface="Abadi" panose="020B0604020202020204" pitchFamily="34" charset="0"/>
            </a:endParaRPr>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Pivottables!$R$4</c:f>
              <c:strCache>
                <c:ptCount val="1"/>
                <c:pt idx="0">
                  <c:v>Sum of Driver wage/trip</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Pivottables!$Q$5:$Q$8</c:f>
              <c:strCache>
                <c:ptCount val="3"/>
                <c:pt idx="0">
                  <c:v>Close</c:v>
                </c:pt>
                <c:pt idx="1">
                  <c:v>Far</c:v>
                </c:pt>
                <c:pt idx="2">
                  <c:v>Regular</c:v>
                </c:pt>
              </c:strCache>
            </c:strRef>
          </c:cat>
          <c:val>
            <c:numRef>
              <c:f>Pivottables!$R$5:$R$8</c:f>
              <c:numCache>
                <c:formatCode>General</c:formatCode>
                <c:ptCount val="3"/>
                <c:pt idx="0">
                  <c:v>6400</c:v>
                </c:pt>
                <c:pt idx="1">
                  <c:v>4000</c:v>
                </c:pt>
                <c:pt idx="2">
                  <c:v>800</c:v>
                </c:pt>
              </c:numCache>
            </c:numRef>
          </c:val>
          <c:extLst>
            <c:ext xmlns:c16="http://schemas.microsoft.com/office/drawing/2014/chart" uri="{C3380CC4-5D6E-409C-BE32-E72D297353CC}">
              <c16:uniqueId val="{00000000-BDE9-4807-B126-88AFA20AF855}"/>
            </c:ext>
          </c:extLst>
        </c:ser>
        <c:ser>
          <c:idx val="1"/>
          <c:order val="1"/>
          <c:tx>
            <c:strRef>
              <c:f>Pivottables!$S$4</c:f>
              <c:strCache>
                <c:ptCount val="1"/>
                <c:pt idx="0">
                  <c:v>Sum of Buddy wage/trip</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Pivottables!$Q$5:$Q$8</c:f>
              <c:strCache>
                <c:ptCount val="3"/>
                <c:pt idx="0">
                  <c:v>Close</c:v>
                </c:pt>
                <c:pt idx="1">
                  <c:v>Far</c:v>
                </c:pt>
                <c:pt idx="2">
                  <c:v>Regular</c:v>
                </c:pt>
              </c:strCache>
            </c:strRef>
          </c:cat>
          <c:val>
            <c:numRef>
              <c:f>Pivottables!$S$5:$S$8</c:f>
              <c:numCache>
                <c:formatCode>General</c:formatCode>
                <c:ptCount val="3"/>
                <c:pt idx="0">
                  <c:v>3100</c:v>
                </c:pt>
                <c:pt idx="1">
                  <c:v>600</c:v>
                </c:pt>
                <c:pt idx="2">
                  <c:v>200</c:v>
                </c:pt>
              </c:numCache>
            </c:numRef>
          </c:val>
          <c:extLst>
            <c:ext xmlns:c16="http://schemas.microsoft.com/office/drawing/2014/chart" uri="{C3380CC4-5D6E-409C-BE32-E72D297353CC}">
              <c16:uniqueId val="{00000001-BDE9-4807-B126-88AFA20AF855}"/>
            </c:ext>
          </c:extLst>
        </c:ser>
        <c:dLbls>
          <c:showLegendKey val="0"/>
          <c:showVal val="1"/>
          <c:showCatName val="0"/>
          <c:showSerName val="0"/>
          <c:showPercent val="0"/>
          <c:showBubbleSize val="0"/>
        </c:dLbls>
        <c:gapWidth val="219"/>
        <c:overlap val="-27"/>
        <c:axId val="786503887"/>
        <c:axId val="786500975"/>
      </c:barChart>
      <c:catAx>
        <c:axId val="78650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202020204" pitchFamily="34" charset="0"/>
                <a:ea typeface="+mn-ea"/>
                <a:cs typeface="+mn-cs"/>
              </a:defRPr>
            </a:pPr>
            <a:endParaRPr lang="en-US"/>
          </a:p>
        </c:txPr>
        <c:crossAx val="786500975"/>
        <c:crosses val="autoZero"/>
        <c:auto val="1"/>
        <c:lblAlgn val="ctr"/>
        <c:lblOffset val="100"/>
        <c:noMultiLvlLbl val="0"/>
      </c:catAx>
      <c:valAx>
        <c:axId val="78650097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78650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[Freight Excel Dashboard Analysis.xlsx]Pivottables!PivotTable6</c:name>
    <c:fmtId val="2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Abadi" panose="020B0604020202020204" pitchFamily="34" charset="0"/>
                <a:ea typeface="+mn-ea"/>
                <a:cs typeface="+mn-cs"/>
              </a:rPr>
              <a:t>Cargo Types</a:t>
            </a:r>
            <a:endParaRPr lang="en-US">
              <a:latin typeface="Abadi" panose="020B0604020202020204" pitchFamily="34" charset="0"/>
            </a:endParaRPr>
          </a:p>
        </c:rich>
      </c:tx>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Pivottables!$W$4</c:f>
              <c:strCache>
                <c:ptCount val="1"/>
                <c:pt idx="0">
                  <c:v>Total</c:v>
                </c:pt>
              </c:strCache>
            </c:strRef>
          </c:tx>
          <c:spPr>
            <a:solidFill>
              <a:schemeClr val="accent3"/>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D476-45E5-A9CD-F6D27058FBDD}"/>
              </c:ext>
            </c:extLst>
          </c:dPt>
          <c:cat>
            <c:strRef>
              <c:f>Pivottables!$V$5:$V$7</c:f>
              <c:strCache>
                <c:ptCount val="2"/>
                <c:pt idx="0">
                  <c:v>Woodchip</c:v>
                </c:pt>
                <c:pt idx="1">
                  <c:v>Woodpellet</c:v>
                </c:pt>
              </c:strCache>
            </c:strRef>
          </c:cat>
          <c:val>
            <c:numRef>
              <c:f>Pivottables!$W$5:$W$7</c:f>
              <c:numCache>
                <c:formatCode>General</c:formatCode>
                <c:ptCount val="2"/>
                <c:pt idx="0">
                  <c:v>12</c:v>
                </c:pt>
                <c:pt idx="1">
                  <c:v>12</c:v>
                </c:pt>
              </c:numCache>
            </c:numRef>
          </c:val>
          <c:extLst>
            <c:ext xmlns:c16="http://schemas.microsoft.com/office/drawing/2014/chart" uri="{C3380CC4-5D6E-409C-BE32-E72D297353CC}">
              <c16:uniqueId val="{00000000-D476-45E5-A9CD-F6D27058FBDD}"/>
            </c:ext>
          </c:extLst>
        </c:ser>
        <c:dLbls>
          <c:showLegendKey val="0"/>
          <c:showVal val="0"/>
          <c:showCatName val="0"/>
          <c:showSerName val="0"/>
          <c:showPercent val="0"/>
          <c:showBubbleSize val="0"/>
        </c:dLbls>
        <c:gapWidth val="182"/>
        <c:axId val="1647840319"/>
        <c:axId val="1647841983"/>
      </c:barChart>
      <c:catAx>
        <c:axId val="1647840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202020204" pitchFamily="34" charset="0"/>
                <a:ea typeface="+mn-ea"/>
                <a:cs typeface="+mn-cs"/>
              </a:defRPr>
            </a:pPr>
            <a:endParaRPr lang="en-US"/>
          </a:p>
        </c:txPr>
        <c:crossAx val="1647841983"/>
        <c:crosses val="autoZero"/>
        <c:auto val="1"/>
        <c:lblAlgn val="ctr"/>
        <c:lblOffset val="100"/>
        <c:noMultiLvlLbl val="0"/>
      </c:catAx>
      <c:valAx>
        <c:axId val="164784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202020204" pitchFamily="34" charset="0"/>
                <a:ea typeface="+mn-ea"/>
                <a:cs typeface="+mn-cs"/>
              </a:defRPr>
            </a:pPr>
            <a:endParaRPr lang="en-US"/>
          </a:p>
        </c:txPr>
        <c:crossAx val="164784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effectLst>
              <a:glow>
                <a:schemeClr val="accent1">
                  <a:alpha val="40000"/>
                </a:schemeClr>
              </a:glow>
            </a:effectLst>
          </c:spPr>
          <c:dPt>
            <c:idx val="0"/>
            <c:bubble3D val="0"/>
            <c:spPr>
              <a:solidFill>
                <a:schemeClr val="accent6"/>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1-716F-4E94-A7C3-C2905F8CA1C6}"/>
              </c:ext>
            </c:extLst>
          </c:dPt>
          <c:dPt>
            <c:idx val="1"/>
            <c:bubble3D val="0"/>
            <c:spPr>
              <a:solidFill>
                <a:schemeClr val="accent5"/>
              </a:solidFill>
              <a:ln w="19050">
                <a:solidFill>
                  <a:schemeClr val="lt1"/>
                </a:solidFill>
              </a:ln>
              <a:effectLst>
                <a:glow>
                  <a:schemeClr val="accent1">
                    <a:alpha val="40000"/>
                  </a:schemeClr>
                </a:glow>
              </a:effectLst>
            </c:spPr>
            <c:extLst>
              <c:ext xmlns:c16="http://schemas.microsoft.com/office/drawing/2014/chart" uri="{C3380CC4-5D6E-409C-BE32-E72D297353CC}">
                <c16:uniqueId val="{00000003-716F-4E94-A7C3-C2905F8CA1C6}"/>
              </c:ext>
            </c:extLst>
          </c:dPt>
          <c:cat>
            <c:strRef>
              <c:f>Pivottables!$Z$9:$Z$10</c:f>
              <c:strCache>
                <c:ptCount val="2"/>
                <c:pt idx="0">
                  <c:v>salaries</c:v>
                </c:pt>
                <c:pt idx="1">
                  <c:v>wages</c:v>
                </c:pt>
              </c:strCache>
            </c:strRef>
          </c:cat>
          <c:val>
            <c:numRef>
              <c:f>Pivottables!$AA$9:$AA$10</c:f>
              <c:numCache>
                <c:formatCode>General</c:formatCode>
                <c:ptCount val="2"/>
                <c:pt idx="0">
                  <c:v>12100</c:v>
                </c:pt>
                <c:pt idx="1">
                  <c:v>15100</c:v>
                </c:pt>
              </c:numCache>
            </c:numRef>
          </c:val>
          <c:extLst>
            <c:ext xmlns:c16="http://schemas.microsoft.com/office/drawing/2014/chart" uri="{C3380CC4-5D6E-409C-BE32-E72D297353CC}">
              <c16:uniqueId val="{00000004-716F-4E94-A7C3-C2905F8CA1C6}"/>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02B-4A05-8BDC-521C8238CAE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02B-4A05-8BDC-521C8238CAE0}"/>
              </c:ext>
            </c:extLst>
          </c:dPt>
          <c:cat>
            <c:strRef>
              <c:f>Pivottables!$AD$9:$AD$10</c:f>
              <c:strCache>
                <c:ptCount val="2"/>
                <c:pt idx="0">
                  <c:v>wages</c:v>
                </c:pt>
                <c:pt idx="1">
                  <c:v>salaries</c:v>
                </c:pt>
              </c:strCache>
            </c:strRef>
          </c:cat>
          <c:val>
            <c:numRef>
              <c:f>Pivottables!$AE$9:$AE$10</c:f>
              <c:numCache>
                <c:formatCode>General</c:formatCode>
                <c:ptCount val="2"/>
                <c:pt idx="0">
                  <c:v>15100</c:v>
                </c:pt>
                <c:pt idx="1">
                  <c:v>12100</c:v>
                </c:pt>
              </c:numCache>
            </c:numRef>
          </c:val>
          <c:extLst>
            <c:ext xmlns:c16="http://schemas.microsoft.com/office/drawing/2014/chart" uri="{C3380CC4-5D6E-409C-BE32-E72D297353CC}">
              <c16:uniqueId val="{00000004-302B-4A05-8BDC-521C8238CAE0}"/>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[Freight Excel Dashboard Analysis.xlsx]Pivottables!PivotTable10</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latin typeface="Abadi" panose="020B0604020202020204" pitchFamily="34" charset="0"/>
              </a:rPr>
              <a:t>Expenses</a:t>
            </a:r>
            <a:r>
              <a:rPr lang="en-US" baseline="0">
                <a:latin typeface="Abadi" panose="020B0604020202020204" pitchFamily="34" charset="0"/>
              </a:rPr>
              <a:t> by Month</a:t>
            </a:r>
            <a:endParaRPr lang="en-US">
              <a:latin typeface="Abadi" panose="020B0604020202020204" pitchFamily="34" charset="0"/>
            </a:endParaRPr>
          </a:p>
        </c:rich>
      </c:tx>
      <c:layout>
        <c:manualLayout>
          <c:xMode val="edge"/>
          <c:yMode val="edge"/>
          <c:x val="3.4986974686873971E-2"/>
          <c:y val="6.786421172779076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Pivottables!$AI$4</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Pivottables!$AI$5:$AI$17</c:f>
              <c:numCache>
                <c:formatCode>General</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3-DE5F-4E11-888D-AB026134F045}"/>
            </c:ext>
          </c:extLst>
        </c:ser>
        <c:dLbls>
          <c:dLblPos val="outEnd"/>
          <c:showLegendKey val="0"/>
          <c:showVal val="1"/>
          <c:showCatName val="0"/>
          <c:showSerName val="0"/>
          <c:showPercent val="0"/>
          <c:showBubbleSize val="0"/>
        </c:dLbls>
        <c:gapWidth val="99"/>
        <c:overlap val="-27"/>
        <c:axId val="1233053247"/>
        <c:axId val="1233058239"/>
      </c:barChart>
      <c:catAx>
        <c:axId val="12330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Abadi" panose="020B0604020202020204" pitchFamily="34" charset="0"/>
                <a:ea typeface="+mn-ea"/>
                <a:cs typeface="+mn-cs"/>
              </a:defRPr>
            </a:pPr>
            <a:endParaRPr lang="en-US"/>
          </a:p>
        </c:txPr>
        <c:crossAx val="1233058239"/>
        <c:crosses val="autoZero"/>
        <c:auto val="1"/>
        <c:lblAlgn val="ctr"/>
        <c:lblOffset val="100"/>
        <c:noMultiLvlLbl val="0"/>
      </c:catAx>
      <c:valAx>
        <c:axId val="123305823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2330532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[Freight Excel Dashboard Analysis.xlsx]Pivottables!PivotTable11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Trips</a:t>
            </a:r>
            <a:r>
              <a:rPr lang="en-US" baseline="0"/>
              <a:t> by Month</a:t>
            </a:r>
            <a:endParaRPr lang="en-US"/>
          </a:p>
        </c:rich>
      </c:tx>
      <c:layout>
        <c:manualLayout>
          <c:xMode val="edge"/>
          <c:yMode val="edge"/>
          <c:x val="2.586111111111111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bevel/>
          </a:ln>
          <a:effectLst/>
        </c:spPr>
        <c:marker>
          <c:symbol val="none"/>
        </c:marker>
        <c:dLbl>
          <c:idx val="0"/>
          <c:numFmt formatCode="#,##0_ ;\-#,##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Pivottables!$AM$4</c:f>
              <c:strCache>
                <c:ptCount val="1"/>
                <c:pt idx="0">
                  <c:v>Total</c:v>
                </c:pt>
              </c:strCache>
            </c:strRef>
          </c:tx>
          <c:spPr>
            <a:ln w="28575" cap="rnd">
              <a:solidFill>
                <a:srgbClr val="FFC000"/>
              </a:solidFill>
              <a:bevel/>
            </a:ln>
            <a:effectLst/>
          </c:spPr>
          <c:marker>
            <c:symbol val="none"/>
          </c:marker>
          <c:dLbls>
            <c:numFmt formatCode="#,##0_ ;\-#,##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Pivottables!$AL$5:$AL$17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Pivottables!$AM$5:$AM$17</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C06C-43A5-A5BA-35E91CB5A11F}"/>
            </c:ext>
          </c:extLst>
        </c:ser>
        <c:dLbls>
          <c:showLegendKey val="0"/>
          <c:showVal val="0"/>
          <c:showCatName val="0"/>
          <c:showSerName val="0"/>
          <c:showPercent val="0"/>
          <c:showBubbleSize val="0"/>
        </c:dLbls>
        <c:smooth val="0"/>
        <c:axId val="1149642000"/>
        <c:axId val="1149634512"/>
      </c:lineChart>
      <c:catAx>
        <c:axId val="1149642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Abadi" panose="020B0604020202020204" pitchFamily="34" charset="0"/>
                <a:ea typeface="+mn-ea"/>
                <a:cs typeface="+mn-cs"/>
              </a:defRPr>
            </a:pPr>
            <a:endParaRPr lang="en-US"/>
          </a:p>
        </c:txPr>
        <c:crossAx val="1149634512"/>
        <c:crosses val="autoZero"/>
        <c:auto val="1"/>
        <c:lblAlgn val="ctr"/>
        <c:lblOffset val="100"/>
        <c:noMultiLvlLbl val="0"/>
      </c:catAx>
      <c:valAx>
        <c:axId val="1149634512"/>
        <c:scaling>
          <c:orientation val="minMax"/>
        </c:scaling>
        <c:delete val="1"/>
        <c:axPos val="l"/>
        <c:numFmt formatCode="General" sourceLinked="1"/>
        <c:majorTickMark val="none"/>
        <c:minorTickMark val="none"/>
        <c:tickLblPos val="nextTo"/>
        <c:crossAx val="114964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[Freight Excel Dashboard Analysis.xlsx]Pivottables!PivotTable15</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Pivottables!$AP$10</c:f>
              <c:strCache>
                <c:ptCount val="1"/>
                <c:pt idx="0">
                  <c:v>Total</c:v>
                </c:pt>
              </c:strCache>
            </c:strRef>
          </c:tx>
          <c:spPr>
            <a:ln w="28575" cap="rnd">
              <a:solidFill>
                <a:schemeClr val="accent4"/>
              </a:solidFill>
              <a:round/>
            </a:ln>
            <a:effectLst/>
          </c:spPr>
          <c:marker>
            <c:symbol val="none"/>
          </c:marker>
          <c:cat>
            <c:strRef>
              <c:f>Pivottables!$AO$11:$AO$23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Pivottables!$AP$11:$AP$23</c:f>
              <c:numCache>
                <c:formatCode>General</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0"/>
          <c:extLst>
            <c:ext xmlns:c16="http://schemas.microsoft.com/office/drawing/2014/chart" uri="{C3380CC4-5D6E-409C-BE32-E72D297353CC}">
              <c16:uniqueId val="{00000000-321A-4E81-B4B2-08EEC945E7D8}"/>
            </c:ext>
          </c:extLst>
        </c:ser>
        <c:dLbls>
          <c:showLegendKey val="0"/>
          <c:showVal val="0"/>
          <c:showCatName val="0"/>
          <c:showSerName val="0"/>
          <c:showPercent val="0"/>
          <c:showBubbleSize val="0"/>
        </c:dLbls>
        <c:smooth val="0"/>
        <c:axId val="1174686591"/>
        <c:axId val="1174691999"/>
      </c:lineChart>
      <c:catAx>
        <c:axId val="1174686591"/>
        <c:scaling>
          <c:orientation val="minMax"/>
        </c:scaling>
        <c:delete val="1"/>
        <c:axPos val="b"/>
        <c:numFmt formatCode="General" sourceLinked="1"/>
        <c:majorTickMark val="none"/>
        <c:minorTickMark val="none"/>
        <c:tickLblPos val="nextTo"/>
        <c:crossAx val="1174691999"/>
        <c:crosses val="autoZero"/>
        <c:auto val="1"/>
        <c:lblAlgn val="ctr"/>
        <c:lblOffset val="100"/>
        <c:noMultiLvlLbl val="0"/>
      </c:catAx>
      <c:valAx>
        <c:axId val="117469199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7468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[Freight Excel Dashboard Analysis.xlsx]Pivottables!PivotTable16</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Pivottables!$AP$29</c:f>
              <c:strCache>
                <c:ptCount val="1"/>
                <c:pt idx="0">
                  <c:v>Total</c:v>
                </c:pt>
              </c:strCache>
            </c:strRef>
          </c:tx>
          <c:spPr>
            <a:ln w="28575" cap="rnd">
              <a:solidFill>
                <a:schemeClr val="accent4"/>
              </a:solidFill>
              <a:round/>
            </a:ln>
            <a:effectLst/>
          </c:spPr>
          <c:marker>
            <c:symbol val="none"/>
          </c:marker>
          <c:cat>
            <c:strRef>
              <c:f>Pivottables!$AO$30:$AO$42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Pivottables!$AP$30:$AP$42</c:f>
              <c:numCache>
                <c:formatCode>General</c:formatCode>
                <c:ptCount val="12"/>
                <c:pt idx="0">
                  <c:v>800</c:v>
                </c:pt>
                <c:pt idx="1">
                  <c:v>200</c:v>
                </c:pt>
                <c:pt idx="2">
                  <c:v>400</c:v>
                </c:pt>
                <c:pt idx="3">
                  <c:v>100</c:v>
                </c:pt>
                <c:pt idx="4">
                  <c:v>100</c:v>
                </c:pt>
                <c:pt idx="5">
                  <c:v>200</c:v>
                </c:pt>
                <c:pt idx="6">
                  <c:v>300</c:v>
                </c:pt>
                <c:pt idx="7">
                  <c:v>300</c:v>
                </c:pt>
                <c:pt idx="8">
                  <c:v>100</c:v>
                </c:pt>
                <c:pt idx="9">
                  <c:v>900</c:v>
                </c:pt>
                <c:pt idx="10">
                  <c:v>400</c:v>
                </c:pt>
                <c:pt idx="11">
                  <c:v>100</c:v>
                </c:pt>
              </c:numCache>
            </c:numRef>
          </c:val>
          <c:smooth val="0"/>
          <c:extLst>
            <c:ext xmlns:c16="http://schemas.microsoft.com/office/drawing/2014/chart" uri="{C3380CC4-5D6E-409C-BE32-E72D297353CC}">
              <c16:uniqueId val="{00000000-624A-4E4B-A1F8-A1E2B151EA6D}"/>
            </c:ext>
          </c:extLst>
        </c:ser>
        <c:dLbls>
          <c:showLegendKey val="0"/>
          <c:showVal val="0"/>
          <c:showCatName val="0"/>
          <c:showSerName val="0"/>
          <c:showPercent val="0"/>
          <c:showBubbleSize val="0"/>
        </c:dLbls>
        <c:smooth val="0"/>
        <c:axId val="802103519"/>
        <c:axId val="1083933024"/>
      </c:lineChart>
      <c:catAx>
        <c:axId val="802103519"/>
        <c:scaling>
          <c:orientation val="minMax"/>
        </c:scaling>
        <c:delete val="1"/>
        <c:axPos val="b"/>
        <c:numFmt formatCode="General" sourceLinked="1"/>
        <c:majorTickMark val="none"/>
        <c:minorTickMark val="none"/>
        <c:tickLblPos val="nextTo"/>
        <c:crossAx val="1083933024"/>
        <c:crosses val="autoZero"/>
        <c:auto val="1"/>
        <c:lblAlgn val="ctr"/>
        <c:lblOffset val="100"/>
        <c:noMultiLvlLbl val="0"/>
      </c:catAx>
      <c:valAx>
        <c:axId val="108393302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0210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5.xml"/><Relationship Id="rId18" Type="http://schemas.microsoft.com/office/2017/06/relationships/model3d" Target="../media/model3d2.glb"/><Relationship Id="rId3" Type="http://schemas.openxmlformats.org/officeDocument/2006/relationships/hyperlink" Target="https://www.tradetrucks.com.au/" TargetMode="External"/><Relationship Id="rId21" Type="http://schemas.openxmlformats.org/officeDocument/2006/relationships/image" Target="../media/image8.png"/><Relationship Id="rId7" Type="http://schemas.microsoft.com/office/2007/relationships/hdphoto" Target="../media/hdphoto2.wdp"/><Relationship Id="rId12" Type="http://schemas.openxmlformats.org/officeDocument/2006/relationships/chart" Target="../charts/chart4.xml"/><Relationship Id="rId17" Type="http://schemas.openxmlformats.org/officeDocument/2006/relationships/image" Target="../media/image6.png"/><Relationship Id="rId2" Type="http://schemas.openxmlformats.org/officeDocument/2006/relationships/image" Target="../media/image2.png"/><Relationship Id="rId16" Type="http://schemas.microsoft.com/office/2017/06/relationships/model3d" Target="../media/model3d1.glb"/><Relationship Id="rId20" Type="http://schemas.microsoft.com/office/2017/06/relationships/model3d" Target="../media/model3d3.glb"/><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3.xml"/><Relationship Id="rId5" Type="http://schemas.microsoft.com/office/2007/relationships/hdphoto" Target="../media/hdphoto1.wdp"/><Relationship Id="rId15" Type="http://schemas.openxmlformats.org/officeDocument/2006/relationships/chart" Target="../charts/chart7.xml"/><Relationship Id="rId23" Type="http://schemas.openxmlformats.org/officeDocument/2006/relationships/chart" Target="../charts/chart9.xml"/><Relationship Id="rId10" Type="http://schemas.openxmlformats.org/officeDocument/2006/relationships/chart" Target="../charts/chart2.xml"/><Relationship Id="rId19"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image" Target="../media/image5.emf"/><Relationship Id="rId14" Type="http://schemas.openxmlformats.org/officeDocument/2006/relationships/chart" Target="../charts/chart6.xml"/><Relationship Id="rId2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472964</xdr:colOff>
      <xdr:row>3</xdr:row>
      <xdr:rowOff>42698</xdr:rowOff>
    </xdr:from>
    <xdr:to>
      <xdr:col>18</xdr:col>
      <xdr:colOff>361292</xdr:colOff>
      <xdr:row>6</xdr:row>
      <xdr:rowOff>131379</xdr:rowOff>
    </xdr:to>
    <xdr:sp macro="" textlink="">
      <xdr:nvSpPr>
        <xdr:cNvPr id="62" name="Rectangle: Rounded Corners 61">
          <a:extLst>
            <a:ext uri="{FF2B5EF4-FFF2-40B4-BE49-F238E27FC236}">
              <a16:creationId xmlns:a16="http://schemas.microsoft.com/office/drawing/2014/main" id="{CBB9011B-E402-4C05-AA64-6FB60A5BA273}"/>
            </a:ext>
          </a:extLst>
        </xdr:cNvPr>
        <xdr:cNvSpPr/>
      </xdr:nvSpPr>
      <xdr:spPr>
        <a:xfrm>
          <a:off x="10247585" y="614198"/>
          <a:ext cx="1110155" cy="660181"/>
        </a:xfrm>
        <a:prstGeom prst="round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100853</xdr:colOff>
      <xdr:row>0</xdr:row>
      <xdr:rowOff>179246</xdr:rowOff>
    </xdr:from>
    <xdr:to>
      <xdr:col>3</xdr:col>
      <xdr:colOff>242751</xdr:colOff>
      <xdr:row>42</xdr:row>
      <xdr:rowOff>66843</xdr:rowOff>
    </xdr:to>
    <xdr:grpSp>
      <xdr:nvGrpSpPr>
        <xdr:cNvPr id="10" name="Group 9">
          <a:extLst>
            <a:ext uri="{FF2B5EF4-FFF2-40B4-BE49-F238E27FC236}">
              <a16:creationId xmlns:a16="http://schemas.microsoft.com/office/drawing/2014/main" id="{28867555-B5C5-4097-87A1-93578F324B3A}"/>
            </a:ext>
          </a:extLst>
        </xdr:cNvPr>
        <xdr:cNvGrpSpPr/>
      </xdr:nvGrpSpPr>
      <xdr:grpSpPr>
        <a:xfrm>
          <a:off x="100853" y="179246"/>
          <a:ext cx="1970698" cy="7888597"/>
          <a:chOff x="681317" y="419101"/>
          <a:chExt cx="1315011" cy="5040000"/>
        </a:xfrm>
      </xdr:grpSpPr>
      <xdr:sp macro="" textlink="">
        <xdr:nvSpPr>
          <xdr:cNvPr id="2" name="Rectangle: Top Corners Rounded 1">
            <a:extLst>
              <a:ext uri="{FF2B5EF4-FFF2-40B4-BE49-F238E27FC236}">
                <a16:creationId xmlns:a16="http://schemas.microsoft.com/office/drawing/2014/main" id="{763553CE-EF3F-4374-9F3B-8D1C4FBEAD80}"/>
              </a:ext>
            </a:extLst>
          </xdr:cNvPr>
          <xdr:cNvSpPr/>
        </xdr:nvSpPr>
        <xdr:spPr>
          <a:xfrm rot="16200000">
            <a:off x="-1181178" y="2281596"/>
            <a:ext cx="5040000" cy="1315010"/>
          </a:xfrm>
          <a:prstGeom prst="round2SameRect">
            <a:avLst>
              <a:gd name="adj1" fmla="val 31295"/>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noFill/>
              </a:ln>
            </a:endParaRPr>
          </a:p>
        </xdr:txBody>
      </xdr:sp>
      <xdr:sp macro="" textlink="">
        <xdr:nvSpPr>
          <xdr:cNvPr id="3" name="Rectangle: Top Corners Rounded 2">
            <a:extLst>
              <a:ext uri="{FF2B5EF4-FFF2-40B4-BE49-F238E27FC236}">
                <a16:creationId xmlns:a16="http://schemas.microsoft.com/office/drawing/2014/main" id="{8642E938-B843-4AF0-8BED-DC5A5329F195}"/>
              </a:ext>
            </a:extLst>
          </xdr:cNvPr>
          <xdr:cNvSpPr/>
        </xdr:nvSpPr>
        <xdr:spPr>
          <a:xfrm rot="16200000">
            <a:off x="-1056713" y="2343511"/>
            <a:ext cx="4895847" cy="1210235"/>
          </a:xfrm>
          <a:prstGeom prst="round2SameRect">
            <a:avLst>
              <a:gd name="adj1" fmla="val 31250"/>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noFill/>
              </a:ln>
            </a:endParaRPr>
          </a:p>
        </xdr:txBody>
      </xdr:sp>
    </xdr:grpSp>
    <xdr:clientData/>
  </xdr:twoCellAnchor>
  <xdr:twoCellAnchor>
    <xdr:from>
      <xdr:col>3</xdr:col>
      <xdr:colOff>245156</xdr:colOff>
      <xdr:row>0</xdr:row>
      <xdr:rowOff>185747</xdr:rowOff>
    </xdr:from>
    <xdr:to>
      <xdr:col>20</xdr:col>
      <xdr:colOff>350967</xdr:colOff>
      <xdr:row>1</xdr:row>
      <xdr:rowOff>126262</xdr:rowOff>
    </xdr:to>
    <xdr:sp macro="" textlink="">
      <xdr:nvSpPr>
        <xdr:cNvPr id="7" name="Rectangle 6">
          <a:extLst>
            <a:ext uri="{FF2B5EF4-FFF2-40B4-BE49-F238E27FC236}">
              <a16:creationId xmlns:a16="http://schemas.microsoft.com/office/drawing/2014/main" id="{D8DABD5A-6220-4B94-9520-9B461EAF3B8B}"/>
            </a:ext>
          </a:extLst>
        </xdr:cNvPr>
        <xdr:cNvSpPr/>
      </xdr:nvSpPr>
      <xdr:spPr>
        <a:xfrm>
          <a:off x="2060509" y="185747"/>
          <a:ext cx="10392811" cy="131015"/>
        </a:xfrm>
        <a:prstGeom prst="rect">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243148</xdr:colOff>
      <xdr:row>1</xdr:row>
      <xdr:rowOff>117903</xdr:rowOff>
    </xdr:from>
    <xdr:to>
      <xdr:col>20</xdr:col>
      <xdr:colOff>400050</xdr:colOff>
      <xdr:row>17</xdr:row>
      <xdr:rowOff>40918</xdr:rowOff>
    </xdr:to>
    <xdr:sp macro="" textlink="">
      <xdr:nvSpPr>
        <xdr:cNvPr id="8" name="Rectangle 7">
          <a:extLst>
            <a:ext uri="{FF2B5EF4-FFF2-40B4-BE49-F238E27FC236}">
              <a16:creationId xmlns:a16="http://schemas.microsoft.com/office/drawing/2014/main" id="{5C2C7901-FF70-42CD-8592-7C5C2E4EC77A}"/>
            </a:ext>
          </a:extLst>
        </xdr:cNvPr>
        <xdr:cNvSpPr/>
      </xdr:nvSpPr>
      <xdr:spPr>
        <a:xfrm>
          <a:off x="2071948" y="308403"/>
          <a:ext cx="10520102" cy="2971015"/>
        </a:xfrm>
        <a:prstGeom prst="rect">
          <a:avLst/>
        </a:prstGeom>
        <a:gradFill>
          <a:gsLst>
            <a:gs pos="71000">
              <a:schemeClr val="accent1">
                <a:lumMod val="50000"/>
              </a:schemeClr>
            </a:gs>
            <a:gs pos="100000">
              <a:schemeClr val="accent1">
                <a:tint val="44500"/>
                <a:satMod val="160000"/>
              </a:schemeClr>
            </a:gs>
            <a:gs pos="100000">
              <a:schemeClr val="accent1">
                <a:tint val="23500"/>
                <a:satMod val="16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355899</xdr:colOff>
      <xdr:row>0</xdr:row>
      <xdr:rowOff>176727</xdr:rowOff>
    </xdr:from>
    <xdr:to>
      <xdr:col>26</xdr:col>
      <xdr:colOff>542925</xdr:colOff>
      <xdr:row>42</xdr:row>
      <xdr:rowOff>53510</xdr:rowOff>
    </xdr:to>
    <xdr:grpSp>
      <xdr:nvGrpSpPr>
        <xdr:cNvPr id="12" name="Group 11">
          <a:extLst>
            <a:ext uri="{FF2B5EF4-FFF2-40B4-BE49-F238E27FC236}">
              <a16:creationId xmlns:a16="http://schemas.microsoft.com/office/drawing/2014/main" id="{0AB38ECA-332D-4943-8DA0-5A057D671FA9}"/>
            </a:ext>
          </a:extLst>
        </xdr:cNvPr>
        <xdr:cNvGrpSpPr/>
      </xdr:nvGrpSpPr>
      <xdr:grpSpPr>
        <a:xfrm flipH="1">
          <a:off x="12547899" y="176727"/>
          <a:ext cx="3844626" cy="7877783"/>
          <a:chOff x="681317" y="419101"/>
          <a:chExt cx="1315011" cy="5040000"/>
        </a:xfrm>
      </xdr:grpSpPr>
      <xdr:sp macro="" textlink="">
        <xdr:nvSpPr>
          <xdr:cNvPr id="13" name="Rectangle: Top Corners Rounded 12">
            <a:extLst>
              <a:ext uri="{FF2B5EF4-FFF2-40B4-BE49-F238E27FC236}">
                <a16:creationId xmlns:a16="http://schemas.microsoft.com/office/drawing/2014/main" id="{0266E856-C9E9-44FA-AA6F-6AAEC9E259BE}"/>
              </a:ext>
            </a:extLst>
          </xdr:cNvPr>
          <xdr:cNvSpPr/>
        </xdr:nvSpPr>
        <xdr:spPr>
          <a:xfrm rot="16200000">
            <a:off x="-1181178" y="2281596"/>
            <a:ext cx="5040000" cy="1315010"/>
          </a:xfrm>
          <a:prstGeom prst="round2SameRect">
            <a:avLst>
              <a:gd name="adj1" fmla="val 31295"/>
              <a:gd name="adj2" fmla="val 0"/>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noFill/>
              </a:ln>
            </a:endParaRPr>
          </a:p>
        </xdr:txBody>
      </xdr:sp>
      <xdr:sp macro="" textlink="">
        <xdr:nvSpPr>
          <xdr:cNvPr id="14" name="Rectangle: Top Corners Rounded 13">
            <a:extLst>
              <a:ext uri="{FF2B5EF4-FFF2-40B4-BE49-F238E27FC236}">
                <a16:creationId xmlns:a16="http://schemas.microsoft.com/office/drawing/2014/main" id="{9FA1D5F8-B355-497B-96CF-1D93BFFF4D30}"/>
              </a:ext>
            </a:extLst>
          </xdr:cNvPr>
          <xdr:cNvSpPr/>
        </xdr:nvSpPr>
        <xdr:spPr>
          <a:xfrm rot="16200000">
            <a:off x="-1056713" y="2343511"/>
            <a:ext cx="4895847" cy="1210235"/>
          </a:xfrm>
          <a:prstGeom prst="round2SameRect">
            <a:avLst>
              <a:gd name="adj1" fmla="val 31250"/>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n>
                <a:noFill/>
              </a:ln>
            </a:endParaRPr>
          </a:p>
        </xdr:txBody>
      </xdr:sp>
    </xdr:grpSp>
    <xdr:clientData/>
  </xdr:twoCellAnchor>
  <xdr:twoCellAnchor>
    <xdr:from>
      <xdr:col>1</xdr:col>
      <xdr:colOff>69496</xdr:colOff>
      <xdr:row>11</xdr:row>
      <xdr:rowOff>168075</xdr:rowOff>
    </xdr:from>
    <xdr:to>
      <xdr:col>3</xdr:col>
      <xdr:colOff>21683</xdr:colOff>
      <xdr:row>14</xdr:row>
      <xdr:rowOff>72993</xdr:rowOff>
    </xdr:to>
    <xdr:sp macro="" textlink="">
      <xdr:nvSpPr>
        <xdr:cNvPr id="25" name="TextBox 24">
          <a:extLst>
            <a:ext uri="{FF2B5EF4-FFF2-40B4-BE49-F238E27FC236}">
              <a16:creationId xmlns:a16="http://schemas.microsoft.com/office/drawing/2014/main" id="{84A27C73-1DFE-4ACA-9A16-A600BDF0FFEC}"/>
            </a:ext>
          </a:extLst>
        </xdr:cNvPr>
        <xdr:cNvSpPr txBox="1"/>
      </xdr:nvSpPr>
      <xdr:spPr>
        <a:xfrm>
          <a:off x="674614" y="2263575"/>
          <a:ext cx="1162422" cy="476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a:solidFill>
                <a:schemeClr val="bg2">
                  <a:lumMod val="75000"/>
                </a:schemeClr>
              </a:solidFill>
              <a:latin typeface="Abadi" panose="020B0604020202020204" pitchFamily="34" charset="0"/>
            </a:rPr>
            <a:t>Schedule</a:t>
          </a:r>
        </a:p>
      </xdr:txBody>
    </xdr:sp>
    <xdr:clientData/>
  </xdr:twoCellAnchor>
  <xdr:twoCellAnchor>
    <xdr:from>
      <xdr:col>0</xdr:col>
      <xdr:colOff>54143</xdr:colOff>
      <xdr:row>16</xdr:row>
      <xdr:rowOff>164326</xdr:rowOff>
    </xdr:from>
    <xdr:to>
      <xdr:col>1</xdr:col>
      <xdr:colOff>587406</xdr:colOff>
      <xdr:row>19</xdr:row>
      <xdr:rowOff>69246</xdr:rowOff>
    </xdr:to>
    <xdr:sp macro="" textlink="">
      <xdr:nvSpPr>
        <xdr:cNvPr id="15" name="TextBox 14">
          <a:extLst>
            <a:ext uri="{FF2B5EF4-FFF2-40B4-BE49-F238E27FC236}">
              <a16:creationId xmlns:a16="http://schemas.microsoft.com/office/drawing/2014/main" id="{88FEBCFA-BFB8-4AAD-B6DC-F39A049BE572}"/>
            </a:ext>
          </a:extLst>
        </xdr:cNvPr>
        <xdr:cNvSpPr txBox="1"/>
      </xdr:nvSpPr>
      <xdr:spPr>
        <a:xfrm>
          <a:off x="54143" y="3212326"/>
          <a:ext cx="1138381" cy="476420"/>
        </a:xfrm>
        <a:prstGeom prst="rect">
          <a:avLst/>
        </a:prstGeom>
        <a:noFill/>
        <a:ln w="9525" cmpd="sng">
          <a:noFill/>
        </a:ln>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a:solidFill>
                <a:srgbClr val="FF0000"/>
              </a:solidFill>
              <a:latin typeface="Abadi" panose="020B0604020202020204" pitchFamily="34" charset="0"/>
            </a:rPr>
            <a:t>Drivers</a:t>
          </a:r>
        </a:p>
      </xdr:txBody>
    </xdr:sp>
    <xdr:clientData/>
  </xdr:twoCellAnchor>
  <xdr:twoCellAnchor>
    <xdr:from>
      <xdr:col>0</xdr:col>
      <xdr:colOff>246529</xdr:colOff>
      <xdr:row>9</xdr:row>
      <xdr:rowOff>15631</xdr:rowOff>
    </xdr:from>
    <xdr:to>
      <xdr:col>0</xdr:col>
      <xdr:colOff>572917</xdr:colOff>
      <xdr:row>10</xdr:row>
      <xdr:rowOff>183472</xdr:rowOff>
    </xdr:to>
    <xdr:sp macro="" textlink="">
      <xdr:nvSpPr>
        <xdr:cNvPr id="27" name="Rectangle: Top Corners Rounded 26">
          <a:extLst>
            <a:ext uri="{FF2B5EF4-FFF2-40B4-BE49-F238E27FC236}">
              <a16:creationId xmlns:a16="http://schemas.microsoft.com/office/drawing/2014/main" id="{8ED1D0B5-1C43-4EA8-A5FC-F26FD799885F}"/>
            </a:ext>
          </a:extLst>
        </xdr:cNvPr>
        <xdr:cNvSpPr/>
      </xdr:nvSpPr>
      <xdr:spPr>
        <a:xfrm rot="5400000" flipH="1">
          <a:off x="230552" y="1746108"/>
          <a:ext cx="358341" cy="326388"/>
        </a:xfrm>
        <a:prstGeom prst="round2Same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362367</xdr:colOff>
      <xdr:row>2</xdr:row>
      <xdr:rowOff>90628</xdr:rowOff>
    </xdr:from>
    <xdr:to>
      <xdr:col>10</xdr:col>
      <xdr:colOff>481206</xdr:colOff>
      <xdr:row>7</xdr:row>
      <xdr:rowOff>8507</xdr:rowOff>
    </xdr:to>
    <xdr:sp macro="" textlink="">
      <xdr:nvSpPr>
        <xdr:cNvPr id="28" name="TextBox 27">
          <a:extLst>
            <a:ext uri="{FF2B5EF4-FFF2-40B4-BE49-F238E27FC236}">
              <a16:creationId xmlns:a16="http://schemas.microsoft.com/office/drawing/2014/main" id="{58B3A3AD-E2D8-4408-BFDD-325BA0BEEFE9}"/>
            </a:ext>
          </a:extLst>
        </xdr:cNvPr>
        <xdr:cNvSpPr txBox="1"/>
      </xdr:nvSpPr>
      <xdr:spPr>
        <a:xfrm>
          <a:off x="2177720" y="471628"/>
          <a:ext cx="4354662" cy="870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a:solidFill>
                <a:schemeClr val="bg1"/>
              </a:solidFill>
              <a:latin typeface="Abadi" panose="020B0604020202020204" pitchFamily="34" charset="0"/>
            </a:rPr>
            <a:t>Fleet Management</a:t>
          </a:r>
          <a:r>
            <a:rPr lang="en-AU" sz="2000" baseline="0">
              <a:solidFill>
                <a:schemeClr val="bg1"/>
              </a:solidFill>
              <a:latin typeface="Abadi" panose="020B0604020202020204" pitchFamily="34" charset="0"/>
            </a:rPr>
            <a:t> Transportation &amp; Logistics Dashboard 2025</a:t>
          </a:r>
          <a:endParaRPr lang="en-AU" sz="2000">
            <a:solidFill>
              <a:schemeClr val="bg1"/>
            </a:solidFill>
            <a:latin typeface="Abadi" panose="020B0604020202020204" pitchFamily="34" charset="0"/>
          </a:endParaRPr>
        </a:p>
      </xdr:txBody>
    </xdr:sp>
    <xdr:clientData/>
  </xdr:twoCellAnchor>
  <xdr:twoCellAnchor>
    <xdr:from>
      <xdr:col>3</xdr:col>
      <xdr:colOff>375534</xdr:colOff>
      <xdr:row>6</xdr:row>
      <xdr:rowOff>133745</xdr:rowOff>
    </xdr:from>
    <xdr:to>
      <xdr:col>6</xdr:col>
      <xdr:colOff>358589</xdr:colOff>
      <xdr:row>9</xdr:row>
      <xdr:rowOff>43243</xdr:rowOff>
    </xdr:to>
    <xdr:sp macro="" textlink="">
      <xdr:nvSpPr>
        <xdr:cNvPr id="31" name="TextBox 30">
          <a:extLst>
            <a:ext uri="{FF2B5EF4-FFF2-40B4-BE49-F238E27FC236}">
              <a16:creationId xmlns:a16="http://schemas.microsoft.com/office/drawing/2014/main" id="{DC574C33-3A68-434F-BD77-D83730D8B81D}"/>
            </a:ext>
          </a:extLst>
        </xdr:cNvPr>
        <xdr:cNvSpPr txBox="1"/>
      </xdr:nvSpPr>
      <xdr:spPr>
        <a:xfrm>
          <a:off x="2190887" y="1276745"/>
          <a:ext cx="1798408" cy="4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400" b="1">
              <a:solidFill>
                <a:schemeClr val="bg1"/>
              </a:solidFill>
              <a:latin typeface="Abadi" panose="020B0604020202020204" pitchFamily="34" charset="0"/>
            </a:rPr>
            <a:t>Overview</a:t>
          </a:r>
          <a:endParaRPr lang="en-AU" sz="1100" b="1">
            <a:solidFill>
              <a:schemeClr val="bg1"/>
            </a:solidFill>
            <a:latin typeface="Abadi" panose="020B0604020202020204" pitchFamily="34" charset="0"/>
          </a:endParaRPr>
        </a:p>
      </xdr:txBody>
    </xdr:sp>
    <xdr:clientData/>
  </xdr:twoCellAnchor>
  <xdr:twoCellAnchor>
    <xdr:from>
      <xdr:col>17</xdr:col>
      <xdr:colOff>180335</xdr:colOff>
      <xdr:row>2</xdr:row>
      <xdr:rowOff>66232</xdr:rowOff>
    </xdr:from>
    <xdr:to>
      <xdr:col>20</xdr:col>
      <xdr:colOff>251651</xdr:colOff>
      <xdr:row>16</xdr:row>
      <xdr:rowOff>2353</xdr:rowOff>
    </xdr:to>
    <xdr:grpSp>
      <xdr:nvGrpSpPr>
        <xdr:cNvPr id="49" name="Group 48">
          <a:extLst>
            <a:ext uri="{FF2B5EF4-FFF2-40B4-BE49-F238E27FC236}">
              <a16:creationId xmlns:a16="http://schemas.microsoft.com/office/drawing/2014/main" id="{BDD8A93D-5548-4685-B87C-CB0ED4098CF8}"/>
            </a:ext>
          </a:extLst>
        </xdr:cNvPr>
        <xdr:cNvGrpSpPr/>
      </xdr:nvGrpSpPr>
      <xdr:grpSpPr>
        <a:xfrm>
          <a:off x="10543535" y="447232"/>
          <a:ext cx="1900116" cy="2603121"/>
          <a:chOff x="8702919" y="561976"/>
          <a:chExt cx="1488245" cy="1665409"/>
        </a:xfrm>
      </xdr:grpSpPr>
      <xdr:pic>
        <xdr:nvPicPr>
          <xdr:cNvPr id="37" name="Picture 36">
            <a:extLst>
              <a:ext uri="{FF2B5EF4-FFF2-40B4-BE49-F238E27FC236}">
                <a16:creationId xmlns:a16="http://schemas.microsoft.com/office/drawing/2014/main" id="{9C66CFB4-00E6-48BC-8ED4-69A98850E8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55381" y="561976"/>
            <a:ext cx="1135783" cy="1665409"/>
          </a:xfrm>
          <a:prstGeom prst="rect">
            <a:avLst/>
          </a:prstGeom>
        </xdr:spPr>
      </xdr:pic>
      <xdr:sp macro="" textlink="">
        <xdr:nvSpPr>
          <xdr:cNvPr id="38" name="Flowchart: Connector 37">
            <a:extLst>
              <a:ext uri="{FF2B5EF4-FFF2-40B4-BE49-F238E27FC236}">
                <a16:creationId xmlns:a16="http://schemas.microsoft.com/office/drawing/2014/main" id="{D09A31B5-F45D-47A7-BE28-E723D608CB39}"/>
              </a:ext>
            </a:extLst>
          </xdr:cNvPr>
          <xdr:cNvSpPr/>
        </xdr:nvSpPr>
        <xdr:spPr>
          <a:xfrm>
            <a:off x="9475721" y="1902823"/>
            <a:ext cx="45719" cy="45719"/>
          </a:xfrm>
          <a:prstGeom prst="flowChartConnector">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2" name="TextBox 41">
            <a:extLst>
              <a:ext uri="{FF2B5EF4-FFF2-40B4-BE49-F238E27FC236}">
                <a16:creationId xmlns:a16="http://schemas.microsoft.com/office/drawing/2014/main" id="{EF149C48-8695-4804-9914-FEBB8F500778}"/>
              </a:ext>
            </a:extLst>
          </xdr:cNvPr>
          <xdr:cNvSpPr txBox="1"/>
        </xdr:nvSpPr>
        <xdr:spPr>
          <a:xfrm>
            <a:off x="8702919" y="1304192"/>
            <a:ext cx="734158" cy="27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bg1"/>
                </a:solidFill>
                <a:latin typeface="Abadi" panose="020B0604020202020204" pitchFamily="34" charset="0"/>
              </a:rPr>
              <a:t>Vietnam</a:t>
            </a:r>
          </a:p>
        </xdr:txBody>
      </xdr:sp>
      <xdr:sp macro="" textlink="">
        <xdr:nvSpPr>
          <xdr:cNvPr id="43" name="Flowchart: Connector 42">
            <a:extLst>
              <a:ext uri="{FF2B5EF4-FFF2-40B4-BE49-F238E27FC236}">
                <a16:creationId xmlns:a16="http://schemas.microsoft.com/office/drawing/2014/main" id="{A664A15E-3BBC-4BCD-BC25-E326C05BE6C4}"/>
              </a:ext>
            </a:extLst>
          </xdr:cNvPr>
          <xdr:cNvSpPr/>
        </xdr:nvSpPr>
        <xdr:spPr>
          <a:xfrm>
            <a:off x="9456231" y="769641"/>
            <a:ext cx="45719" cy="45719"/>
          </a:xfrm>
          <a:prstGeom prst="flowChartConnector">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3</xdr:col>
      <xdr:colOff>245472</xdr:colOff>
      <xdr:row>17</xdr:row>
      <xdr:rowOff>45495</xdr:rowOff>
    </xdr:from>
    <xdr:to>
      <xdr:col>20</xdr:col>
      <xdr:colOff>323850</xdr:colOff>
      <xdr:row>42</xdr:row>
      <xdr:rowOff>54035</xdr:rowOff>
    </xdr:to>
    <xdr:sp macro="" textlink="">
      <xdr:nvSpPr>
        <xdr:cNvPr id="32" name="Rectangle 43">
          <a:extLst>
            <a:ext uri="{FF2B5EF4-FFF2-40B4-BE49-F238E27FC236}">
              <a16:creationId xmlns:a16="http://schemas.microsoft.com/office/drawing/2014/main" id="{55B8D51F-A545-41C4-8E41-785F1C03D28D}"/>
            </a:ext>
            <a:ext uri="{147F2762-F138-4A5C-976F-8EAC2B608ADB}">
              <a16:predDERef xmlns:a16="http://schemas.microsoft.com/office/drawing/2014/main" pred="{BDD8A93D-5548-4685-B87C-CB0ED4098CF8}"/>
            </a:ext>
          </a:extLst>
        </xdr:cNvPr>
        <xdr:cNvSpPr/>
      </xdr:nvSpPr>
      <xdr:spPr>
        <a:xfrm>
          <a:off x="2074272" y="3283995"/>
          <a:ext cx="10441578" cy="4771040"/>
        </a:xfrm>
        <a:prstGeom prst="rect">
          <a:avLst/>
        </a:prstGeom>
        <a:solidFill>
          <a:srgbClr val="EFEFF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5</xdr:col>
      <xdr:colOff>412153</xdr:colOff>
      <xdr:row>11</xdr:row>
      <xdr:rowOff>181936</xdr:rowOff>
    </xdr:from>
    <xdr:to>
      <xdr:col>8</xdr:col>
      <xdr:colOff>470147</xdr:colOff>
      <xdr:row>17</xdr:row>
      <xdr:rowOff>185318</xdr:rowOff>
    </xdr:to>
    <xdr:sp macro="" textlink="">
      <xdr:nvSpPr>
        <xdr:cNvPr id="45" name="Rectangle: Rounded Corners 44">
          <a:extLst>
            <a:ext uri="{FF2B5EF4-FFF2-40B4-BE49-F238E27FC236}">
              <a16:creationId xmlns:a16="http://schemas.microsoft.com/office/drawing/2014/main" id="{3D63A0EC-B092-47DB-A9AA-06D77C2253CE}"/>
            </a:ext>
          </a:extLst>
        </xdr:cNvPr>
        <xdr:cNvSpPr/>
      </xdr:nvSpPr>
      <xdr:spPr>
        <a:xfrm>
          <a:off x="3473760" y="2277436"/>
          <a:ext cx="1894958" cy="114638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495201</xdr:colOff>
      <xdr:row>19</xdr:row>
      <xdr:rowOff>13777</xdr:rowOff>
    </xdr:from>
    <xdr:to>
      <xdr:col>11</xdr:col>
      <xdr:colOff>451866</xdr:colOff>
      <xdr:row>30</xdr:row>
      <xdr:rowOff>17495</xdr:rowOff>
    </xdr:to>
    <xdr:sp macro="" textlink="">
      <xdr:nvSpPr>
        <xdr:cNvPr id="52" name="Rectangle: Rounded Corners 51">
          <a:extLst>
            <a:ext uri="{FF2B5EF4-FFF2-40B4-BE49-F238E27FC236}">
              <a16:creationId xmlns:a16="http://schemas.microsoft.com/office/drawing/2014/main" id="{3BFDD071-4AE1-4543-88BC-CED494A029F4}"/>
            </a:ext>
          </a:extLst>
        </xdr:cNvPr>
        <xdr:cNvSpPr/>
      </xdr:nvSpPr>
      <xdr:spPr>
        <a:xfrm>
          <a:off x="2310554" y="3633277"/>
          <a:ext cx="4797606" cy="20992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581326</xdr:colOff>
      <xdr:row>11</xdr:row>
      <xdr:rowOff>181936</xdr:rowOff>
    </xdr:from>
    <xdr:to>
      <xdr:col>13</xdr:col>
      <xdr:colOff>204106</xdr:colOff>
      <xdr:row>17</xdr:row>
      <xdr:rowOff>185318</xdr:rowOff>
    </xdr:to>
    <xdr:sp macro="" textlink="">
      <xdr:nvSpPr>
        <xdr:cNvPr id="53" name="Rectangle: Rounded Corners 52">
          <a:extLst>
            <a:ext uri="{FF2B5EF4-FFF2-40B4-BE49-F238E27FC236}">
              <a16:creationId xmlns:a16="http://schemas.microsoft.com/office/drawing/2014/main" id="{3DDBB985-01DB-4464-86E3-FC9188025ABB}"/>
            </a:ext>
          </a:extLst>
        </xdr:cNvPr>
        <xdr:cNvSpPr/>
      </xdr:nvSpPr>
      <xdr:spPr>
        <a:xfrm>
          <a:off x="5479897" y="2277436"/>
          <a:ext cx="2684388" cy="114638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312964</xdr:colOff>
      <xdr:row>11</xdr:row>
      <xdr:rowOff>178342</xdr:rowOff>
    </xdr:from>
    <xdr:to>
      <xdr:col>18</xdr:col>
      <xdr:colOff>130658</xdr:colOff>
      <xdr:row>17</xdr:row>
      <xdr:rowOff>181724</xdr:rowOff>
    </xdr:to>
    <xdr:sp macro="" textlink="">
      <xdr:nvSpPr>
        <xdr:cNvPr id="54" name="Rectangle: Rounded Corners 53">
          <a:extLst>
            <a:ext uri="{FF2B5EF4-FFF2-40B4-BE49-F238E27FC236}">
              <a16:creationId xmlns:a16="http://schemas.microsoft.com/office/drawing/2014/main" id="{7732D645-D853-4241-A728-D8E5CAABB1B0}"/>
            </a:ext>
          </a:extLst>
        </xdr:cNvPr>
        <xdr:cNvSpPr/>
      </xdr:nvSpPr>
      <xdr:spPr>
        <a:xfrm>
          <a:off x="8273143" y="2273842"/>
          <a:ext cx="2879301" cy="114638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483179</xdr:colOff>
      <xdr:row>30</xdr:row>
      <xdr:rowOff>136600</xdr:rowOff>
    </xdr:from>
    <xdr:to>
      <xdr:col>11</xdr:col>
      <xdr:colOff>439844</xdr:colOff>
      <xdr:row>41</xdr:row>
      <xdr:rowOff>140318</xdr:rowOff>
    </xdr:to>
    <xdr:sp macro="" textlink="">
      <xdr:nvSpPr>
        <xdr:cNvPr id="59" name="Rectangle: Rounded Corners 58">
          <a:extLst>
            <a:ext uri="{FF2B5EF4-FFF2-40B4-BE49-F238E27FC236}">
              <a16:creationId xmlns:a16="http://schemas.microsoft.com/office/drawing/2014/main" id="{3AAF044F-B400-4E88-90E2-DC97347146C5}"/>
            </a:ext>
          </a:extLst>
        </xdr:cNvPr>
        <xdr:cNvSpPr/>
      </xdr:nvSpPr>
      <xdr:spPr>
        <a:xfrm>
          <a:off x="2298532" y="5851600"/>
          <a:ext cx="4797606" cy="209921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latin typeface="Abadi" panose="020B0604020202020204" pitchFamily="34" charset="0"/>
          </a:endParaRPr>
        </a:p>
      </xdr:txBody>
    </xdr:sp>
    <xdr:clientData/>
  </xdr:twoCellAnchor>
  <xdr:twoCellAnchor>
    <xdr:from>
      <xdr:col>12</xdr:col>
      <xdr:colOff>67315</xdr:colOff>
      <xdr:row>19</xdr:row>
      <xdr:rowOff>13777</xdr:rowOff>
    </xdr:from>
    <xdr:to>
      <xdr:col>20</xdr:col>
      <xdr:colOff>23981</xdr:colOff>
      <xdr:row>30</xdr:row>
      <xdr:rowOff>17495</xdr:rowOff>
    </xdr:to>
    <xdr:sp macro="" textlink="">
      <xdr:nvSpPr>
        <xdr:cNvPr id="30" name="Rectangle: Rounded Corners 59">
          <a:extLst>
            <a:ext uri="{FF2B5EF4-FFF2-40B4-BE49-F238E27FC236}">
              <a16:creationId xmlns:a16="http://schemas.microsoft.com/office/drawing/2014/main" id="{24CDDBDD-CEEF-48A3-9ACB-69D20EA05881}"/>
            </a:ext>
            <a:ext uri="{147F2762-F138-4A5C-976F-8EAC2B608ADB}">
              <a16:predDERef xmlns:a16="http://schemas.microsoft.com/office/drawing/2014/main" pred="{3AAF044F-B400-4E88-90E2-DC97347146C5}"/>
            </a:ext>
          </a:extLst>
        </xdr:cNvPr>
        <xdr:cNvSpPr/>
      </xdr:nvSpPr>
      <xdr:spPr>
        <a:xfrm>
          <a:off x="7328727" y="3633277"/>
          <a:ext cx="4797607" cy="20992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12</xdr:col>
      <xdr:colOff>71875</xdr:colOff>
      <xdr:row>30</xdr:row>
      <xdr:rowOff>137625</xdr:rowOff>
    </xdr:from>
    <xdr:to>
      <xdr:col>20</xdr:col>
      <xdr:colOff>28541</xdr:colOff>
      <xdr:row>41</xdr:row>
      <xdr:rowOff>141343</xdr:rowOff>
    </xdr:to>
    <xdr:sp macro="" textlink="">
      <xdr:nvSpPr>
        <xdr:cNvPr id="61" name="Rectangle: Rounded Corners 60">
          <a:extLst>
            <a:ext uri="{FF2B5EF4-FFF2-40B4-BE49-F238E27FC236}">
              <a16:creationId xmlns:a16="http://schemas.microsoft.com/office/drawing/2014/main" id="{BAC52AED-DBB0-4FBB-ACFF-FAEC903BA09D}"/>
            </a:ext>
          </a:extLst>
        </xdr:cNvPr>
        <xdr:cNvSpPr/>
      </xdr:nvSpPr>
      <xdr:spPr>
        <a:xfrm>
          <a:off x="7333287" y="5852625"/>
          <a:ext cx="4797607" cy="20992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266417</xdr:colOff>
      <xdr:row>2</xdr:row>
      <xdr:rowOff>185760</xdr:rowOff>
    </xdr:from>
    <xdr:to>
      <xdr:col>21</xdr:col>
      <xdr:colOff>526051</xdr:colOff>
      <xdr:row>4</xdr:row>
      <xdr:rowOff>92254</xdr:rowOff>
    </xdr:to>
    <xdr:sp macro="" textlink="">
      <xdr:nvSpPr>
        <xdr:cNvPr id="63" name="TextBox 62">
          <a:extLst>
            <a:ext uri="{FF2B5EF4-FFF2-40B4-BE49-F238E27FC236}">
              <a16:creationId xmlns:a16="http://schemas.microsoft.com/office/drawing/2014/main" id="{4F987350-ED37-46B4-89A1-7444DABBFBA0}"/>
            </a:ext>
          </a:extLst>
        </xdr:cNvPr>
        <xdr:cNvSpPr txBox="1"/>
      </xdr:nvSpPr>
      <xdr:spPr>
        <a:xfrm>
          <a:off x="12368770" y="566760"/>
          <a:ext cx="864752" cy="287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0">
              <a:solidFill>
                <a:schemeClr val="tx1"/>
              </a:solidFill>
              <a:latin typeface="Abadi" panose="020B0604020202020204" pitchFamily="34" charset="0"/>
            </a:rPr>
            <a:t>Total</a:t>
          </a:r>
          <a:r>
            <a:rPr lang="en-AU" sz="1000" b="1">
              <a:solidFill>
                <a:schemeClr val="tx1"/>
              </a:solidFill>
              <a:latin typeface="Abadi" panose="020B0604020202020204" pitchFamily="34" charset="0"/>
            </a:rPr>
            <a:t> </a:t>
          </a:r>
          <a:r>
            <a:rPr lang="en-AU" sz="1000" b="0">
              <a:solidFill>
                <a:schemeClr val="tx1"/>
              </a:solidFill>
              <a:latin typeface="Abadi" panose="020B0604020202020204" pitchFamily="34" charset="0"/>
            </a:rPr>
            <a:t>Trips</a:t>
          </a:r>
        </a:p>
        <a:p>
          <a:pPr algn="ctr"/>
          <a:endParaRPr lang="en-AU" sz="1000">
            <a:latin typeface="Abadi" panose="020B0604020202020204" pitchFamily="34" charset="0"/>
          </a:endParaRPr>
        </a:p>
      </xdr:txBody>
    </xdr:sp>
    <xdr:clientData/>
  </xdr:twoCellAnchor>
  <xdr:twoCellAnchor>
    <xdr:from>
      <xdr:col>21</xdr:col>
      <xdr:colOff>270404</xdr:colOff>
      <xdr:row>2</xdr:row>
      <xdr:rowOff>82146</xdr:rowOff>
    </xdr:from>
    <xdr:to>
      <xdr:col>23</xdr:col>
      <xdr:colOff>49279</xdr:colOff>
      <xdr:row>5</xdr:row>
      <xdr:rowOff>44563</xdr:rowOff>
    </xdr:to>
    <xdr:sp macro="" textlink="Pivottables!B5">
      <xdr:nvSpPr>
        <xdr:cNvPr id="66" name="TextBox 65">
          <a:extLst>
            <a:ext uri="{FF2B5EF4-FFF2-40B4-BE49-F238E27FC236}">
              <a16:creationId xmlns:a16="http://schemas.microsoft.com/office/drawing/2014/main" id="{C9129EAC-CCD8-4941-B374-8C349CB7ABD8}"/>
            </a:ext>
          </a:extLst>
        </xdr:cNvPr>
        <xdr:cNvSpPr txBox="1"/>
      </xdr:nvSpPr>
      <xdr:spPr>
        <a:xfrm>
          <a:off x="12977875" y="463146"/>
          <a:ext cx="989110" cy="5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142BBA-00D1-4C07-9181-BE09C035FD32}" type="TxLink">
            <a:rPr lang="en-US" sz="2400" b="0" i="0" u="none" strike="noStrike">
              <a:solidFill>
                <a:srgbClr val="FF0000"/>
              </a:solidFill>
              <a:latin typeface="Abadi"/>
            </a:rPr>
            <a:pPr algn="ctr"/>
            <a:t>24</a:t>
          </a:fld>
          <a:endParaRPr lang="en-US" sz="2400">
            <a:solidFill>
              <a:srgbClr val="FF0000"/>
            </a:solidFill>
          </a:endParaRPr>
        </a:p>
      </xdr:txBody>
    </xdr:sp>
    <xdr:clientData/>
  </xdr:twoCellAnchor>
  <xdr:twoCellAnchor>
    <xdr:from>
      <xdr:col>20</xdr:col>
      <xdr:colOff>314983</xdr:colOff>
      <xdr:row>4</xdr:row>
      <xdr:rowOff>168321</xdr:rowOff>
    </xdr:from>
    <xdr:to>
      <xdr:col>22</xdr:col>
      <xdr:colOff>179294</xdr:colOff>
      <xdr:row>7</xdr:row>
      <xdr:rowOff>84534</xdr:rowOff>
    </xdr:to>
    <xdr:sp macro="" textlink="">
      <xdr:nvSpPr>
        <xdr:cNvPr id="67" name="TextBox 66">
          <a:extLst>
            <a:ext uri="{FF2B5EF4-FFF2-40B4-BE49-F238E27FC236}">
              <a16:creationId xmlns:a16="http://schemas.microsoft.com/office/drawing/2014/main" id="{32F99BEB-CDB4-4293-9843-716560E30CAC}"/>
            </a:ext>
          </a:extLst>
        </xdr:cNvPr>
        <xdr:cNvSpPr txBox="1"/>
      </xdr:nvSpPr>
      <xdr:spPr>
        <a:xfrm>
          <a:off x="12417336" y="930321"/>
          <a:ext cx="1074546" cy="487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000" b="0">
              <a:solidFill>
                <a:schemeClr val="tx1"/>
              </a:solidFill>
              <a:latin typeface="Abadi" panose="020B0604020202020204" pitchFamily="34" charset="0"/>
            </a:rPr>
            <a:t>Hired</a:t>
          </a:r>
          <a:r>
            <a:rPr lang="en-AU" sz="1000" b="0" baseline="0">
              <a:solidFill>
                <a:schemeClr val="tx1"/>
              </a:solidFill>
              <a:latin typeface="Abadi" panose="020B0604020202020204" pitchFamily="34" charset="0"/>
            </a:rPr>
            <a:t> Transportation</a:t>
          </a:r>
          <a:endParaRPr lang="en-AU" sz="1000" b="0">
            <a:solidFill>
              <a:schemeClr val="tx1"/>
            </a:solidFill>
            <a:latin typeface="Abadi" panose="020B0604020202020204" pitchFamily="34" charset="0"/>
          </a:endParaRPr>
        </a:p>
        <a:p>
          <a:pPr algn="l"/>
          <a:endParaRPr lang="en-AU" sz="1000">
            <a:latin typeface="Abadi" panose="020B0604020202020204" pitchFamily="34" charset="0"/>
          </a:endParaRPr>
        </a:p>
      </xdr:txBody>
    </xdr:sp>
    <xdr:clientData/>
  </xdr:twoCellAnchor>
  <xdr:twoCellAnchor>
    <xdr:from>
      <xdr:col>21</xdr:col>
      <xdr:colOff>297205</xdr:colOff>
      <xdr:row>4</xdr:row>
      <xdr:rowOff>175331</xdr:rowOff>
    </xdr:from>
    <xdr:to>
      <xdr:col>23</xdr:col>
      <xdr:colOff>76080</xdr:colOff>
      <xdr:row>7</xdr:row>
      <xdr:rowOff>137748</xdr:rowOff>
    </xdr:to>
    <xdr:sp macro="" textlink="Pivottables!H6">
      <xdr:nvSpPr>
        <xdr:cNvPr id="68" name="TextBox 67">
          <a:extLst>
            <a:ext uri="{FF2B5EF4-FFF2-40B4-BE49-F238E27FC236}">
              <a16:creationId xmlns:a16="http://schemas.microsoft.com/office/drawing/2014/main" id="{A6B9A757-BC47-41A1-B743-9702E1C7832A}"/>
            </a:ext>
          </a:extLst>
        </xdr:cNvPr>
        <xdr:cNvSpPr txBox="1"/>
      </xdr:nvSpPr>
      <xdr:spPr>
        <a:xfrm>
          <a:off x="13004676" y="937331"/>
          <a:ext cx="989110" cy="5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534295-87ED-4CC4-B47A-69148CDF062E}" type="TxLink">
            <a:rPr lang="en-US" sz="2400" b="0" i="0" u="none" strike="noStrike">
              <a:solidFill>
                <a:srgbClr val="FF0000"/>
              </a:solidFill>
              <a:latin typeface="Abadi"/>
            </a:rPr>
            <a:pPr algn="ctr"/>
            <a:t>5</a:t>
          </a:fld>
          <a:endParaRPr lang="en-US" sz="2400">
            <a:solidFill>
              <a:srgbClr val="FF0000"/>
            </a:solidFill>
          </a:endParaRPr>
        </a:p>
      </xdr:txBody>
    </xdr:sp>
    <xdr:clientData/>
  </xdr:twoCellAnchor>
  <xdr:twoCellAnchor>
    <xdr:from>
      <xdr:col>22</xdr:col>
      <xdr:colOff>326116</xdr:colOff>
      <xdr:row>0</xdr:row>
      <xdr:rowOff>64529</xdr:rowOff>
    </xdr:from>
    <xdr:to>
      <xdr:col>26</xdr:col>
      <xdr:colOff>280146</xdr:colOff>
      <xdr:row>7</xdr:row>
      <xdr:rowOff>117161</xdr:rowOff>
    </xdr:to>
    <xdr:pic>
      <xdr:nvPicPr>
        <xdr:cNvPr id="72" name="Picture 71">
          <a:extLst>
            <a:ext uri="{FF2B5EF4-FFF2-40B4-BE49-F238E27FC236}">
              <a16:creationId xmlns:a16="http://schemas.microsoft.com/office/drawing/2014/main" id="{60EFAD53-139E-4597-9671-3E1D214E00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3638704" y="64529"/>
          <a:ext cx="2374501" cy="1386132"/>
        </a:xfrm>
        <a:prstGeom prst="rect">
          <a:avLst/>
        </a:prstGeom>
      </xdr:spPr>
    </xdr:pic>
    <xdr:clientData/>
  </xdr:twoCellAnchor>
  <xdr:twoCellAnchor>
    <xdr:from>
      <xdr:col>0</xdr:col>
      <xdr:colOff>52638</xdr:colOff>
      <xdr:row>26</xdr:row>
      <xdr:rowOff>157615</xdr:rowOff>
    </xdr:from>
    <xdr:to>
      <xdr:col>1</xdr:col>
      <xdr:colOff>585901</xdr:colOff>
      <xdr:row>29</xdr:row>
      <xdr:rowOff>62535</xdr:rowOff>
    </xdr:to>
    <xdr:sp macro="" textlink="">
      <xdr:nvSpPr>
        <xdr:cNvPr id="74" name="TextBox 73">
          <a:extLst>
            <a:ext uri="{FF2B5EF4-FFF2-40B4-BE49-F238E27FC236}">
              <a16:creationId xmlns:a16="http://schemas.microsoft.com/office/drawing/2014/main" id="{48B58C44-71DA-4BCD-9D16-1061EF77ED8D}"/>
            </a:ext>
          </a:extLst>
        </xdr:cNvPr>
        <xdr:cNvSpPr txBox="1"/>
      </xdr:nvSpPr>
      <xdr:spPr>
        <a:xfrm>
          <a:off x="52638" y="5110615"/>
          <a:ext cx="1138381" cy="476420"/>
        </a:xfrm>
        <a:prstGeom prst="rect">
          <a:avLst/>
        </a:prstGeom>
        <a:noFill/>
        <a:ln w="9525" cmpd="sng">
          <a:noFill/>
        </a:ln>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a:solidFill>
                <a:srgbClr val="FF0000"/>
              </a:solidFill>
              <a:latin typeface="Abadi" panose="020B0604020202020204" pitchFamily="34" charset="0"/>
            </a:rPr>
            <a:t>Months</a:t>
          </a:r>
          <a:endParaRPr lang="en-AU" sz="1100">
            <a:solidFill>
              <a:srgbClr val="FF0000"/>
            </a:solidFill>
            <a:latin typeface="Abadi" panose="020B0604020202020204" pitchFamily="34" charset="0"/>
          </a:endParaRPr>
        </a:p>
      </xdr:txBody>
    </xdr:sp>
    <xdr:clientData/>
  </xdr:twoCellAnchor>
  <xdr:twoCellAnchor>
    <xdr:from>
      <xdr:col>1</xdr:col>
      <xdr:colOff>89857</xdr:colOff>
      <xdr:row>8</xdr:row>
      <xdr:rowOff>158941</xdr:rowOff>
    </xdr:from>
    <xdr:to>
      <xdr:col>3</xdr:col>
      <xdr:colOff>18003</xdr:colOff>
      <xdr:row>11</xdr:row>
      <xdr:rowOff>63861</xdr:rowOff>
    </xdr:to>
    <xdr:sp macro="" textlink="">
      <xdr:nvSpPr>
        <xdr:cNvPr id="75" name="TextBox 74">
          <a:extLst>
            <a:ext uri="{FF2B5EF4-FFF2-40B4-BE49-F238E27FC236}">
              <a16:creationId xmlns:a16="http://schemas.microsoft.com/office/drawing/2014/main" id="{0E209A99-9FBB-4778-9AA0-A00D029AF135}"/>
            </a:ext>
          </a:extLst>
        </xdr:cNvPr>
        <xdr:cNvSpPr txBox="1"/>
      </xdr:nvSpPr>
      <xdr:spPr>
        <a:xfrm>
          <a:off x="694975" y="1682941"/>
          <a:ext cx="1138381" cy="476420"/>
        </a:xfrm>
        <a:prstGeom prst="rect">
          <a:avLst/>
        </a:prstGeom>
        <a:solidFill>
          <a:schemeClr val="bg1">
            <a:lumMod val="85000"/>
          </a:schemeClr>
        </a:solidFill>
        <a:ln w="9525" cmpd="sng">
          <a:noFill/>
        </a:ln>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a:latin typeface="Abadi" panose="020B0604020202020204" pitchFamily="34" charset="0"/>
            </a:rPr>
            <a:t>Dashboard</a:t>
          </a:r>
        </a:p>
      </xdr:txBody>
    </xdr:sp>
    <xdr:clientData/>
  </xdr:twoCellAnchor>
  <xdr:twoCellAnchor editAs="absolute">
    <xdr:from>
      <xdr:col>1</xdr:col>
      <xdr:colOff>403018</xdr:colOff>
      <xdr:row>19</xdr:row>
      <xdr:rowOff>101888</xdr:rowOff>
    </xdr:from>
    <xdr:to>
      <xdr:col>3</xdr:col>
      <xdr:colOff>150319</xdr:colOff>
      <xdr:row>23</xdr:row>
      <xdr:rowOff>78441</xdr:rowOff>
    </xdr:to>
    <mc:AlternateContent xmlns:mc="http://schemas.openxmlformats.org/markup-compatibility/2006" xmlns:a14="http://schemas.microsoft.com/office/drawing/2010/main">
      <mc:Choice Requires="a14">
        <xdr:graphicFrame macro="">
          <xdr:nvGraphicFramePr>
            <xdr:cNvPr id="78" name="Driver">
              <a:extLst>
                <a:ext uri="{FF2B5EF4-FFF2-40B4-BE49-F238E27FC236}">
                  <a16:creationId xmlns:a16="http://schemas.microsoft.com/office/drawing/2014/main" id="{2C70A6EF-632C-416C-872F-D6382B53576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015339" y="3721388"/>
              <a:ext cx="971944" cy="73855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585216</xdr:colOff>
      <xdr:row>29</xdr:row>
      <xdr:rowOff>6819</xdr:rowOff>
    </xdr:from>
    <xdr:to>
      <xdr:col>3</xdr:col>
      <xdr:colOff>132597</xdr:colOff>
      <xdr:row>39</xdr:row>
      <xdr:rowOff>0</xdr:rowOff>
    </xdr:to>
    <mc:AlternateContent xmlns:mc="http://schemas.openxmlformats.org/markup-compatibility/2006" xmlns:a14="http://schemas.microsoft.com/office/drawing/2010/main">
      <mc:Choice Requires="a14">
        <xdr:graphicFrame macro="">
          <xdr:nvGraphicFramePr>
            <xdr:cNvPr id="76" name="Month">
              <a:extLst>
                <a:ext uri="{FF2B5EF4-FFF2-40B4-BE49-F238E27FC236}">
                  <a16:creationId xmlns:a16="http://schemas.microsoft.com/office/drawing/2014/main" id="{1116394E-ADBC-4CBD-A33D-931A5332A92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87089" y="5531319"/>
              <a:ext cx="1384345" cy="189818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537882</xdr:colOff>
      <xdr:row>18</xdr:row>
      <xdr:rowOff>168087</xdr:rowOff>
    </xdr:from>
    <xdr:to>
      <xdr:col>1</xdr:col>
      <xdr:colOff>369794</xdr:colOff>
      <xdr:row>21</xdr:row>
      <xdr:rowOff>22410</xdr:rowOff>
    </xdr:to>
    <xdr:grpSp>
      <xdr:nvGrpSpPr>
        <xdr:cNvPr id="83" name="Group 82">
          <a:extLst>
            <a:ext uri="{FF2B5EF4-FFF2-40B4-BE49-F238E27FC236}">
              <a16:creationId xmlns:a16="http://schemas.microsoft.com/office/drawing/2014/main" id="{3247E759-E083-4875-BA89-35AE6EDD0453}"/>
            </a:ext>
          </a:extLst>
        </xdr:cNvPr>
        <xdr:cNvGrpSpPr/>
      </xdr:nvGrpSpPr>
      <xdr:grpSpPr>
        <a:xfrm>
          <a:off x="537882" y="3597087"/>
          <a:ext cx="441512" cy="425823"/>
          <a:chOff x="14444382" y="2151530"/>
          <a:chExt cx="1568824" cy="1546411"/>
        </a:xfrm>
      </xdr:grpSpPr>
      <xdr:sp macro="" textlink="">
        <xdr:nvSpPr>
          <xdr:cNvPr id="82" name="Flowchart: Connector 81">
            <a:extLst>
              <a:ext uri="{FF2B5EF4-FFF2-40B4-BE49-F238E27FC236}">
                <a16:creationId xmlns:a16="http://schemas.microsoft.com/office/drawing/2014/main" id="{C11BC038-B382-4B93-AA5B-5FEC4CF291F8}"/>
              </a:ext>
            </a:extLst>
          </xdr:cNvPr>
          <xdr:cNvSpPr/>
        </xdr:nvSpPr>
        <xdr:spPr>
          <a:xfrm>
            <a:off x="14444382" y="2151530"/>
            <a:ext cx="1557618" cy="1546411"/>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81" name="Picture 80">
            <a:extLst>
              <a:ext uri="{FF2B5EF4-FFF2-40B4-BE49-F238E27FC236}">
                <a16:creationId xmlns:a16="http://schemas.microsoft.com/office/drawing/2014/main" id="{D12165E2-9B17-43F9-A961-3D3EFF725E0E}"/>
              </a:ext>
            </a:extLst>
          </xdr:cNvPr>
          <xdr:cNvPicPr>
            <a:picLocks noChangeAspect="1"/>
          </xdr:cNvPicPr>
        </xdr:nvPicPr>
        <xdr:blipFill rotWithShape="1">
          <a:blip xmlns:r="http://schemas.openxmlformats.org/officeDocument/2006/relationships" r:embed="rId4" cstate="print">
            <a:grayscl/>
            <a:extLst>
              <a:ext uri="{BEBA8EAE-BF5A-486C-A8C5-ECC9F3942E4B}">
                <a14:imgProps xmlns:a14="http://schemas.microsoft.com/office/drawing/2010/main">
                  <a14:imgLayer r:embed="rId5">
                    <a14:imgEffect>
                      <a14:backgroundRemoval t="9407" b="98160" l="9823" r="89905">
                        <a14:foregroundMark x1="25375" y1="80573" x2="39700" y2="94683"/>
                        <a14:foregroundMark x1="39700" y1="94683" x2="60437" y2="92229"/>
                        <a14:foregroundMark x1="60437" y1="92229" x2="69168" y2="70143"/>
                        <a14:foregroundMark x1="69168" y1="70143" x2="60437" y2="48262"/>
                        <a14:foregroundMark x1="60437" y1="48262" x2="54025" y2="46830"/>
                        <a14:foregroundMark x1="39447" y1="16165" x2="52115" y2="9611"/>
                        <a14:foregroundMark x1="52115" y1="9611" x2="54025" y2="22699"/>
                        <a14:foregroundMark x1="62074" y1="94888" x2="43111" y2="98569"/>
                        <a14:foregroundMark x1="43111" y1="98569" x2="27149" y2="92229"/>
                        <a14:foregroundMark x1="27149" y1="92229" x2="27149" y2="91411"/>
                        <a14:foregroundMark x1="39018" y1="77710" x2="39291" y2="98160"/>
                        <a14:foregroundMark x1="52251" y1="11043" x2="52933" y2="17178"/>
                        <a14:foregroundMark x1="63574" y1="54601" x2="63574" y2="54601"/>
                        <a14:backgroundMark x1="59618" y1="13701" x2="64120" y2="36810"/>
                        <a14:backgroundMark x1="64120" y1="36810" x2="64666" y2="38037"/>
                        <a14:backgroundMark x1="69850" y1="56851" x2="73124" y2="68916"/>
                        <a14:backgroundMark x1="32742" y1="14315" x2="34516" y2="23108"/>
                        <a14:backgroundMark x1="36426" y1="12679" x2="37517" y2="18814"/>
                        <a14:backgroundMark x1="32742" y1="26380" x2="36698" y2="34765"/>
                      </a14:backgroundRemoval>
                    </a14:imgEffect>
                  </a14:imgLayer>
                </a14:imgProps>
              </a:ext>
              <a:ext uri="{28A0092B-C50C-407E-A947-70E740481C1C}">
                <a14:useLocalDpi xmlns:a14="http://schemas.microsoft.com/office/drawing/2010/main" val="0"/>
              </a:ext>
            </a:extLst>
          </a:blip>
          <a:srcRect l="18750" r="25000" b="34408"/>
          <a:stretch/>
        </xdr:blipFill>
        <xdr:spPr>
          <a:xfrm>
            <a:off x="14478000" y="2178923"/>
            <a:ext cx="1535206" cy="1194049"/>
          </a:xfrm>
          <a:prstGeom prst="rect">
            <a:avLst/>
          </a:prstGeom>
        </xdr:spPr>
      </xdr:pic>
    </xdr:grpSp>
    <xdr:clientData/>
  </xdr:twoCellAnchor>
  <xdr:twoCellAnchor>
    <xdr:from>
      <xdr:col>0</xdr:col>
      <xdr:colOff>358588</xdr:colOff>
      <xdr:row>21</xdr:row>
      <xdr:rowOff>44822</xdr:rowOff>
    </xdr:from>
    <xdr:to>
      <xdr:col>1</xdr:col>
      <xdr:colOff>380998</xdr:colOff>
      <xdr:row>23</xdr:row>
      <xdr:rowOff>100851</xdr:rowOff>
    </xdr:to>
    <xdr:grpSp>
      <xdr:nvGrpSpPr>
        <xdr:cNvPr id="89" name="Group 88">
          <a:extLst>
            <a:ext uri="{FF2B5EF4-FFF2-40B4-BE49-F238E27FC236}">
              <a16:creationId xmlns:a16="http://schemas.microsoft.com/office/drawing/2014/main" id="{4908C4A7-B4BB-4362-B9FE-F4E7370AD554}"/>
            </a:ext>
          </a:extLst>
        </xdr:cNvPr>
        <xdr:cNvGrpSpPr/>
      </xdr:nvGrpSpPr>
      <xdr:grpSpPr>
        <a:xfrm>
          <a:off x="358588" y="4045322"/>
          <a:ext cx="632010" cy="437029"/>
          <a:chOff x="14018559" y="3339352"/>
          <a:chExt cx="3048000" cy="2129117"/>
        </a:xfrm>
      </xdr:grpSpPr>
      <xdr:sp macro="" textlink="">
        <xdr:nvSpPr>
          <xdr:cNvPr id="85" name="Flowchart: Connector 84">
            <a:extLst>
              <a:ext uri="{FF2B5EF4-FFF2-40B4-BE49-F238E27FC236}">
                <a16:creationId xmlns:a16="http://schemas.microsoft.com/office/drawing/2014/main" id="{A2ACE969-C6FC-4BD4-921C-B981214992E0}"/>
              </a:ext>
            </a:extLst>
          </xdr:cNvPr>
          <xdr:cNvSpPr/>
        </xdr:nvSpPr>
        <xdr:spPr>
          <a:xfrm>
            <a:off x="14881412" y="3339352"/>
            <a:ext cx="2173941" cy="2129117"/>
          </a:xfrm>
          <a:prstGeom prst="flowChartConnector">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88" name="Picture 87">
            <a:extLst>
              <a:ext uri="{FF2B5EF4-FFF2-40B4-BE49-F238E27FC236}">
                <a16:creationId xmlns:a16="http://schemas.microsoft.com/office/drawing/2014/main" id="{7A6D82DE-E166-43DC-899A-C9F51C125286}"/>
              </a:ext>
            </a:extLst>
          </xdr:cNvPr>
          <xdr:cNvPicPr>
            <a:picLocks noChangeAspect="1"/>
          </xdr:cNvPicPr>
        </xdr:nvPicPr>
        <xdr:blipFill>
          <a:blip xmlns:r="http://schemas.openxmlformats.org/officeDocument/2006/relationships" r:embed="rId6" cstate="print">
            <a:grayscl/>
            <a:extLst>
              <a:ext uri="{BEBA8EAE-BF5A-486C-A8C5-ECC9F3942E4B}">
                <a14:imgProps xmlns:a14="http://schemas.microsoft.com/office/drawing/2010/main">
                  <a14:imgLayer r:embed="rId7">
                    <a14:imgEffect>
                      <a14:backgroundRemoval t="730" b="99757" l="9823" r="89905">
                        <a14:foregroundMark x1="59200" y1="39464" x2="59200" y2="39464"/>
                        <a14:foregroundMark x1="48500" y1="74107" x2="48500" y2="74107"/>
                        <a14:foregroundMark x1="43800" y1="95893" x2="43800" y2="95893"/>
                        <a14:foregroundMark x1="46000" y1="71607" x2="46000" y2="71607"/>
                        <a14:foregroundMark x1="46700" y1="92500" x2="46700" y2="92500"/>
                        <a14:foregroundMark x1="54800" y1="74107" x2="70200" y2="64286"/>
                        <a14:foregroundMark x1="70200" y1="64286" x2="70200" y2="64286"/>
                        <a14:foregroundMark x1="63600" y1="17143" x2="65100" y2="50536"/>
                        <a14:foregroundMark x1="68400" y1="11250" x2="68400" y2="11250"/>
                        <a14:foregroundMark x1="63574" y1="9246" x2="66057" y2="6376"/>
                        <a14:foregroundMark x1="72870" y1="25946" x2="73533" y2="26521"/>
                        <a14:foregroundMark x1="58117" y1="13139" x2="72766" y2="25855"/>
                        <a14:foregroundMark x1="79563" y1="51182" x2="81446" y2="58881"/>
                        <a14:foregroundMark x1="75463" y1="34412" x2="76011" y2="36655"/>
                        <a14:foregroundMark x1="73533" y1="26521" x2="75082" y2="32854"/>
                        <a14:foregroundMark x1="81446" y1="58881" x2="83765" y2="93674"/>
                        <a14:foregroundMark x1="83765" y1="93674" x2="83083" y2="96594"/>
                        <a14:foregroundMark x1="60709" y1="40633" x2="59608" y2="42484"/>
                        <a14:foregroundMark x1="41558" y1="96023" x2="40791" y2="99757"/>
                        <a14:foregroundMark x1="46868" y1="70182" x2="42090" y2="93436"/>
                        <a14:foregroundMark x1="65757" y1="50608" x2="49659" y2="70803"/>
                        <a14:foregroundMark x1="49659" y1="70803" x2="46385" y2="80049"/>
                        <a14:foregroundMark x1="76126" y1="66423" x2="77899" y2="73479"/>
                        <a14:backgroundMark x1="23874" y1="72993" x2="36016" y2="40146"/>
                        <a14:backgroundMark x1="12142" y1="30900" x2="32469" y2="18735"/>
                        <a14:backgroundMark x1="32469" y1="18735" x2="47749" y2="29440"/>
                        <a14:backgroundMark x1="83083" y1="40146" x2="75307" y2="40146"/>
                        <a14:backgroundMark x1="75034" y1="36740" x2="75307" y2="31630"/>
                        <a14:backgroundMark x1="79400" y1="46715" x2="77626" y2="28954"/>
                        <a14:backgroundMark x1="80082" y1="44526" x2="78718" y2="50608"/>
                        <a14:backgroundMark x1="38608" y1="84672" x2="40109" y2="96594"/>
                        <a14:backgroundMark x1="75034" y1="4623" x2="59891" y2="1946"/>
                        <a14:backgroundMark x1="79400" y1="34063" x2="76126" y2="28224"/>
                        <a14:backgroundMark x1="74625" y1="34063" x2="72851" y2="26277"/>
                        <a14:backgroundMark x1="75716" y1="39416" x2="75716" y2="28224"/>
                        <a14:backgroundMark x1="78718" y1="31630" x2="76126" y2="25547"/>
                        <a14:backgroundMark x1="73943" y1="42579" x2="75716" y2="23601"/>
                        <a14:backgroundMark x1="78990" y1="44039" x2="78308" y2="35523"/>
                        <a14:backgroundMark x1="47749" y1="44526" x2="53342" y2="53285"/>
                        <a14:backgroundMark x1="60982" y1="44526" x2="45975" y2="68856"/>
                      </a14:backgroundRemoval>
                    </a14:imgEffect>
                  </a14:imgLayer>
                </a14:imgProps>
              </a:ext>
              <a:ext uri="{28A0092B-C50C-407E-A947-70E740481C1C}">
                <a14:useLocalDpi xmlns:a14="http://schemas.microsoft.com/office/drawing/2010/main" val="0"/>
              </a:ext>
            </a:extLst>
          </a:blip>
          <a:stretch>
            <a:fillRect/>
          </a:stretch>
        </xdr:blipFill>
        <xdr:spPr>
          <a:xfrm>
            <a:off x="14018559" y="3451412"/>
            <a:ext cx="3048000" cy="1706880"/>
          </a:xfrm>
          <a:prstGeom prst="rect">
            <a:avLst/>
          </a:prstGeom>
        </xdr:spPr>
      </xdr:pic>
    </xdr:grpSp>
    <xdr:clientData/>
  </xdr:twoCellAnchor>
  <xdr:twoCellAnchor>
    <xdr:from>
      <xdr:col>20</xdr:col>
      <xdr:colOff>414618</xdr:colOff>
      <xdr:row>7</xdr:row>
      <xdr:rowOff>89646</xdr:rowOff>
    </xdr:from>
    <xdr:to>
      <xdr:col>26</xdr:col>
      <xdr:colOff>19050</xdr:colOff>
      <xdr:row>41</xdr:row>
      <xdr:rowOff>142875</xdr:rowOff>
    </xdr:to>
    <xdr:sp macro="" textlink="">
      <xdr:nvSpPr>
        <xdr:cNvPr id="90" name="Rectangle: Rounded Corners 89">
          <a:extLst>
            <a:ext uri="{FF2B5EF4-FFF2-40B4-BE49-F238E27FC236}">
              <a16:creationId xmlns:a16="http://schemas.microsoft.com/office/drawing/2014/main" id="{7080EBEF-4168-4632-99DD-266D93B01995}"/>
            </a:ext>
          </a:extLst>
        </xdr:cNvPr>
        <xdr:cNvSpPr/>
      </xdr:nvSpPr>
      <xdr:spPr>
        <a:xfrm>
          <a:off x="12606618" y="1423146"/>
          <a:ext cx="3262032" cy="6530229"/>
        </a:xfrm>
        <a:prstGeom prst="roundRect">
          <a:avLst/>
        </a:prstGeom>
        <a:solidFill>
          <a:srgbClr val="EFEFF4"/>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409573</xdr:colOff>
      <xdr:row>6</xdr:row>
      <xdr:rowOff>136714</xdr:rowOff>
    </xdr:from>
    <xdr:to>
      <xdr:col>23</xdr:col>
      <xdr:colOff>404091</xdr:colOff>
      <xdr:row>15</xdr:row>
      <xdr:rowOff>92365</xdr:rowOff>
    </xdr:to>
    <xdr:graphicFrame macro="">
      <xdr:nvGraphicFramePr>
        <xdr:cNvPr id="91" name="Chart 90">
          <a:extLst>
            <a:ext uri="{FF2B5EF4-FFF2-40B4-BE49-F238E27FC236}">
              <a16:creationId xmlns:a16="http://schemas.microsoft.com/office/drawing/2014/main" id="{413B6747-A64B-4B7A-A4DE-6C3AFD29A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508747</xdr:colOff>
      <xdr:row>9</xdr:row>
      <xdr:rowOff>114860</xdr:rowOff>
    </xdr:from>
    <xdr:to>
      <xdr:col>25</xdr:col>
      <xdr:colOff>518272</xdr:colOff>
      <xdr:row>12</xdr:row>
      <xdr:rowOff>124385</xdr:rowOff>
    </xdr:to>
    <xdr:pic>
      <xdr:nvPicPr>
        <xdr:cNvPr id="93" name="Picture 92">
          <a:extLst>
            <a:ext uri="{FF2B5EF4-FFF2-40B4-BE49-F238E27FC236}">
              <a16:creationId xmlns:a16="http://schemas.microsoft.com/office/drawing/2014/main" id="{6D3F0759-F481-44A6-932F-E237351E1C5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529547" y="1829360"/>
          <a:ext cx="1228725" cy="581025"/>
        </a:xfrm>
        <a:prstGeom prst="rect">
          <a:avLst/>
        </a:prstGeom>
        <a:solidFill>
          <a:srgbClr val="EFEFF4"/>
        </a:solidFill>
        <a:ln>
          <a:noFill/>
        </a:ln>
        <a:effectLst>
          <a:outerShdw blurRad="292100" dist="139700" dir="2700000" algn="tl" rotWithShape="0">
            <a:srgbClr val="333333">
              <a:alpha val="65000"/>
            </a:srgbClr>
          </a:outerShdw>
        </a:effectLst>
      </xdr:spPr>
    </xdr:pic>
    <xdr:clientData/>
  </xdr:twoCellAnchor>
  <xdr:twoCellAnchor>
    <xdr:from>
      <xdr:col>20</xdr:col>
      <xdr:colOff>389405</xdr:colOff>
      <xdr:row>14</xdr:row>
      <xdr:rowOff>38100</xdr:rowOff>
    </xdr:from>
    <xdr:to>
      <xdr:col>25</xdr:col>
      <xdr:colOff>447675</xdr:colOff>
      <xdr:row>24</xdr:row>
      <xdr:rowOff>152400</xdr:rowOff>
    </xdr:to>
    <xdr:graphicFrame macro="">
      <xdr:nvGraphicFramePr>
        <xdr:cNvPr id="94" name="Chart 93">
          <a:extLst>
            <a:ext uri="{FF2B5EF4-FFF2-40B4-BE49-F238E27FC236}">
              <a16:creationId xmlns:a16="http://schemas.microsoft.com/office/drawing/2014/main" id="{A4D9038B-4923-4172-A967-5814D2B99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526677</xdr:colOff>
      <xdr:row>25</xdr:row>
      <xdr:rowOff>67235</xdr:rowOff>
    </xdr:from>
    <xdr:to>
      <xdr:col>25</xdr:col>
      <xdr:colOff>481853</xdr:colOff>
      <xdr:row>38</xdr:row>
      <xdr:rowOff>89647</xdr:rowOff>
    </xdr:to>
    <xdr:graphicFrame macro="">
      <xdr:nvGraphicFramePr>
        <xdr:cNvPr id="95" name="Chart 94">
          <a:extLst>
            <a:ext uri="{FF2B5EF4-FFF2-40B4-BE49-F238E27FC236}">
              <a16:creationId xmlns:a16="http://schemas.microsoft.com/office/drawing/2014/main" id="{7D53CC0E-2E9D-4193-948A-9EC67398F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39360</xdr:colOff>
      <xdr:row>12</xdr:row>
      <xdr:rowOff>55303</xdr:rowOff>
    </xdr:from>
    <xdr:to>
      <xdr:col>8</xdr:col>
      <xdr:colOff>324972</xdr:colOff>
      <xdr:row>14</xdr:row>
      <xdr:rowOff>44823</xdr:rowOff>
    </xdr:to>
    <xdr:sp macro="" textlink="">
      <xdr:nvSpPr>
        <xdr:cNvPr id="96" name="TextBox 95">
          <a:extLst>
            <a:ext uri="{FF2B5EF4-FFF2-40B4-BE49-F238E27FC236}">
              <a16:creationId xmlns:a16="http://schemas.microsoft.com/office/drawing/2014/main" id="{6D7B7455-E803-4DA9-8292-974C3C522FDB}"/>
            </a:ext>
          </a:extLst>
        </xdr:cNvPr>
        <xdr:cNvSpPr txBox="1"/>
      </xdr:nvSpPr>
      <xdr:spPr>
        <a:xfrm>
          <a:off x="3670066" y="2341303"/>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b="1">
              <a:solidFill>
                <a:schemeClr val="tx1">
                  <a:lumMod val="75000"/>
                  <a:lumOff val="25000"/>
                </a:schemeClr>
              </a:solidFill>
              <a:latin typeface="Abadi" panose="020B0604020202020204" pitchFamily="34" charset="0"/>
            </a:rPr>
            <a:t>Total Expenses</a:t>
          </a:r>
          <a:endParaRPr lang="en-AU" sz="800" b="1">
            <a:solidFill>
              <a:schemeClr val="tx1">
                <a:lumMod val="75000"/>
                <a:lumOff val="25000"/>
              </a:schemeClr>
            </a:solidFill>
            <a:latin typeface="Abadi" panose="020B0604020202020204" pitchFamily="34" charset="0"/>
          </a:endParaRPr>
        </a:p>
      </xdr:txBody>
    </xdr:sp>
    <xdr:clientData/>
  </xdr:twoCellAnchor>
  <xdr:twoCellAnchor>
    <xdr:from>
      <xdr:col>10</xdr:col>
      <xdr:colOff>409153</xdr:colOff>
      <xdr:row>12</xdr:row>
      <xdr:rowOff>66507</xdr:rowOff>
    </xdr:from>
    <xdr:to>
      <xdr:col>13</xdr:col>
      <xdr:colOff>89647</xdr:colOff>
      <xdr:row>14</xdr:row>
      <xdr:rowOff>56027</xdr:rowOff>
    </xdr:to>
    <xdr:sp macro="" textlink="">
      <xdr:nvSpPr>
        <xdr:cNvPr id="97" name="TextBox 96">
          <a:extLst>
            <a:ext uri="{FF2B5EF4-FFF2-40B4-BE49-F238E27FC236}">
              <a16:creationId xmlns:a16="http://schemas.microsoft.com/office/drawing/2014/main" id="{E5A45D78-6F2B-4829-A280-641262323D7F}"/>
            </a:ext>
          </a:extLst>
        </xdr:cNvPr>
        <xdr:cNvSpPr txBox="1"/>
      </xdr:nvSpPr>
      <xdr:spPr>
        <a:xfrm>
          <a:off x="6460329" y="2352507"/>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b="1">
              <a:solidFill>
                <a:schemeClr val="tx1">
                  <a:lumMod val="75000"/>
                  <a:lumOff val="25000"/>
                </a:schemeClr>
              </a:solidFill>
              <a:latin typeface="Abadi" panose="020B0604020202020204" pitchFamily="34" charset="0"/>
            </a:rPr>
            <a:t>Total Salaries	</a:t>
          </a:r>
          <a:endParaRPr lang="en-AU" sz="800" b="1">
            <a:solidFill>
              <a:schemeClr val="tx1">
                <a:lumMod val="75000"/>
                <a:lumOff val="25000"/>
              </a:schemeClr>
            </a:solidFill>
            <a:latin typeface="Abadi" panose="020B0604020202020204" pitchFamily="34" charset="0"/>
          </a:endParaRPr>
        </a:p>
      </xdr:txBody>
    </xdr:sp>
    <xdr:clientData/>
  </xdr:twoCellAnchor>
  <xdr:twoCellAnchor>
    <xdr:from>
      <xdr:col>15</xdr:col>
      <xdr:colOff>297094</xdr:colOff>
      <xdr:row>12</xdr:row>
      <xdr:rowOff>77714</xdr:rowOff>
    </xdr:from>
    <xdr:to>
      <xdr:col>17</xdr:col>
      <xdr:colOff>582706</xdr:colOff>
      <xdr:row>14</xdr:row>
      <xdr:rowOff>67234</xdr:rowOff>
    </xdr:to>
    <xdr:sp macro="" textlink="">
      <xdr:nvSpPr>
        <xdr:cNvPr id="98" name="TextBox 97">
          <a:extLst>
            <a:ext uri="{FF2B5EF4-FFF2-40B4-BE49-F238E27FC236}">
              <a16:creationId xmlns:a16="http://schemas.microsoft.com/office/drawing/2014/main" id="{344079A8-F624-47D9-A419-152903605AEE}"/>
            </a:ext>
          </a:extLst>
        </xdr:cNvPr>
        <xdr:cNvSpPr txBox="1"/>
      </xdr:nvSpPr>
      <xdr:spPr>
        <a:xfrm>
          <a:off x="9373859" y="2363714"/>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b="1">
              <a:solidFill>
                <a:schemeClr val="tx1">
                  <a:lumMod val="75000"/>
                  <a:lumOff val="25000"/>
                </a:schemeClr>
              </a:solidFill>
              <a:latin typeface="Abadi" panose="020B0604020202020204" pitchFamily="34" charset="0"/>
            </a:rPr>
            <a:t>Total Wages</a:t>
          </a:r>
          <a:endParaRPr lang="en-AU" sz="800" b="1">
            <a:solidFill>
              <a:schemeClr val="tx1">
                <a:lumMod val="75000"/>
                <a:lumOff val="25000"/>
              </a:schemeClr>
            </a:solidFill>
            <a:latin typeface="Abadi" panose="020B0604020202020204" pitchFamily="34" charset="0"/>
          </a:endParaRPr>
        </a:p>
      </xdr:txBody>
    </xdr:sp>
    <xdr:clientData/>
  </xdr:twoCellAnchor>
  <xdr:twoCellAnchor>
    <xdr:from>
      <xdr:col>5</xdr:col>
      <xdr:colOff>599655</xdr:colOff>
      <xdr:row>15</xdr:row>
      <xdr:rowOff>66509</xdr:rowOff>
    </xdr:from>
    <xdr:to>
      <xdr:col>8</xdr:col>
      <xdr:colOff>280149</xdr:colOff>
      <xdr:row>17</xdr:row>
      <xdr:rowOff>56029</xdr:rowOff>
    </xdr:to>
    <xdr:sp macro="" textlink="">
      <xdr:nvSpPr>
        <xdr:cNvPr id="99" name="TextBox 98">
          <a:extLst>
            <a:ext uri="{FF2B5EF4-FFF2-40B4-BE49-F238E27FC236}">
              <a16:creationId xmlns:a16="http://schemas.microsoft.com/office/drawing/2014/main" id="{17408E92-3FD9-47A0-942E-56152A7E2750}"/>
            </a:ext>
          </a:extLst>
        </xdr:cNvPr>
        <xdr:cNvSpPr txBox="1"/>
      </xdr:nvSpPr>
      <xdr:spPr>
        <a:xfrm>
          <a:off x="3625243" y="2924009"/>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b="0">
              <a:solidFill>
                <a:schemeClr val="bg1">
                  <a:lumMod val="75000"/>
                </a:schemeClr>
              </a:solidFill>
              <a:latin typeface="Abadi" panose="020B0604020202020204" pitchFamily="34" charset="0"/>
            </a:rPr>
            <a:t>billion VND</a:t>
          </a:r>
          <a:endParaRPr lang="en-AU" sz="800" b="0">
            <a:solidFill>
              <a:schemeClr val="bg1">
                <a:lumMod val="75000"/>
              </a:schemeClr>
            </a:solidFill>
            <a:latin typeface="Abadi" panose="020B0604020202020204" pitchFamily="34" charset="0"/>
          </a:endParaRPr>
        </a:p>
      </xdr:txBody>
    </xdr:sp>
    <xdr:clientData/>
  </xdr:twoCellAnchor>
  <xdr:twoCellAnchor>
    <xdr:from>
      <xdr:col>15</xdr:col>
      <xdr:colOff>285890</xdr:colOff>
      <xdr:row>14</xdr:row>
      <xdr:rowOff>21685</xdr:rowOff>
    </xdr:from>
    <xdr:to>
      <xdr:col>17</xdr:col>
      <xdr:colOff>571502</xdr:colOff>
      <xdr:row>16</xdr:row>
      <xdr:rowOff>11205</xdr:rowOff>
    </xdr:to>
    <xdr:sp macro="" textlink="Pivottables!AC5">
      <xdr:nvSpPr>
        <xdr:cNvPr id="101" name="TextBox 100">
          <a:extLst>
            <a:ext uri="{FF2B5EF4-FFF2-40B4-BE49-F238E27FC236}">
              <a16:creationId xmlns:a16="http://schemas.microsoft.com/office/drawing/2014/main" id="{41543E83-3DE0-4F64-BF0B-E137B9433C7D}"/>
            </a:ext>
          </a:extLst>
        </xdr:cNvPr>
        <xdr:cNvSpPr txBox="1"/>
      </xdr:nvSpPr>
      <xdr:spPr>
        <a:xfrm>
          <a:off x="9362655" y="2688685"/>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F10A1D-6FEE-483A-87BC-40F2E4A755EB}" type="TxLink">
            <a:rPr lang="en-US" sz="1800" b="0" i="0" u="none" strike="noStrike">
              <a:solidFill>
                <a:srgbClr val="00B050"/>
              </a:solidFill>
              <a:latin typeface="Abadi" panose="020B0604020202020204" pitchFamily="34" charset="0"/>
              <a:ea typeface="Calibri"/>
              <a:cs typeface="Calibri"/>
            </a:rPr>
            <a:pPr algn="ctr"/>
            <a:t> VND 15,100 </a:t>
          </a:fld>
          <a:endParaRPr lang="en-AU" sz="1800" b="1">
            <a:solidFill>
              <a:srgbClr val="00B050"/>
            </a:solidFill>
            <a:latin typeface="Abadi" panose="020B0604020202020204" pitchFamily="34" charset="0"/>
          </a:endParaRPr>
        </a:p>
      </xdr:txBody>
    </xdr:sp>
    <xdr:clientData/>
  </xdr:twoCellAnchor>
  <xdr:twoCellAnchor>
    <xdr:from>
      <xdr:col>5</xdr:col>
      <xdr:colOff>599654</xdr:colOff>
      <xdr:row>13</xdr:row>
      <xdr:rowOff>144948</xdr:rowOff>
    </xdr:from>
    <xdr:to>
      <xdr:col>8</xdr:col>
      <xdr:colOff>280148</xdr:colOff>
      <xdr:row>15</xdr:row>
      <xdr:rowOff>134468</xdr:rowOff>
    </xdr:to>
    <xdr:sp macro="" textlink="Pivottables!Y5">
      <xdr:nvSpPr>
        <xdr:cNvPr id="102" name="TextBox 101">
          <a:extLst>
            <a:ext uri="{FF2B5EF4-FFF2-40B4-BE49-F238E27FC236}">
              <a16:creationId xmlns:a16="http://schemas.microsoft.com/office/drawing/2014/main" id="{B7E504EE-981B-4763-AE0B-CBE4288AF1C6}"/>
            </a:ext>
          </a:extLst>
        </xdr:cNvPr>
        <xdr:cNvSpPr txBox="1"/>
      </xdr:nvSpPr>
      <xdr:spPr>
        <a:xfrm>
          <a:off x="3625242" y="2621448"/>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CE7185-8193-45D9-ACDD-743B086FA779}" type="TxLink">
            <a:rPr lang="en-US" sz="1800" b="0" i="0" u="none" strike="noStrike">
              <a:solidFill>
                <a:srgbClr val="00B050"/>
              </a:solidFill>
              <a:latin typeface="Abadi" panose="020B0604020202020204" pitchFamily="34" charset="0"/>
              <a:ea typeface="Calibri"/>
              <a:cs typeface="Calibri"/>
            </a:rPr>
            <a:pPr algn="ctr"/>
            <a:t> VND 27,200 </a:t>
          </a:fld>
          <a:endParaRPr lang="en-AU" sz="1600" b="1">
            <a:solidFill>
              <a:srgbClr val="00B050"/>
            </a:solidFill>
            <a:latin typeface="Abadi" panose="020B0604020202020204" pitchFamily="34" charset="0"/>
          </a:endParaRPr>
        </a:p>
      </xdr:txBody>
    </xdr:sp>
    <xdr:clientData/>
  </xdr:twoCellAnchor>
  <xdr:twoCellAnchor>
    <xdr:from>
      <xdr:col>10</xdr:col>
      <xdr:colOff>364332</xdr:colOff>
      <xdr:row>13</xdr:row>
      <xdr:rowOff>178567</xdr:rowOff>
    </xdr:from>
    <xdr:to>
      <xdr:col>13</xdr:col>
      <xdr:colOff>44826</xdr:colOff>
      <xdr:row>15</xdr:row>
      <xdr:rowOff>168087</xdr:rowOff>
    </xdr:to>
    <xdr:sp macro="" textlink="Pivottables!AA5">
      <xdr:nvSpPr>
        <xdr:cNvPr id="105" name="TextBox 104">
          <a:extLst>
            <a:ext uri="{FF2B5EF4-FFF2-40B4-BE49-F238E27FC236}">
              <a16:creationId xmlns:a16="http://schemas.microsoft.com/office/drawing/2014/main" id="{15EACAF6-81EF-4532-9A28-4931B4A0D278}"/>
            </a:ext>
          </a:extLst>
        </xdr:cNvPr>
        <xdr:cNvSpPr txBox="1"/>
      </xdr:nvSpPr>
      <xdr:spPr>
        <a:xfrm>
          <a:off x="6487546" y="2655067"/>
          <a:ext cx="1517459"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3001F1-E1B4-4C04-841F-51DA4CB23FDA}" type="TxLink">
            <a:rPr lang="en-US" sz="1800" b="0" i="0" u="none" strike="noStrike">
              <a:solidFill>
                <a:srgbClr val="00B050"/>
              </a:solidFill>
              <a:latin typeface="Abadi" panose="020B0604020202020204" pitchFamily="34" charset="0"/>
              <a:ea typeface="Calibri"/>
              <a:cs typeface="Calibri"/>
            </a:rPr>
            <a:pPr algn="ctr"/>
            <a:t> VND 12,100 </a:t>
          </a:fld>
          <a:endParaRPr lang="en-AU" sz="1800" b="1">
            <a:solidFill>
              <a:srgbClr val="00B050"/>
            </a:solidFill>
            <a:latin typeface="Abadi" panose="020B0604020202020204" pitchFamily="34" charset="0"/>
          </a:endParaRPr>
        </a:p>
      </xdr:txBody>
    </xdr:sp>
    <xdr:clientData/>
  </xdr:twoCellAnchor>
  <xdr:twoCellAnchor>
    <xdr:from>
      <xdr:col>10</xdr:col>
      <xdr:colOff>420362</xdr:colOff>
      <xdr:row>15</xdr:row>
      <xdr:rowOff>100126</xdr:rowOff>
    </xdr:from>
    <xdr:to>
      <xdr:col>13</xdr:col>
      <xdr:colOff>100856</xdr:colOff>
      <xdr:row>17</xdr:row>
      <xdr:rowOff>89646</xdr:rowOff>
    </xdr:to>
    <xdr:sp macro="" textlink="">
      <xdr:nvSpPr>
        <xdr:cNvPr id="106" name="TextBox 105">
          <a:extLst>
            <a:ext uri="{FF2B5EF4-FFF2-40B4-BE49-F238E27FC236}">
              <a16:creationId xmlns:a16="http://schemas.microsoft.com/office/drawing/2014/main" id="{9DA6916E-B41C-4EA8-BF2C-EDE402B2C4B7}"/>
            </a:ext>
          </a:extLst>
        </xdr:cNvPr>
        <xdr:cNvSpPr txBox="1"/>
      </xdr:nvSpPr>
      <xdr:spPr>
        <a:xfrm>
          <a:off x="6471538" y="2957626"/>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b="0">
              <a:solidFill>
                <a:schemeClr val="bg1">
                  <a:lumMod val="75000"/>
                </a:schemeClr>
              </a:solidFill>
              <a:latin typeface="Abadi" panose="020B0604020202020204" pitchFamily="34" charset="0"/>
            </a:rPr>
            <a:t>million VND</a:t>
          </a:r>
          <a:endParaRPr lang="en-AU" sz="800" b="0">
            <a:solidFill>
              <a:schemeClr val="bg1">
                <a:lumMod val="75000"/>
              </a:schemeClr>
            </a:solidFill>
            <a:latin typeface="Abadi" panose="020B0604020202020204" pitchFamily="34" charset="0"/>
          </a:endParaRPr>
        </a:p>
      </xdr:txBody>
    </xdr:sp>
    <xdr:clientData/>
  </xdr:twoCellAnchor>
  <xdr:twoCellAnchor>
    <xdr:from>
      <xdr:col>15</xdr:col>
      <xdr:colOff>330714</xdr:colOff>
      <xdr:row>15</xdr:row>
      <xdr:rowOff>122538</xdr:rowOff>
    </xdr:from>
    <xdr:to>
      <xdr:col>18</xdr:col>
      <xdr:colOff>11208</xdr:colOff>
      <xdr:row>17</xdr:row>
      <xdr:rowOff>112058</xdr:rowOff>
    </xdr:to>
    <xdr:sp macro="" textlink="">
      <xdr:nvSpPr>
        <xdr:cNvPr id="107" name="TextBox 106">
          <a:extLst>
            <a:ext uri="{FF2B5EF4-FFF2-40B4-BE49-F238E27FC236}">
              <a16:creationId xmlns:a16="http://schemas.microsoft.com/office/drawing/2014/main" id="{FCD85DF2-25E8-4ED1-9EBD-B21C731CDAE1}"/>
            </a:ext>
          </a:extLst>
        </xdr:cNvPr>
        <xdr:cNvSpPr txBox="1"/>
      </xdr:nvSpPr>
      <xdr:spPr>
        <a:xfrm>
          <a:off x="9407479" y="2980038"/>
          <a:ext cx="1495847" cy="37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400" b="0">
              <a:solidFill>
                <a:schemeClr val="bg1">
                  <a:lumMod val="75000"/>
                </a:schemeClr>
              </a:solidFill>
              <a:latin typeface="Abadi" panose="020B0604020202020204" pitchFamily="34" charset="0"/>
            </a:rPr>
            <a:t>million VND</a:t>
          </a:r>
          <a:endParaRPr lang="en-AU" sz="800" b="0">
            <a:solidFill>
              <a:schemeClr val="bg1">
                <a:lumMod val="75000"/>
              </a:schemeClr>
            </a:solidFill>
            <a:latin typeface="Abadi" panose="020B0604020202020204" pitchFamily="34" charset="0"/>
          </a:endParaRPr>
        </a:p>
      </xdr:txBody>
    </xdr:sp>
    <xdr:clientData/>
  </xdr:twoCellAnchor>
  <xdr:twoCellAnchor>
    <xdr:from>
      <xdr:col>8</xdr:col>
      <xdr:colOff>537883</xdr:colOff>
      <xdr:row>11</xdr:row>
      <xdr:rowOff>149680</xdr:rowOff>
    </xdr:from>
    <xdr:to>
      <xdr:col>10</xdr:col>
      <xdr:colOff>530680</xdr:colOff>
      <xdr:row>17</xdr:row>
      <xdr:rowOff>108858</xdr:rowOff>
    </xdr:to>
    <xdr:graphicFrame macro="">
      <xdr:nvGraphicFramePr>
        <xdr:cNvPr id="108" name="Chart 107">
          <a:extLst>
            <a:ext uri="{FF2B5EF4-FFF2-40B4-BE49-F238E27FC236}">
              <a16:creationId xmlns:a16="http://schemas.microsoft.com/office/drawing/2014/main" id="{ACCCC9F7-961C-4863-B2BD-2879EA4B3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421821</xdr:colOff>
      <xdr:row>11</xdr:row>
      <xdr:rowOff>136071</xdr:rowOff>
    </xdr:from>
    <xdr:to>
      <xdr:col>15</xdr:col>
      <xdr:colOff>476250</xdr:colOff>
      <xdr:row>17</xdr:row>
      <xdr:rowOff>136071</xdr:rowOff>
    </xdr:to>
    <xdr:graphicFrame macro="">
      <xdr:nvGraphicFramePr>
        <xdr:cNvPr id="109" name="Chart 108">
          <a:extLst>
            <a:ext uri="{FF2B5EF4-FFF2-40B4-BE49-F238E27FC236}">
              <a16:creationId xmlns:a16="http://schemas.microsoft.com/office/drawing/2014/main" id="{7BE6AEAD-D9A2-432C-98FD-27F576A1C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196242</xdr:colOff>
      <xdr:row>13</xdr:row>
      <xdr:rowOff>64107</xdr:rowOff>
    </xdr:from>
    <xdr:to>
      <xdr:col>15</xdr:col>
      <xdr:colOff>168088</xdr:colOff>
      <xdr:row>15</xdr:row>
      <xdr:rowOff>179294</xdr:rowOff>
    </xdr:to>
    <xdr:sp macro="" textlink="Pivottables!AE12">
      <xdr:nvSpPr>
        <xdr:cNvPr id="111" name="TextBox 110">
          <a:extLst>
            <a:ext uri="{FF2B5EF4-FFF2-40B4-BE49-F238E27FC236}">
              <a16:creationId xmlns:a16="http://schemas.microsoft.com/office/drawing/2014/main" id="{8D3D5EED-EF3F-4D9C-8F4F-3F5D437822EB}"/>
            </a:ext>
          </a:extLst>
        </xdr:cNvPr>
        <xdr:cNvSpPr txBox="1"/>
      </xdr:nvSpPr>
      <xdr:spPr>
        <a:xfrm>
          <a:off x="8682151" y="2540607"/>
          <a:ext cx="577982" cy="49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9DCE72-0665-4246-BFB7-409A39B52D9B}" type="TxLink">
            <a:rPr lang="en-US" sz="1100" b="0" i="0" u="none" strike="noStrike">
              <a:solidFill>
                <a:srgbClr val="000000"/>
              </a:solidFill>
              <a:latin typeface="Abadi" panose="020B0604020202020204" pitchFamily="34" charset="0"/>
              <a:ea typeface="Calibri"/>
              <a:cs typeface="Calibri"/>
            </a:rPr>
            <a:pPr algn="ctr"/>
            <a:t>56%</a:t>
          </a:fld>
          <a:endParaRPr lang="en-AU" sz="1800" b="1">
            <a:solidFill>
              <a:srgbClr val="00B050"/>
            </a:solidFill>
            <a:latin typeface="Abadi" panose="020B0604020202020204" pitchFamily="34" charset="0"/>
          </a:endParaRPr>
        </a:p>
      </xdr:txBody>
    </xdr:sp>
    <xdr:clientData/>
  </xdr:twoCellAnchor>
  <xdr:twoCellAnchor>
    <xdr:from>
      <xdr:col>9</xdr:col>
      <xdr:colOff>265880</xdr:colOff>
      <xdr:row>13</xdr:row>
      <xdr:rowOff>146549</xdr:rowOff>
    </xdr:from>
    <xdr:to>
      <xdr:col>10</xdr:col>
      <xdr:colOff>224118</xdr:colOff>
      <xdr:row>15</xdr:row>
      <xdr:rowOff>78440</xdr:rowOff>
    </xdr:to>
    <xdr:sp macro="" textlink="Pivottables!AA12">
      <xdr:nvSpPr>
        <xdr:cNvPr id="112" name="TextBox 111">
          <a:extLst>
            <a:ext uri="{FF2B5EF4-FFF2-40B4-BE49-F238E27FC236}">
              <a16:creationId xmlns:a16="http://schemas.microsoft.com/office/drawing/2014/main" id="{19372635-6E95-4984-984A-AF8746D2000B}"/>
            </a:ext>
          </a:extLst>
        </xdr:cNvPr>
        <xdr:cNvSpPr txBox="1"/>
      </xdr:nvSpPr>
      <xdr:spPr>
        <a:xfrm>
          <a:off x="5711939" y="2623049"/>
          <a:ext cx="563355" cy="312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1DEEE3-6785-4E39-818B-D55A9A04E3CE}" type="TxLink">
            <a:rPr lang="en-US" sz="1100" b="0" i="0" u="none" strike="noStrike">
              <a:solidFill>
                <a:srgbClr val="000000"/>
              </a:solidFill>
              <a:latin typeface="Abadi" panose="020B0604020202020204" pitchFamily="34" charset="0"/>
              <a:ea typeface="Calibri"/>
              <a:cs typeface="Calibri"/>
            </a:rPr>
            <a:pPr algn="ctr"/>
            <a:t>44%</a:t>
          </a:fld>
          <a:endParaRPr lang="en-AU" sz="1800" b="1">
            <a:solidFill>
              <a:srgbClr val="00B050"/>
            </a:solidFill>
            <a:latin typeface="Abadi" panose="020B0604020202020204" pitchFamily="34" charset="0"/>
          </a:endParaRPr>
        </a:p>
      </xdr:txBody>
    </xdr:sp>
    <xdr:clientData/>
  </xdr:twoCellAnchor>
  <xdr:twoCellAnchor>
    <xdr:from>
      <xdr:col>3</xdr:col>
      <xdr:colOff>582706</xdr:colOff>
      <xdr:row>19</xdr:row>
      <xdr:rowOff>11206</xdr:rowOff>
    </xdr:from>
    <xdr:to>
      <xdr:col>11</xdr:col>
      <xdr:colOff>336176</xdr:colOff>
      <xdr:row>29</xdr:row>
      <xdr:rowOff>33618</xdr:rowOff>
    </xdr:to>
    <xdr:graphicFrame macro="">
      <xdr:nvGraphicFramePr>
        <xdr:cNvPr id="113" name="Chart 112">
          <a:extLst>
            <a:ext uri="{FF2B5EF4-FFF2-40B4-BE49-F238E27FC236}">
              <a16:creationId xmlns:a16="http://schemas.microsoft.com/office/drawing/2014/main" id="{660E1E6D-FFCD-44D0-9A86-938DBBF65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190499</xdr:colOff>
      <xdr:row>30</xdr:row>
      <xdr:rowOff>168088</xdr:rowOff>
    </xdr:from>
    <xdr:to>
      <xdr:col>19</xdr:col>
      <xdr:colOff>358589</xdr:colOff>
      <xdr:row>41</xdr:row>
      <xdr:rowOff>154641</xdr:rowOff>
    </xdr:to>
    <xdr:graphicFrame macro="">
      <xdr:nvGraphicFramePr>
        <xdr:cNvPr id="114" name="Chart 113">
          <a:extLst>
            <a:ext uri="{FF2B5EF4-FFF2-40B4-BE49-F238E27FC236}">
              <a16:creationId xmlns:a16="http://schemas.microsoft.com/office/drawing/2014/main" id="{0B98B572-1E5A-4300-892C-6F82DA540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481854</xdr:colOff>
      <xdr:row>30</xdr:row>
      <xdr:rowOff>145677</xdr:rowOff>
    </xdr:from>
    <xdr:to>
      <xdr:col>6</xdr:col>
      <xdr:colOff>201707</xdr:colOff>
      <xdr:row>41</xdr:row>
      <xdr:rowOff>168519</xdr:rowOff>
    </xdr:to>
    <xdr:sp macro="" textlink="">
      <xdr:nvSpPr>
        <xdr:cNvPr id="115" name="Rectangle: Rounded Corners 114">
          <a:extLst>
            <a:ext uri="{FF2B5EF4-FFF2-40B4-BE49-F238E27FC236}">
              <a16:creationId xmlns:a16="http://schemas.microsoft.com/office/drawing/2014/main" id="{9433433A-641B-4107-BED2-B65E3153EB94}"/>
            </a:ext>
          </a:extLst>
        </xdr:cNvPr>
        <xdr:cNvSpPr/>
      </xdr:nvSpPr>
      <xdr:spPr>
        <a:xfrm>
          <a:off x="2306258" y="5860677"/>
          <a:ext cx="1544257" cy="2118342"/>
        </a:xfrm>
        <a:prstGeom prst="roundRect">
          <a:avLst>
            <a:gd name="adj" fmla="val 2186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chemeClr val="bg1"/>
            </a:solidFill>
          </a:endParaRPr>
        </a:p>
      </xdr:txBody>
    </xdr:sp>
    <xdr:clientData/>
  </xdr:twoCellAnchor>
  <xdr:twoCellAnchor>
    <xdr:from>
      <xdr:col>9</xdr:col>
      <xdr:colOff>113991</xdr:colOff>
      <xdr:row>30</xdr:row>
      <xdr:rowOff>132538</xdr:rowOff>
    </xdr:from>
    <xdr:to>
      <xdr:col>11</xdr:col>
      <xdr:colOff>444758</xdr:colOff>
      <xdr:row>41</xdr:row>
      <xdr:rowOff>144517</xdr:rowOff>
    </xdr:to>
    <xdr:sp macro="" textlink="">
      <xdr:nvSpPr>
        <xdr:cNvPr id="118" name="Rectangle: Rounded Corners 117">
          <a:extLst>
            <a:ext uri="{FF2B5EF4-FFF2-40B4-BE49-F238E27FC236}">
              <a16:creationId xmlns:a16="http://schemas.microsoft.com/office/drawing/2014/main" id="{D6E6F55D-3F9F-4F68-85F8-56939900F588}"/>
            </a:ext>
          </a:extLst>
        </xdr:cNvPr>
        <xdr:cNvSpPr/>
      </xdr:nvSpPr>
      <xdr:spPr>
        <a:xfrm>
          <a:off x="5624884" y="5847538"/>
          <a:ext cx="1555410" cy="2107479"/>
        </a:xfrm>
        <a:prstGeom prst="roundRect">
          <a:avLst>
            <a:gd name="adj" fmla="val 2186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297922</xdr:colOff>
      <xdr:row>30</xdr:row>
      <xdr:rowOff>139107</xdr:rowOff>
    </xdr:from>
    <xdr:to>
      <xdr:col>9</xdr:col>
      <xdr:colOff>17776</xdr:colOff>
      <xdr:row>41</xdr:row>
      <xdr:rowOff>151086</xdr:rowOff>
    </xdr:to>
    <xdr:sp macro="" textlink="">
      <xdr:nvSpPr>
        <xdr:cNvPr id="119" name="Rectangle: Rounded Corners 118">
          <a:extLst>
            <a:ext uri="{FF2B5EF4-FFF2-40B4-BE49-F238E27FC236}">
              <a16:creationId xmlns:a16="http://schemas.microsoft.com/office/drawing/2014/main" id="{0D506135-2867-4042-8AD8-3835C9438119}"/>
            </a:ext>
          </a:extLst>
        </xdr:cNvPr>
        <xdr:cNvSpPr/>
      </xdr:nvSpPr>
      <xdr:spPr>
        <a:xfrm>
          <a:off x="3946730" y="5854107"/>
          <a:ext cx="1544258" cy="2107479"/>
        </a:xfrm>
        <a:prstGeom prst="roundRect">
          <a:avLst>
            <a:gd name="adj" fmla="val 2186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479683</xdr:colOff>
      <xdr:row>30</xdr:row>
      <xdr:rowOff>138098</xdr:rowOff>
    </xdr:from>
    <xdr:to>
      <xdr:col>6</xdr:col>
      <xdr:colOff>199159</xdr:colOff>
      <xdr:row>36</xdr:row>
      <xdr:rowOff>59271</xdr:rowOff>
    </xdr:to>
    <xdr:sp macro="" textlink="">
      <xdr:nvSpPr>
        <xdr:cNvPr id="120" name="Rectangle: Top Corners Rounded 119">
          <a:extLst>
            <a:ext uri="{FF2B5EF4-FFF2-40B4-BE49-F238E27FC236}">
              <a16:creationId xmlns:a16="http://schemas.microsoft.com/office/drawing/2014/main" id="{D2D65848-978D-4DC9-8A59-67222F7F46E8}"/>
            </a:ext>
          </a:extLst>
        </xdr:cNvPr>
        <xdr:cNvSpPr/>
      </xdr:nvSpPr>
      <xdr:spPr>
        <a:xfrm>
          <a:off x="2311081" y="5853098"/>
          <a:ext cx="1550873" cy="1064173"/>
        </a:xfrm>
        <a:prstGeom prst="round2SameRect">
          <a:avLst>
            <a:gd name="adj1" fmla="val 31482"/>
            <a:gd name="adj2" fmla="val 0"/>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6</xdr:col>
      <xdr:colOff>297843</xdr:colOff>
      <xdr:row>30</xdr:row>
      <xdr:rowOff>133768</xdr:rowOff>
    </xdr:from>
    <xdr:to>
      <xdr:col>9</xdr:col>
      <xdr:colOff>17318</xdr:colOff>
      <xdr:row>36</xdr:row>
      <xdr:rowOff>54941</xdr:rowOff>
    </xdr:to>
    <xdr:sp macro="" textlink="">
      <xdr:nvSpPr>
        <xdr:cNvPr id="121" name="Rectangle: Top Corners Rounded 120">
          <a:extLst>
            <a:ext uri="{FF2B5EF4-FFF2-40B4-BE49-F238E27FC236}">
              <a16:creationId xmlns:a16="http://schemas.microsoft.com/office/drawing/2014/main" id="{D5889FEB-BD79-4C81-8DC3-0EFC6FD51B1C}"/>
            </a:ext>
          </a:extLst>
        </xdr:cNvPr>
        <xdr:cNvSpPr/>
      </xdr:nvSpPr>
      <xdr:spPr>
        <a:xfrm>
          <a:off x="3960638" y="5848768"/>
          <a:ext cx="1550873" cy="1064173"/>
        </a:xfrm>
        <a:prstGeom prst="round2SameRect">
          <a:avLst>
            <a:gd name="adj1" fmla="val 31482"/>
            <a:gd name="adj2" fmla="val 0"/>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9</xdr:col>
      <xdr:colOff>92622</xdr:colOff>
      <xdr:row>30</xdr:row>
      <xdr:rowOff>152818</xdr:rowOff>
    </xdr:from>
    <xdr:to>
      <xdr:col>11</xdr:col>
      <xdr:colOff>457199</xdr:colOff>
      <xdr:row>36</xdr:row>
      <xdr:rowOff>73991</xdr:rowOff>
    </xdr:to>
    <xdr:sp macro="" textlink="">
      <xdr:nvSpPr>
        <xdr:cNvPr id="122" name="Rectangle: Top Corners Rounded 121">
          <a:extLst>
            <a:ext uri="{FF2B5EF4-FFF2-40B4-BE49-F238E27FC236}">
              <a16:creationId xmlns:a16="http://schemas.microsoft.com/office/drawing/2014/main" id="{71FF07F7-641C-4236-9C7B-FE3699CC1C2D}"/>
            </a:ext>
          </a:extLst>
        </xdr:cNvPr>
        <xdr:cNvSpPr/>
      </xdr:nvSpPr>
      <xdr:spPr>
        <a:xfrm>
          <a:off x="5579022" y="5867818"/>
          <a:ext cx="1583777" cy="1064173"/>
        </a:xfrm>
        <a:prstGeom prst="round2SameRect">
          <a:avLst>
            <a:gd name="adj1" fmla="val 31482"/>
            <a:gd name="adj2" fmla="val 0"/>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9</xdr:col>
      <xdr:colOff>231331</xdr:colOff>
      <xdr:row>31</xdr:row>
      <xdr:rowOff>153866</xdr:rowOff>
    </xdr:from>
    <xdr:to>
      <xdr:col>11</xdr:col>
      <xdr:colOff>322080</xdr:colOff>
      <xdr:row>35</xdr:row>
      <xdr:rowOff>8374</xdr:rowOff>
    </xdr:to>
    <mc:AlternateContent xmlns:mc="http://schemas.openxmlformats.org/markup-compatibility/2006">
      <mc:Choice xmlns:am3d="http://schemas.microsoft.com/office/drawing/2017/model3d" Requires="am3d">
        <xdr:graphicFrame macro="">
          <xdr:nvGraphicFramePr>
            <xdr:cNvPr id="124" name="3D Model 123" descr="Light Gray Straight arrow">
              <a:extLst>
                <a:ext uri="{FF2B5EF4-FFF2-40B4-BE49-F238E27FC236}">
                  <a16:creationId xmlns:a16="http://schemas.microsoft.com/office/drawing/2014/main" id="{094434AD-F669-4352-B57A-24DCCDEF6890}"/>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6">
                <am3d:spPr>
                  <a:xfrm>
                    <a:off x="0" y="0"/>
                    <a:ext cx="1309949" cy="616508"/>
                  </a:xfrm>
                  <a:prstGeom prst="rect">
                    <a:avLst/>
                  </a:prstGeom>
                  <a:effectLst>
                    <a:outerShdw blurRad="393700" dist="50800" dir="5400000" algn="ctr" rotWithShape="0">
                      <a:srgbClr val="000000">
                        <a:alpha val="43137"/>
                      </a:srgbClr>
                    </a:outerShdw>
                  </a:effectLst>
                </am3d:spPr>
                <am3d:camera>
                  <am3d:pos x="0" y="0" z="49265132"/>
                  <am3d:up dx="0" dy="36000000" dz="0"/>
                  <am3d:lookAt x="0" y="0" z="0"/>
                  <am3d:perspective fov="2700000"/>
                </am3d:camera>
                <am3d:trans>
                  <am3d:meterPerModelUnit n="2106943" d="1000000"/>
                  <am3d:preTrans dx="0" dy="-9860495" dz="-1482"/>
                  <am3d:scale>
                    <am3d:sx n="1000000" d="1000000"/>
                    <am3d:sy n="1000000" d="1000000"/>
                    <am3d:sz n="1000000" d="1000000"/>
                  </am3d:scale>
                  <am3d:rot ax="-8671813" ay="-961686" az="10132242"/>
                  <am3d:postTrans dx="0" dy="0" dz="0"/>
                </am3d:trans>
                <am3d:raster rName="Office3DRenderer" rVer="16.0.8326">
                  <am3d:blip r:embed="rId17"/>
                </am3d:raster>
                <am3d:objViewport viewportSz="1525369"/>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24" name="3D Model 123" descr="Light Gray Straight arrow">
              <a:extLst>
                <a:ext uri="{FF2B5EF4-FFF2-40B4-BE49-F238E27FC236}">
                  <a16:creationId xmlns:a16="http://schemas.microsoft.com/office/drawing/2014/main" id="{094434AD-F669-4352-B57A-24DCCDEF6890}"/>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7"/>
            <a:stretch>
              <a:fillRect/>
            </a:stretch>
          </xdr:blipFill>
          <xdr:spPr>
            <a:xfrm>
              <a:off x="5717731" y="6059366"/>
              <a:ext cx="1309949" cy="616508"/>
            </a:xfrm>
            <a:prstGeom prst="rect">
              <a:avLst/>
            </a:prstGeom>
            <a:effectLst>
              <a:outerShdw blurRad="393700" dist="50800" dir="5400000" algn="ctr" rotWithShape="0">
                <a:srgbClr val="000000">
                  <a:alpha val="43137"/>
                </a:srgbClr>
              </a:outerShdw>
            </a:effectLst>
          </xdr:spPr>
        </xdr:pic>
      </mc:Fallback>
    </mc:AlternateContent>
    <xdr:clientData/>
  </xdr:twoCellAnchor>
  <xdr:twoCellAnchor>
    <xdr:from>
      <xdr:col>6</xdr:col>
      <xdr:colOff>420982</xdr:colOff>
      <xdr:row>31</xdr:row>
      <xdr:rowOff>55947</xdr:rowOff>
    </xdr:from>
    <xdr:to>
      <xdr:col>8</xdr:col>
      <xdr:colOff>439615</xdr:colOff>
      <xdr:row>35</xdr:row>
      <xdr:rowOff>129139</xdr:rowOff>
    </xdr:to>
    <mc:AlternateContent xmlns:mc="http://schemas.openxmlformats.org/markup-compatibility/2006">
      <mc:Choice xmlns:am3d="http://schemas.microsoft.com/office/drawing/2017/model3d" Requires="am3d">
        <xdr:graphicFrame macro="">
          <xdr:nvGraphicFramePr>
            <xdr:cNvPr id="125" name="3D Model 124" descr="Light Gray Reverse thick arrow">
              <a:extLst>
                <a:ext uri="{FF2B5EF4-FFF2-40B4-BE49-F238E27FC236}">
                  <a16:creationId xmlns:a16="http://schemas.microsoft.com/office/drawing/2014/main" id="{DE378BF0-2F54-4C72-AF39-B0FEFDB9B39D}"/>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8">
                <am3d:spPr>
                  <a:xfrm>
                    <a:off x="0" y="0"/>
                    <a:ext cx="1237833" cy="835192"/>
                  </a:xfrm>
                  <a:prstGeom prst="rect">
                    <a:avLst/>
                  </a:prstGeom>
                  <a:effectLst>
                    <a:outerShdw blurRad="393700" dist="50800" dir="5400000" algn="ctr" rotWithShape="0">
                      <a:srgbClr val="000000">
                        <a:alpha val="43137"/>
                      </a:srgbClr>
                    </a:outerShdw>
                  </a:effectLst>
                </am3d:spPr>
                <am3d:camera>
                  <am3d:pos x="0" y="0" z="55340426"/>
                  <am3d:up dx="0" dy="36000000" dz="0"/>
                  <am3d:lookAt x="0" y="0" z="0"/>
                  <am3d:perspective fov="2700000"/>
                </am3d:camera>
                <am3d:trans>
                  <am3d:meterPerModelUnit n="2216795" d="1000000"/>
                  <am3d:preTrans dx="0" dy="-11122250" dz="0"/>
                  <am3d:scale>
                    <am3d:sx n="1000000" d="1000000"/>
                    <am3d:sy n="1000000" d="1000000"/>
                    <am3d:sz n="1000000" d="1000000"/>
                  </am3d:scale>
                  <am3d:rot ax="-1888920" ay="1263824" az="-744731"/>
                  <am3d:postTrans dx="0" dy="0" dz="0"/>
                </am3d:trans>
                <am3d:raster rName="Office3DRenderer" rVer="16.0.8326">
                  <am3d:blip r:embed="rId19"/>
                </am3d:raster>
                <am3d:objViewport viewportSz="1388463"/>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25" name="3D Model 124" descr="Light Gray Reverse thick arrow">
              <a:extLst>
                <a:ext uri="{FF2B5EF4-FFF2-40B4-BE49-F238E27FC236}">
                  <a16:creationId xmlns:a16="http://schemas.microsoft.com/office/drawing/2014/main" id="{DE378BF0-2F54-4C72-AF39-B0FEFDB9B39D}"/>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9"/>
            <a:stretch>
              <a:fillRect/>
            </a:stretch>
          </xdr:blipFill>
          <xdr:spPr>
            <a:xfrm>
              <a:off x="4078582" y="5961447"/>
              <a:ext cx="1237833" cy="835192"/>
            </a:xfrm>
            <a:prstGeom prst="rect">
              <a:avLst/>
            </a:prstGeom>
            <a:effectLst>
              <a:outerShdw blurRad="393700" dist="50800" dir="5400000" algn="ctr" rotWithShape="0">
                <a:srgbClr val="000000">
                  <a:alpha val="43137"/>
                </a:srgbClr>
              </a:outerShdw>
            </a:effectLst>
          </xdr:spPr>
        </xdr:pic>
      </mc:Fallback>
    </mc:AlternateContent>
    <xdr:clientData/>
  </xdr:twoCellAnchor>
  <xdr:twoCellAnchor>
    <xdr:from>
      <xdr:col>4</xdr:col>
      <xdr:colOff>470651</xdr:colOff>
      <xdr:row>30</xdr:row>
      <xdr:rowOff>142925</xdr:rowOff>
    </xdr:from>
    <xdr:to>
      <xdr:col>5</xdr:col>
      <xdr:colOff>185478</xdr:colOff>
      <xdr:row>35</xdr:row>
      <xdr:rowOff>188046</xdr:rowOff>
    </xdr:to>
    <mc:AlternateContent xmlns:mc="http://schemas.openxmlformats.org/markup-compatibility/2006">
      <mc:Choice xmlns:am3d="http://schemas.microsoft.com/office/drawing/2017/model3d" Requires="am3d">
        <xdr:graphicFrame macro="">
          <xdr:nvGraphicFramePr>
            <xdr:cNvPr id="126" name="3D Model 125" descr="Light Gray Exclamation point">
              <a:extLst>
                <a:ext uri="{FF2B5EF4-FFF2-40B4-BE49-F238E27FC236}">
                  <a16:creationId xmlns:a16="http://schemas.microsoft.com/office/drawing/2014/main" id="{8C3013E9-B8FA-44F8-BD54-8B7B1014D0C9}"/>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20">
                <am3d:spPr>
                  <a:xfrm>
                    <a:off x="0" y="0"/>
                    <a:ext cx="324427" cy="997621"/>
                  </a:xfrm>
                  <a:prstGeom prst="rect">
                    <a:avLst/>
                  </a:prstGeom>
                  <a:effectLst>
                    <a:outerShdw blurRad="393700" dist="50800" dir="5400000" algn="ctr" rotWithShape="0">
                      <a:srgbClr val="000000">
                        <a:alpha val="43137"/>
                      </a:srgbClr>
                    </a:outerShdw>
                  </a:effectLst>
                </am3d:spPr>
                <am3d:camera>
                  <am3d:pos x="0" y="0" z="49434193"/>
                  <am3d:up dx="0" dy="36000000" dz="0"/>
                  <am3d:lookAt x="0" y="0" z="0"/>
                  <am3d:perspective fov="2700000"/>
                </am3d:camera>
                <am3d:trans>
                  <am3d:meterPerModelUnit n="3455117" d="1000000"/>
                  <am3d:preTrans dx="10169" dy="-18000000" dz="-1014"/>
                  <am3d:scale>
                    <am3d:sx n="1000000" d="1000000"/>
                    <am3d:sy n="1000000" d="1000000"/>
                    <am3d:sz n="1000000" d="1000000"/>
                  </am3d:scale>
                  <am3d:rot ax="-799416" ay="1161374" az="-269275"/>
                  <am3d:postTrans dx="0" dy="0" dz="0"/>
                </am3d:trans>
                <am3d:raster rName="Office3DRenderer" rVer="16.0.8326">
                  <am3d:blip r:embed="rId21"/>
                </am3d:raster>
                <am3d:objViewport viewportSz="1068235"/>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126" name="3D Model 125" descr="Light Gray Exclamation point">
              <a:extLst>
                <a:ext uri="{FF2B5EF4-FFF2-40B4-BE49-F238E27FC236}">
                  <a16:creationId xmlns:a16="http://schemas.microsoft.com/office/drawing/2014/main" id="{8C3013E9-B8FA-44F8-BD54-8B7B1014D0C9}"/>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1"/>
            <a:stretch>
              <a:fillRect/>
            </a:stretch>
          </xdr:blipFill>
          <xdr:spPr>
            <a:xfrm>
              <a:off x="2909051" y="5857925"/>
              <a:ext cx="324427" cy="997621"/>
            </a:xfrm>
            <a:prstGeom prst="rect">
              <a:avLst/>
            </a:prstGeom>
            <a:effectLst>
              <a:outerShdw blurRad="393700" dist="50800" dir="5400000" algn="ctr" rotWithShape="0">
                <a:srgbClr val="000000">
                  <a:alpha val="43137"/>
                </a:srgbClr>
              </a:outerShdw>
            </a:effectLst>
          </xdr:spPr>
        </xdr:pic>
      </mc:Fallback>
    </mc:AlternateContent>
    <xdr:clientData/>
  </xdr:twoCellAnchor>
  <xdr:twoCellAnchor>
    <xdr:from>
      <xdr:col>4</xdr:col>
      <xdr:colOff>351693</xdr:colOff>
      <xdr:row>38</xdr:row>
      <xdr:rowOff>87923</xdr:rowOff>
    </xdr:from>
    <xdr:to>
      <xdr:col>5</xdr:col>
      <xdr:colOff>183173</xdr:colOff>
      <xdr:row>40</xdr:row>
      <xdr:rowOff>0</xdr:rowOff>
    </xdr:to>
    <xdr:sp macro="" textlink="Pivottables!AO5">
      <xdr:nvSpPr>
        <xdr:cNvPr id="127" name="TextBox 126">
          <a:extLst>
            <a:ext uri="{FF2B5EF4-FFF2-40B4-BE49-F238E27FC236}">
              <a16:creationId xmlns:a16="http://schemas.microsoft.com/office/drawing/2014/main" id="{C90FD316-B2A7-4DD8-946D-66B9E30B658F}"/>
            </a:ext>
          </a:extLst>
        </xdr:cNvPr>
        <xdr:cNvSpPr txBox="1"/>
      </xdr:nvSpPr>
      <xdr:spPr>
        <a:xfrm>
          <a:off x="2800979" y="7326923"/>
          <a:ext cx="443801"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D3F7B6-ACAF-47F5-8084-C20D8442D70F}" type="TxLink">
            <a:rPr lang="en-US" sz="1100" b="0" i="0" u="none" strike="noStrike">
              <a:solidFill>
                <a:srgbClr val="000000"/>
              </a:solidFill>
              <a:latin typeface="Abadi"/>
            </a:rPr>
            <a:pPr/>
            <a:t>868</a:t>
          </a:fld>
          <a:endParaRPr lang="en-AU" sz="1100"/>
        </a:p>
      </xdr:txBody>
    </xdr:sp>
    <xdr:clientData/>
  </xdr:twoCellAnchor>
  <xdr:twoCellAnchor>
    <xdr:from>
      <xdr:col>4</xdr:col>
      <xdr:colOff>95250</xdr:colOff>
      <xdr:row>36</xdr:row>
      <xdr:rowOff>139212</xdr:rowOff>
    </xdr:from>
    <xdr:to>
      <xdr:col>6</xdr:col>
      <xdr:colOff>29307</xdr:colOff>
      <xdr:row>38</xdr:row>
      <xdr:rowOff>58616</xdr:rowOff>
    </xdr:to>
    <xdr:sp macro="" textlink="">
      <xdr:nvSpPr>
        <xdr:cNvPr id="128" name="TextBox 127">
          <a:extLst>
            <a:ext uri="{FF2B5EF4-FFF2-40B4-BE49-F238E27FC236}">
              <a16:creationId xmlns:a16="http://schemas.microsoft.com/office/drawing/2014/main" id="{3B3EFAE4-BF36-46C4-8F49-CD5E20C08D50}"/>
            </a:ext>
          </a:extLst>
        </xdr:cNvPr>
        <xdr:cNvSpPr txBox="1"/>
      </xdr:nvSpPr>
      <xdr:spPr>
        <a:xfrm>
          <a:off x="2527788" y="6997212"/>
          <a:ext cx="1150327"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a:solidFill>
                <a:schemeClr val="tx1">
                  <a:lumMod val="50000"/>
                  <a:lumOff val="50000"/>
                </a:schemeClr>
              </a:solidFill>
              <a:latin typeface="Abadi" panose="020B0604020202020204" pitchFamily="34" charset="0"/>
            </a:rPr>
            <a:t>Total Distance</a:t>
          </a:r>
        </a:p>
      </xdr:txBody>
    </xdr:sp>
    <xdr:clientData/>
  </xdr:twoCellAnchor>
  <xdr:twoCellAnchor>
    <xdr:from>
      <xdr:col>7</xdr:col>
      <xdr:colOff>113043</xdr:colOff>
      <xdr:row>36</xdr:row>
      <xdr:rowOff>133978</xdr:rowOff>
    </xdr:from>
    <xdr:to>
      <xdr:col>9</xdr:col>
      <xdr:colOff>47100</xdr:colOff>
      <xdr:row>38</xdr:row>
      <xdr:rowOff>53382</xdr:rowOff>
    </xdr:to>
    <xdr:sp macro="" textlink="">
      <xdr:nvSpPr>
        <xdr:cNvPr id="131" name="TextBox 130">
          <a:extLst>
            <a:ext uri="{FF2B5EF4-FFF2-40B4-BE49-F238E27FC236}">
              <a16:creationId xmlns:a16="http://schemas.microsoft.com/office/drawing/2014/main" id="{C8275EED-ABF3-4B5E-927C-93567B7E8686}"/>
            </a:ext>
          </a:extLst>
        </xdr:cNvPr>
        <xdr:cNvSpPr txBox="1"/>
      </xdr:nvSpPr>
      <xdr:spPr>
        <a:xfrm>
          <a:off x="4399293" y="6991978"/>
          <a:ext cx="1158700"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a:solidFill>
                <a:schemeClr val="tx1">
                  <a:lumMod val="50000"/>
                  <a:lumOff val="50000"/>
                </a:schemeClr>
              </a:solidFill>
              <a:latin typeface="Abadi" panose="020B0604020202020204" pitchFamily="34" charset="0"/>
            </a:rPr>
            <a:t>Return	</a:t>
          </a:r>
        </a:p>
      </xdr:txBody>
    </xdr:sp>
    <xdr:clientData/>
  </xdr:twoCellAnchor>
  <xdr:twoCellAnchor>
    <xdr:from>
      <xdr:col>9</xdr:col>
      <xdr:colOff>337037</xdr:colOff>
      <xdr:row>36</xdr:row>
      <xdr:rowOff>117231</xdr:rowOff>
    </xdr:from>
    <xdr:to>
      <xdr:col>11</xdr:col>
      <xdr:colOff>271095</xdr:colOff>
      <xdr:row>38</xdr:row>
      <xdr:rowOff>36635</xdr:rowOff>
    </xdr:to>
    <xdr:sp macro="" textlink="">
      <xdr:nvSpPr>
        <xdr:cNvPr id="132" name="TextBox 131">
          <a:extLst>
            <a:ext uri="{FF2B5EF4-FFF2-40B4-BE49-F238E27FC236}">
              <a16:creationId xmlns:a16="http://schemas.microsoft.com/office/drawing/2014/main" id="{A61FA9E1-B59C-47D5-A12B-29D707F1998D}"/>
            </a:ext>
          </a:extLst>
        </xdr:cNvPr>
        <xdr:cNvSpPr txBox="1"/>
      </xdr:nvSpPr>
      <xdr:spPr>
        <a:xfrm>
          <a:off x="5810249" y="6975231"/>
          <a:ext cx="1150327"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a:solidFill>
                <a:schemeClr val="tx1">
                  <a:lumMod val="50000"/>
                  <a:lumOff val="50000"/>
                </a:schemeClr>
              </a:solidFill>
              <a:latin typeface="Abadi" panose="020B0604020202020204" pitchFamily="34" charset="0"/>
            </a:rPr>
            <a:t>One Way</a:t>
          </a:r>
        </a:p>
      </xdr:txBody>
    </xdr:sp>
    <xdr:clientData/>
  </xdr:twoCellAnchor>
  <xdr:twoCellAnchor>
    <xdr:from>
      <xdr:col>10</xdr:col>
      <xdr:colOff>115136</xdr:colOff>
      <xdr:row>38</xdr:row>
      <xdr:rowOff>69083</xdr:rowOff>
    </xdr:from>
    <xdr:to>
      <xdr:col>11</xdr:col>
      <xdr:colOff>86876</xdr:colOff>
      <xdr:row>39</xdr:row>
      <xdr:rowOff>162239</xdr:rowOff>
    </xdr:to>
    <xdr:sp macro="" textlink="">
      <xdr:nvSpPr>
        <xdr:cNvPr id="133" name="TextBox 132">
          <a:extLst>
            <a:ext uri="{FF2B5EF4-FFF2-40B4-BE49-F238E27FC236}">
              <a16:creationId xmlns:a16="http://schemas.microsoft.com/office/drawing/2014/main" id="{A997E94D-F0AF-4983-9913-110D5F123AA1}"/>
            </a:ext>
          </a:extLst>
        </xdr:cNvPr>
        <xdr:cNvSpPr txBox="1"/>
      </xdr:nvSpPr>
      <xdr:spPr>
        <a:xfrm>
          <a:off x="6196482" y="7308083"/>
          <a:ext cx="579875" cy="28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Abadi" panose="020B0604020202020204" pitchFamily="34" charset="0"/>
            </a:rPr>
            <a:t>Trips</a:t>
          </a:r>
        </a:p>
      </xdr:txBody>
    </xdr:sp>
    <xdr:clientData/>
  </xdr:twoCellAnchor>
  <xdr:twoCellAnchor>
    <xdr:from>
      <xdr:col>7</xdr:col>
      <xdr:colOff>324477</xdr:colOff>
      <xdr:row>38</xdr:row>
      <xdr:rowOff>86878</xdr:rowOff>
    </xdr:from>
    <xdr:to>
      <xdr:col>8</xdr:col>
      <xdr:colOff>275284</xdr:colOff>
      <xdr:row>39</xdr:row>
      <xdr:rowOff>171660</xdr:rowOff>
    </xdr:to>
    <xdr:sp macro="" textlink="">
      <xdr:nvSpPr>
        <xdr:cNvPr id="138" name="TextBox 137">
          <a:extLst>
            <a:ext uri="{FF2B5EF4-FFF2-40B4-BE49-F238E27FC236}">
              <a16:creationId xmlns:a16="http://schemas.microsoft.com/office/drawing/2014/main" id="{196EF633-9647-43A8-8DFC-41A92CD32084}"/>
            </a:ext>
          </a:extLst>
        </xdr:cNvPr>
        <xdr:cNvSpPr txBox="1"/>
      </xdr:nvSpPr>
      <xdr:spPr>
        <a:xfrm>
          <a:off x="4581419" y="7325878"/>
          <a:ext cx="558942" cy="27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Abadi" panose="020B0604020202020204" pitchFamily="34" charset="0"/>
            </a:rPr>
            <a:t>Trips</a:t>
          </a:r>
        </a:p>
        <a:p>
          <a:endParaRPr lang="en-AU" sz="1100">
            <a:latin typeface="Abadi" panose="020B0604020202020204" pitchFamily="34" charset="0"/>
          </a:endParaRPr>
        </a:p>
      </xdr:txBody>
    </xdr:sp>
    <xdr:clientData/>
  </xdr:twoCellAnchor>
  <xdr:twoCellAnchor>
    <xdr:from>
      <xdr:col>5</xdr:col>
      <xdr:colOff>21981</xdr:colOff>
      <xdr:row>38</xdr:row>
      <xdr:rowOff>87923</xdr:rowOff>
    </xdr:from>
    <xdr:to>
      <xdr:col>5</xdr:col>
      <xdr:colOff>468923</xdr:colOff>
      <xdr:row>40</xdr:row>
      <xdr:rowOff>7327</xdr:rowOff>
    </xdr:to>
    <xdr:sp macro="" textlink="">
      <xdr:nvSpPr>
        <xdr:cNvPr id="139" name="TextBox 138">
          <a:extLst>
            <a:ext uri="{FF2B5EF4-FFF2-40B4-BE49-F238E27FC236}">
              <a16:creationId xmlns:a16="http://schemas.microsoft.com/office/drawing/2014/main" id="{4DEFE11F-958C-45AC-84DF-D9BA2131A89B}"/>
            </a:ext>
          </a:extLst>
        </xdr:cNvPr>
        <xdr:cNvSpPr txBox="1"/>
      </xdr:nvSpPr>
      <xdr:spPr>
        <a:xfrm>
          <a:off x="3062654" y="7326923"/>
          <a:ext cx="446942" cy="300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Abadi" panose="020B0604020202020204" pitchFamily="34" charset="0"/>
            </a:rPr>
            <a:t>km</a:t>
          </a:r>
        </a:p>
      </xdr:txBody>
    </xdr:sp>
    <xdr:clientData/>
  </xdr:twoCellAnchor>
  <xdr:twoCellAnchor>
    <xdr:from>
      <xdr:col>7</xdr:col>
      <xdr:colOff>175847</xdr:colOff>
      <xdr:row>38</xdr:row>
      <xdr:rowOff>87923</xdr:rowOff>
    </xdr:from>
    <xdr:to>
      <xdr:col>8</xdr:col>
      <xdr:colOff>7327</xdr:colOff>
      <xdr:row>40</xdr:row>
      <xdr:rowOff>0</xdr:rowOff>
    </xdr:to>
    <xdr:sp macro="" textlink="Pivottables!AQ5">
      <xdr:nvSpPr>
        <xdr:cNvPr id="140" name="TextBox 139">
          <a:extLst>
            <a:ext uri="{FF2B5EF4-FFF2-40B4-BE49-F238E27FC236}">
              <a16:creationId xmlns:a16="http://schemas.microsoft.com/office/drawing/2014/main" id="{12F3E3E2-7729-4471-8AC2-E2EE8F1AD109}"/>
            </a:ext>
          </a:extLst>
        </xdr:cNvPr>
        <xdr:cNvSpPr txBox="1"/>
      </xdr:nvSpPr>
      <xdr:spPr>
        <a:xfrm>
          <a:off x="4432789" y="7326923"/>
          <a:ext cx="439615"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FBE8ED-9632-433E-896B-2C7049FF8993}" type="TxLink">
            <a:rPr lang="en-US" sz="1100" b="0" i="0" u="none" strike="noStrike">
              <a:solidFill>
                <a:srgbClr val="000000"/>
              </a:solidFill>
              <a:latin typeface="Abadi"/>
            </a:rPr>
            <a:pPr/>
            <a:t>8</a:t>
          </a:fld>
          <a:endParaRPr lang="en-AU" sz="1100"/>
        </a:p>
      </xdr:txBody>
    </xdr:sp>
    <xdr:clientData/>
  </xdr:twoCellAnchor>
  <xdr:twoCellAnchor>
    <xdr:from>
      <xdr:col>9</xdr:col>
      <xdr:colOff>505559</xdr:colOff>
      <xdr:row>38</xdr:row>
      <xdr:rowOff>73269</xdr:rowOff>
    </xdr:from>
    <xdr:to>
      <xdr:col>10</xdr:col>
      <xdr:colOff>337040</xdr:colOff>
      <xdr:row>39</xdr:row>
      <xdr:rowOff>175846</xdr:rowOff>
    </xdr:to>
    <xdr:sp macro="" textlink="Pivottables!AT5">
      <xdr:nvSpPr>
        <xdr:cNvPr id="141" name="TextBox 140">
          <a:extLst>
            <a:ext uri="{FF2B5EF4-FFF2-40B4-BE49-F238E27FC236}">
              <a16:creationId xmlns:a16="http://schemas.microsoft.com/office/drawing/2014/main" id="{BF0B4E4C-09E9-4283-AFB3-34AC9A27D06E}"/>
            </a:ext>
          </a:extLst>
        </xdr:cNvPr>
        <xdr:cNvSpPr txBox="1"/>
      </xdr:nvSpPr>
      <xdr:spPr>
        <a:xfrm>
          <a:off x="5978771" y="7312269"/>
          <a:ext cx="439615" cy="29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CE3F0F-AF02-48BF-B23D-41151A1810F3}" type="TxLink">
            <a:rPr lang="en-US" sz="1100" b="0" i="0" u="none" strike="noStrike">
              <a:solidFill>
                <a:srgbClr val="000000"/>
              </a:solidFill>
              <a:latin typeface="Abadi"/>
            </a:rPr>
            <a:pPr/>
            <a:t>16</a:t>
          </a:fld>
          <a:endParaRPr lang="en-AU" sz="1100"/>
        </a:p>
      </xdr:txBody>
    </xdr:sp>
    <xdr:clientData/>
  </xdr:twoCellAnchor>
  <xdr:twoCellAnchor>
    <xdr:from>
      <xdr:col>13</xdr:col>
      <xdr:colOff>128711</xdr:colOff>
      <xdr:row>19</xdr:row>
      <xdr:rowOff>92332</xdr:rowOff>
    </xdr:from>
    <xdr:to>
      <xdr:col>15</xdr:col>
      <xdr:colOff>62769</xdr:colOff>
      <xdr:row>21</xdr:row>
      <xdr:rowOff>5963</xdr:rowOff>
    </xdr:to>
    <xdr:sp macro="" textlink="">
      <xdr:nvSpPr>
        <xdr:cNvPr id="142" name="TextBox 141">
          <a:extLst>
            <a:ext uri="{FF2B5EF4-FFF2-40B4-BE49-F238E27FC236}">
              <a16:creationId xmlns:a16="http://schemas.microsoft.com/office/drawing/2014/main" id="{9E32AEA7-DEDF-4815-BDF6-E69E7BB7DC05}"/>
            </a:ext>
          </a:extLst>
        </xdr:cNvPr>
        <xdr:cNvSpPr txBox="1"/>
      </xdr:nvSpPr>
      <xdr:spPr>
        <a:xfrm>
          <a:off x="9219038" y="3683106"/>
          <a:ext cx="1332570" cy="291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a:solidFill>
                <a:sysClr val="windowText" lastClr="000000"/>
              </a:solidFill>
              <a:latin typeface="Abadi" panose="020B0604020202020204" pitchFamily="34" charset="0"/>
            </a:rPr>
            <a:t>Wage's</a:t>
          </a:r>
        </a:p>
      </xdr:txBody>
    </xdr:sp>
    <xdr:clientData/>
  </xdr:twoCellAnchor>
  <xdr:twoCellAnchor>
    <xdr:from>
      <xdr:col>16</xdr:col>
      <xdr:colOff>552594</xdr:colOff>
      <xdr:row>19</xdr:row>
      <xdr:rowOff>96042</xdr:rowOff>
    </xdr:from>
    <xdr:to>
      <xdr:col>18</xdr:col>
      <xdr:colOff>486651</xdr:colOff>
      <xdr:row>21</xdr:row>
      <xdr:rowOff>15446</xdr:rowOff>
    </xdr:to>
    <xdr:sp macro="" textlink="">
      <xdr:nvSpPr>
        <xdr:cNvPr id="143" name="TextBox 142">
          <a:extLst>
            <a:ext uri="{FF2B5EF4-FFF2-40B4-BE49-F238E27FC236}">
              <a16:creationId xmlns:a16="http://schemas.microsoft.com/office/drawing/2014/main" id="{3A6C34B8-D90B-4B2A-90B4-A87CAD16B419}"/>
            </a:ext>
          </a:extLst>
        </xdr:cNvPr>
        <xdr:cNvSpPr txBox="1"/>
      </xdr:nvSpPr>
      <xdr:spPr>
        <a:xfrm>
          <a:off x="11740689" y="3686816"/>
          <a:ext cx="1332569" cy="297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a:solidFill>
                <a:sysClr val="windowText" lastClr="000000"/>
              </a:solidFill>
              <a:latin typeface="Abadi" panose="020B0604020202020204" pitchFamily="34" charset="0"/>
            </a:rPr>
            <a:t>Salary</a:t>
          </a:r>
        </a:p>
      </xdr:txBody>
    </xdr:sp>
    <xdr:clientData/>
  </xdr:twoCellAnchor>
  <xdr:twoCellAnchor>
    <xdr:from>
      <xdr:col>12</xdr:col>
      <xdr:colOff>406111</xdr:colOff>
      <xdr:row>21</xdr:row>
      <xdr:rowOff>46184</xdr:rowOff>
    </xdr:from>
    <xdr:to>
      <xdr:col>15</xdr:col>
      <xdr:colOff>429202</xdr:colOff>
      <xdr:row>24</xdr:row>
      <xdr:rowOff>150093</xdr:rowOff>
    </xdr:to>
    <xdr:sp macro="" textlink="">
      <xdr:nvSpPr>
        <xdr:cNvPr id="21" name="Rectangle 3">
          <a:extLst>
            <a:ext uri="{FF2B5EF4-FFF2-40B4-BE49-F238E27FC236}">
              <a16:creationId xmlns:a16="http://schemas.microsoft.com/office/drawing/2014/main" id="{9077FCCD-C134-4504-81C5-2A9F54EC1602}"/>
            </a:ext>
            <a:ext uri="{147F2762-F138-4A5C-976F-8EAC2B608ADB}">
              <a16:predDERef xmlns:a16="http://schemas.microsoft.com/office/drawing/2014/main" pred="{5B208C5F-ED92-4B85-A49E-F8D85D6B6886}"/>
            </a:ext>
          </a:extLst>
        </xdr:cNvPr>
        <xdr:cNvSpPr/>
      </xdr:nvSpPr>
      <xdr:spPr>
        <a:xfrm>
          <a:off x="7721311" y="4046684"/>
          <a:ext cx="1851891" cy="675409"/>
        </a:xfrm>
        <a:prstGeom prst="rect">
          <a:avLst/>
        </a:prstGeom>
        <a:solidFill>
          <a:srgbClr val="EFEF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412999</xdr:colOff>
      <xdr:row>25</xdr:row>
      <xdr:rowOff>65732</xdr:rowOff>
    </xdr:from>
    <xdr:to>
      <xdr:col>15</xdr:col>
      <xdr:colOff>436090</xdr:colOff>
      <xdr:row>28</xdr:row>
      <xdr:rowOff>169641</xdr:rowOff>
    </xdr:to>
    <xdr:sp macro="" textlink="">
      <xdr:nvSpPr>
        <xdr:cNvPr id="22" name="Rectangle 4">
          <a:extLst>
            <a:ext uri="{FF2B5EF4-FFF2-40B4-BE49-F238E27FC236}">
              <a16:creationId xmlns:a16="http://schemas.microsoft.com/office/drawing/2014/main" id="{98DEAF1A-A701-2340-A37A-B21EA7403155}"/>
            </a:ext>
            <a:ext uri="{147F2762-F138-4A5C-976F-8EAC2B608ADB}">
              <a16:predDERef xmlns:a16="http://schemas.microsoft.com/office/drawing/2014/main" pred="{9077FCCD-C134-4504-81C5-2A9F54EC1602}"/>
            </a:ext>
          </a:extLst>
        </xdr:cNvPr>
        <xdr:cNvSpPr/>
      </xdr:nvSpPr>
      <xdr:spPr>
        <a:xfrm>
          <a:off x="8864272" y="4972550"/>
          <a:ext cx="2135909" cy="692727"/>
        </a:xfrm>
        <a:prstGeom prst="rect">
          <a:avLst/>
        </a:prstGeom>
        <a:solidFill>
          <a:srgbClr val="EFEF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361950</xdr:colOff>
      <xdr:row>21</xdr:row>
      <xdr:rowOff>19050</xdr:rowOff>
    </xdr:from>
    <xdr:to>
      <xdr:col>13</xdr:col>
      <xdr:colOff>438150</xdr:colOff>
      <xdr:row>22</xdr:row>
      <xdr:rowOff>171450</xdr:rowOff>
    </xdr:to>
    <xdr:sp macro="" textlink="">
      <xdr:nvSpPr>
        <xdr:cNvPr id="41" name="TextBox 33">
          <a:extLst>
            <a:ext uri="{FF2B5EF4-FFF2-40B4-BE49-F238E27FC236}">
              <a16:creationId xmlns:a16="http://schemas.microsoft.com/office/drawing/2014/main" id="{B019973E-8FBF-4871-AF12-EA120A48DBD2}"/>
            </a:ext>
            <a:ext uri="{147F2762-F138-4A5C-976F-8EAC2B608ADB}">
              <a16:predDERef xmlns:a16="http://schemas.microsoft.com/office/drawing/2014/main" pred="{98DEAF1A-A701-2340-A37A-B21EA7403155}"/>
            </a:ext>
          </a:extLst>
        </xdr:cNvPr>
        <xdr:cNvSpPr txBox="1"/>
      </xdr:nvSpPr>
      <xdr:spPr>
        <a:xfrm>
          <a:off x="7677150" y="4019550"/>
          <a:ext cx="6858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400" b="0" i="0" u="none" strike="noStrike">
              <a:solidFill>
                <a:schemeClr val="tx1">
                  <a:lumMod val="75000"/>
                  <a:lumOff val="25000"/>
                </a:schemeClr>
              </a:solidFill>
              <a:latin typeface="Abadi" panose="020B0604020104020204" pitchFamily="34" charset="0"/>
            </a:rPr>
            <a:t>Driver</a:t>
          </a:r>
        </a:p>
      </xdr:txBody>
    </xdr:sp>
    <xdr:clientData/>
  </xdr:twoCellAnchor>
  <xdr:twoCellAnchor>
    <xdr:from>
      <xdr:col>12</xdr:col>
      <xdr:colOff>361950</xdr:colOff>
      <xdr:row>25</xdr:row>
      <xdr:rowOff>47625</xdr:rowOff>
    </xdr:from>
    <xdr:to>
      <xdr:col>13</xdr:col>
      <xdr:colOff>438150</xdr:colOff>
      <xdr:row>27</xdr:row>
      <xdr:rowOff>9525</xdr:rowOff>
    </xdr:to>
    <xdr:sp macro="" textlink="">
      <xdr:nvSpPr>
        <xdr:cNvPr id="50" name="TextBox 34">
          <a:extLst>
            <a:ext uri="{FF2B5EF4-FFF2-40B4-BE49-F238E27FC236}">
              <a16:creationId xmlns:a16="http://schemas.microsoft.com/office/drawing/2014/main" id="{3E8A2CFB-C6BC-4A19-862B-80E8B1C0BEEE}"/>
            </a:ext>
            <a:ext uri="{147F2762-F138-4A5C-976F-8EAC2B608ADB}">
              <a16:predDERef xmlns:a16="http://schemas.microsoft.com/office/drawing/2014/main" pred="{B019973E-8FBF-4871-AF12-EA120A48DBD2}"/>
            </a:ext>
          </a:extLst>
        </xdr:cNvPr>
        <xdr:cNvSpPr txBox="1"/>
      </xdr:nvSpPr>
      <xdr:spPr>
        <a:xfrm>
          <a:off x="7677150" y="4810125"/>
          <a:ext cx="6858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400" b="0" i="0" u="none" strike="noStrike">
              <a:solidFill>
                <a:schemeClr val="tx1">
                  <a:lumMod val="75000"/>
                  <a:lumOff val="25000"/>
                </a:schemeClr>
              </a:solidFill>
              <a:latin typeface="Abadi" panose="020B0604020104020204" pitchFamily="34" charset="0"/>
            </a:rPr>
            <a:t>Buddy</a:t>
          </a:r>
        </a:p>
      </xdr:txBody>
    </xdr:sp>
    <xdr:clientData/>
  </xdr:twoCellAnchor>
  <xdr:twoCellAnchor>
    <xdr:from>
      <xdr:col>13</xdr:col>
      <xdr:colOff>398317</xdr:colOff>
      <xdr:row>20</xdr:row>
      <xdr:rowOff>138545</xdr:rowOff>
    </xdr:from>
    <xdr:to>
      <xdr:col>15</xdr:col>
      <xdr:colOff>508368</xdr:colOff>
      <xdr:row>25</xdr:row>
      <xdr:rowOff>24097</xdr:rowOff>
    </xdr:to>
    <xdr:graphicFrame macro="">
      <xdr:nvGraphicFramePr>
        <xdr:cNvPr id="84" name="Chart 143">
          <a:extLst>
            <a:ext uri="{FF2B5EF4-FFF2-40B4-BE49-F238E27FC236}">
              <a16:creationId xmlns:a16="http://schemas.microsoft.com/office/drawing/2014/main" id="{844FB6A3-2CCE-4AB6-9607-52836EE9820E}"/>
            </a:ext>
            <a:ext uri="{147F2762-F138-4A5C-976F-8EAC2B608ADB}">
              <a16:predDERef xmlns:a16="http://schemas.microsoft.com/office/drawing/2014/main" pred="{3E8A2CFB-C6BC-4A19-862B-80E8B1C0B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484909</xdr:colOff>
      <xdr:row>24</xdr:row>
      <xdr:rowOff>138544</xdr:rowOff>
    </xdr:from>
    <xdr:to>
      <xdr:col>15</xdr:col>
      <xdr:colOff>559967</xdr:colOff>
      <xdr:row>29</xdr:row>
      <xdr:rowOff>76873</xdr:rowOff>
    </xdr:to>
    <xdr:graphicFrame macro="">
      <xdr:nvGraphicFramePr>
        <xdr:cNvPr id="145" name="Chart 144">
          <a:extLst>
            <a:ext uri="{FF2B5EF4-FFF2-40B4-BE49-F238E27FC236}">
              <a16:creationId xmlns:a16="http://schemas.microsoft.com/office/drawing/2014/main" id="{5B208C5F-ED92-4B85-A49E-F8D85D6B6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285750</xdr:colOff>
      <xdr:row>22</xdr:row>
      <xdr:rowOff>8659</xdr:rowOff>
    </xdr:from>
    <xdr:to>
      <xdr:col>14</xdr:col>
      <xdr:colOff>25976</xdr:colOff>
      <xdr:row>23</xdr:row>
      <xdr:rowOff>189924</xdr:rowOff>
    </xdr:to>
    <xdr:sp macro="" textlink="Pivottables!AP23">
      <xdr:nvSpPr>
        <xdr:cNvPr id="86" name="TextBox 33">
          <a:extLst>
            <a:ext uri="{FF2B5EF4-FFF2-40B4-BE49-F238E27FC236}">
              <a16:creationId xmlns:a16="http://schemas.microsoft.com/office/drawing/2014/main" id="{7ACAD6FC-83F5-6A45-B641-858A89F4D4A5}"/>
            </a:ext>
            <a:ext uri="{147F2762-F138-4A5C-976F-8EAC2B608ADB}">
              <a16:predDERef xmlns:a16="http://schemas.microsoft.com/office/drawing/2014/main" pred="{98DEAF1A-A701-2340-A37A-B21EA7403155}"/>
            </a:ext>
          </a:extLst>
        </xdr:cNvPr>
        <xdr:cNvSpPr txBox="1"/>
      </xdr:nvSpPr>
      <xdr:spPr>
        <a:xfrm>
          <a:off x="7559386" y="4199659"/>
          <a:ext cx="952499" cy="371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98B67981-DE99-D148-A4E8-B42FA5EC7141}" type="TxLink">
            <a:rPr lang="en-US" sz="800" b="0" i="0" u="none" strike="noStrike">
              <a:solidFill>
                <a:schemeClr val="accent6"/>
              </a:solidFill>
              <a:latin typeface="Abadi"/>
            </a:rPr>
            <a:pPr marL="0" indent="0" algn="ctr"/>
            <a:t> VND 11,200 </a:t>
          </a:fld>
          <a:endParaRPr lang="en-US" sz="1000" b="0" i="0" u="none" strike="noStrike">
            <a:solidFill>
              <a:schemeClr val="accent6"/>
            </a:solidFill>
            <a:latin typeface="Abadi" panose="020B0604020104020204" pitchFamily="34" charset="0"/>
          </a:endParaRPr>
        </a:p>
      </xdr:txBody>
    </xdr:sp>
    <xdr:clientData/>
  </xdr:twoCellAnchor>
  <xdr:twoCellAnchor>
    <xdr:from>
      <xdr:col>12</xdr:col>
      <xdr:colOff>277917</xdr:colOff>
      <xdr:row>26</xdr:row>
      <xdr:rowOff>82473</xdr:rowOff>
    </xdr:from>
    <xdr:to>
      <xdr:col>13</xdr:col>
      <xdr:colOff>557028</xdr:colOff>
      <xdr:row>28</xdr:row>
      <xdr:rowOff>44373</xdr:rowOff>
    </xdr:to>
    <xdr:sp macro="" textlink="Pivottables!AP42">
      <xdr:nvSpPr>
        <xdr:cNvPr id="87" name="TextBox 33">
          <a:extLst>
            <a:ext uri="{FF2B5EF4-FFF2-40B4-BE49-F238E27FC236}">
              <a16:creationId xmlns:a16="http://schemas.microsoft.com/office/drawing/2014/main" id="{07F85D92-2DB2-DA45-B3A4-8F7FA47146C4}"/>
            </a:ext>
            <a:ext uri="{147F2762-F138-4A5C-976F-8EAC2B608ADB}">
              <a16:predDERef xmlns:a16="http://schemas.microsoft.com/office/drawing/2014/main" pred="{98DEAF1A-A701-2340-A37A-B21EA7403155}"/>
            </a:ext>
          </a:extLst>
        </xdr:cNvPr>
        <xdr:cNvSpPr txBox="1"/>
      </xdr:nvSpPr>
      <xdr:spPr>
        <a:xfrm>
          <a:off x="7551553" y="5035473"/>
          <a:ext cx="88524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899BF408-1B96-144F-83A0-316109B18CEB}" type="TxLink">
            <a:rPr lang="en-US" sz="800" b="0" i="0" u="none" strike="noStrike">
              <a:solidFill>
                <a:schemeClr val="accent6"/>
              </a:solidFill>
              <a:latin typeface="Abadi"/>
            </a:rPr>
            <a:pPr marL="0" indent="0" algn="ctr"/>
            <a:t> VND 3,900 </a:t>
          </a:fld>
          <a:endParaRPr lang="en-US" sz="1000" b="0" i="0" u="none" strike="noStrike">
            <a:solidFill>
              <a:schemeClr val="accent6"/>
            </a:solidFill>
            <a:latin typeface="Abadi" panose="020B0604020104020204" pitchFamily="34" charset="0"/>
          </a:endParaRPr>
        </a:p>
      </xdr:txBody>
    </xdr:sp>
    <xdr:clientData/>
  </xdr:twoCellAnchor>
  <xdr:twoCellAnchor>
    <xdr:from>
      <xdr:col>16</xdr:col>
      <xdr:colOff>125598</xdr:colOff>
      <xdr:row>21</xdr:row>
      <xdr:rowOff>52360</xdr:rowOff>
    </xdr:from>
    <xdr:to>
      <xdr:col>19</xdr:col>
      <xdr:colOff>148689</xdr:colOff>
      <xdr:row>24</xdr:row>
      <xdr:rowOff>156269</xdr:rowOff>
    </xdr:to>
    <xdr:sp macro="" textlink="">
      <xdr:nvSpPr>
        <xdr:cNvPr id="92" name="Rectangle 3">
          <a:extLst>
            <a:ext uri="{FF2B5EF4-FFF2-40B4-BE49-F238E27FC236}">
              <a16:creationId xmlns:a16="http://schemas.microsoft.com/office/drawing/2014/main" id="{81E018AF-0C12-154D-B04B-39235B293600}"/>
            </a:ext>
            <a:ext uri="{147F2762-F138-4A5C-976F-8EAC2B608ADB}">
              <a16:predDERef xmlns:a16="http://schemas.microsoft.com/office/drawing/2014/main" pred="{5B208C5F-ED92-4B85-A49E-F8D85D6B6886}"/>
            </a:ext>
          </a:extLst>
        </xdr:cNvPr>
        <xdr:cNvSpPr/>
      </xdr:nvSpPr>
      <xdr:spPr>
        <a:xfrm>
          <a:off x="11318818" y="4045326"/>
          <a:ext cx="2121820" cy="674333"/>
        </a:xfrm>
        <a:prstGeom prst="rect">
          <a:avLst/>
        </a:prstGeom>
        <a:solidFill>
          <a:srgbClr val="EFEF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131510</xdr:colOff>
      <xdr:row>25</xdr:row>
      <xdr:rowOff>71555</xdr:rowOff>
    </xdr:from>
    <xdr:to>
      <xdr:col>19</xdr:col>
      <xdr:colOff>154601</xdr:colOff>
      <xdr:row>28</xdr:row>
      <xdr:rowOff>175463</xdr:rowOff>
    </xdr:to>
    <xdr:sp macro="" textlink="">
      <xdr:nvSpPr>
        <xdr:cNvPr id="100" name="Rectangle 3">
          <a:extLst>
            <a:ext uri="{FF2B5EF4-FFF2-40B4-BE49-F238E27FC236}">
              <a16:creationId xmlns:a16="http://schemas.microsoft.com/office/drawing/2014/main" id="{453A083C-7ACC-8147-8873-971D203C5883}"/>
            </a:ext>
            <a:ext uri="{147F2762-F138-4A5C-976F-8EAC2B608ADB}">
              <a16:predDERef xmlns:a16="http://schemas.microsoft.com/office/drawing/2014/main" pred="{5B208C5F-ED92-4B85-A49E-F8D85D6B6886}"/>
            </a:ext>
          </a:extLst>
        </xdr:cNvPr>
        <xdr:cNvSpPr/>
      </xdr:nvSpPr>
      <xdr:spPr>
        <a:xfrm>
          <a:off x="11324730" y="4825086"/>
          <a:ext cx="2121820" cy="674332"/>
        </a:xfrm>
        <a:prstGeom prst="rect">
          <a:avLst/>
        </a:prstGeom>
        <a:solidFill>
          <a:srgbClr val="EFEFF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303068</xdr:colOff>
      <xdr:row>21</xdr:row>
      <xdr:rowOff>174313</xdr:rowOff>
    </xdr:from>
    <xdr:to>
      <xdr:col>18</xdr:col>
      <xdr:colOff>521212</xdr:colOff>
      <xdr:row>24</xdr:row>
      <xdr:rowOff>43719</xdr:rowOff>
    </xdr:to>
    <xdr:sp macro="" textlink="Pivottables!AS23">
      <xdr:nvSpPr>
        <xdr:cNvPr id="103" name="TextBox 33">
          <a:extLst>
            <a:ext uri="{FF2B5EF4-FFF2-40B4-BE49-F238E27FC236}">
              <a16:creationId xmlns:a16="http://schemas.microsoft.com/office/drawing/2014/main" id="{6C2D1647-471F-E84C-8173-EB1EBE85A6EE}"/>
            </a:ext>
            <a:ext uri="{147F2762-F138-4A5C-976F-8EAC2B608ADB}">
              <a16:predDERef xmlns:a16="http://schemas.microsoft.com/office/drawing/2014/main" pred="{98DEAF1A-A701-2340-A37A-B21EA7403155}"/>
            </a:ext>
          </a:extLst>
        </xdr:cNvPr>
        <xdr:cNvSpPr txBox="1"/>
      </xdr:nvSpPr>
      <xdr:spPr>
        <a:xfrm>
          <a:off x="10001250" y="4174813"/>
          <a:ext cx="1430417" cy="440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84E25D69-A7A1-2F47-AAC0-B9D5EA97BB1E}" type="TxLink">
            <a:rPr lang="en-US" sz="1600" b="0" i="0" u="none" strike="noStrike">
              <a:solidFill>
                <a:schemeClr val="accent1">
                  <a:lumMod val="75000"/>
                </a:schemeClr>
              </a:solidFill>
              <a:latin typeface="Abadi"/>
            </a:rPr>
            <a:pPr marL="0" indent="0" algn="ctr"/>
            <a:t> VND 9,000 </a:t>
          </a:fld>
          <a:endParaRPr lang="en-US" sz="2000" b="0" i="0" u="none" strike="noStrike">
            <a:solidFill>
              <a:schemeClr val="accent1">
                <a:lumMod val="75000"/>
              </a:schemeClr>
            </a:solidFill>
            <a:latin typeface="Abadi" panose="020B0604020104020204" pitchFamily="34" charset="0"/>
          </a:endParaRPr>
        </a:p>
      </xdr:txBody>
    </xdr:sp>
    <xdr:clientData/>
  </xdr:twoCellAnchor>
  <xdr:twoCellAnchor>
    <xdr:from>
      <xdr:col>16</xdr:col>
      <xdr:colOff>277092</xdr:colOff>
      <xdr:row>25</xdr:row>
      <xdr:rowOff>167002</xdr:rowOff>
    </xdr:from>
    <xdr:to>
      <xdr:col>19</xdr:col>
      <xdr:colOff>17445</xdr:colOff>
      <xdr:row>27</xdr:row>
      <xdr:rowOff>130084</xdr:rowOff>
    </xdr:to>
    <xdr:sp macro="" textlink="Pivottables!AS42">
      <xdr:nvSpPr>
        <xdr:cNvPr id="104" name="TextBox 33">
          <a:extLst>
            <a:ext uri="{FF2B5EF4-FFF2-40B4-BE49-F238E27FC236}">
              <a16:creationId xmlns:a16="http://schemas.microsoft.com/office/drawing/2014/main" id="{EA0A4B08-B86A-8449-A05C-468AFE7A40E3}"/>
            </a:ext>
            <a:ext uri="{147F2762-F138-4A5C-976F-8EAC2B608ADB}">
              <a16:predDERef xmlns:a16="http://schemas.microsoft.com/office/drawing/2014/main" pred="{98DEAF1A-A701-2340-A37A-B21EA7403155}"/>
            </a:ext>
          </a:extLst>
        </xdr:cNvPr>
        <xdr:cNvSpPr txBox="1"/>
      </xdr:nvSpPr>
      <xdr:spPr>
        <a:xfrm>
          <a:off x="9975274" y="4929502"/>
          <a:ext cx="1558762" cy="344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714CD19D-ECED-F449-8232-B2CC5DDFC662}" type="TxLink">
            <a:rPr lang="en-US" sz="1600" b="0" i="0" u="none" strike="noStrike">
              <a:solidFill>
                <a:schemeClr val="accent1">
                  <a:lumMod val="75000"/>
                </a:schemeClr>
              </a:solidFill>
              <a:latin typeface="Abadi"/>
            </a:rPr>
            <a:pPr marL="0" indent="0" algn="ctr"/>
            <a:t> VND 3,100 </a:t>
          </a:fld>
          <a:endParaRPr lang="en-US" sz="2000" b="0" i="0" u="none" strike="noStrike">
            <a:solidFill>
              <a:schemeClr val="accent1">
                <a:lumMod val="75000"/>
              </a:schemeClr>
            </a:solidFill>
            <a:latin typeface="Abadi" panose="020B0604020104020204" pitchFamily="34" charset="0"/>
          </a:endParaRPr>
        </a:p>
      </xdr:txBody>
    </xdr:sp>
    <xdr:clientData/>
  </xdr:twoCellAnchor>
  <xdr:twoCellAnchor>
    <xdr:from>
      <xdr:col>12</xdr:col>
      <xdr:colOff>315232</xdr:colOff>
      <xdr:row>22</xdr:row>
      <xdr:rowOff>185279</xdr:rowOff>
    </xdr:from>
    <xdr:to>
      <xdr:col>14</xdr:col>
      <xdr:colOff>34018</xdr:colOff>
      <xdr:row>24</xdr:row>
      <xdr:rowOff>148691</xdr:rowOff>
    </xdr:to>
    <xdr:sp macro="" textlink="">
      <xdr:nvSpPr>
        <xdr:cNvPr id="110" name="TextBox 33">
          <a:extLst>
            <a:ext uri="{FF2B5EF4-FFF2-40B4-BE49-F238E27FC236}">
              <a16:creationId xmlns:a16="http://schemas.microsoft.com/office/drawing/2014/main" id="{4C9C26DB-5908-744B-8918-EFCE9203378C}"/>
            </a:ext>
            <a:ext uri="{147F2762-F138-4A5C-976F-8EAC2B608ADB}">
              <a16:predDERef xmlns:a16="http://schemas.microsoft.com/office/drawing/2014/main" pred="{98DEAF1A-A701-2340-A37A-B21EA7403155}"/>
            </a:ext>
          </a:extLst>
        </xdr:cNvPr>
        <xdr:cNvSpPr txBox="1"/>
      </xdr:nvSpPr>
      <xdr:spPr>
        <a:xfrm>
          <a:off x="8706303" y="4343017"/>
          <a:ext cx="1117298" cy="34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900" b="0" i="0" u="none" strike="noStrike">
              <a:solidFill>
                <a:schemeClr val="bg1">
                  <a:lumMod val="65000"/>
                </a:schemeClr>
              </a:solidFill>
              <a:latin typeface="Abadi" panose="020B0604020104020204" pitchFamily="34" charset="0"/>
            </a:rPr>
            <a:t>(in</a:t>
          </a:r>
          <a:r>
            <a:rPr lang="en-US" sz="900" b="0" i="0" u="none" strike="noStrike" baseline="0">
              <a:solidFill>
                <a:schemeClr val="bg1">
                  <a:lumMod val="65000"/>
                </a:schemeClr>
              </a:solidFill>
              <a:latin typeface="Abadi" panose="020B0604020104020204" pitchFamily="34" charset="0"/>
            </a:rPr>
            <a:t> million)</a:t>
          </a:r>
          <a:endParaRPr lang="en-US" sz="900" b="0" i="0" u="none" strike="noStrike">
            <a:solidFill>
              <a:schemeClr val="bg1">
                <a:lumMod val="65000"/>
              </a:schemeClr>
            </a:solidFill>
            <a:latin typeface="Abadi" panose="020B0604020104020204" pitchFamily="34" charset="0"/>
          </a:endParaRPr>
        </a:p>
      </xdr:txBody>
    </xdr:sp>
    <xdr:clientData/>
  </xdr:twoCellAnchor>
  <xdr:twoCellAnchor>
    <xdr:from>
      <xdr:col>12</xdr:col>
      <xdr:colOff>274864</xdr:colOff>
      <xdr:row>27</xdr:row>
      <xdr:rowOff>69316</xdr:rowOff>
    </xdr:from>
    <xdr:to>
      <xdr:col>13</xdr:col>
      <xdr:colOff>692906</xdr:colOff>
      <xdr:row>29</xdr:row>
      <xdr:rowOff>32728</xdr:rowOff>
    </xdr:to>
    <xdr:sp macro="" textlink="">
      <xdr:nvSpPr>
        <xdr:cNvPr id="116" name="TextBox 33">
          <a:extLst>
            <a:ext uri="{FF2B5EF4-FFF2-40B4-BE49-F238E27FC236}">
              <a16:creationId xmlns:a16="http://schemas.microsoft.com/office/drawing/2014/main" id="{B7B4D3DB-6F68-8041-9C20-73D3DFC46255}"/>
            </a:ext>
            <a:ext uri="{147F2762-F138-4A5C-976F-8EAC2B608ADB}">
              <a16:predDERef xmlns:a16="http://schemas.microsoft.com/office/drawing/2014/main" pred="{98DEAF1A-A701-2340-A37A-B21EA7403155}"/>
            </a:ext>
          </a:extLst>
        </xdr:cNvPr>
        <xdr:cNvSpPr txBox="1"/>
      </xdr:nvSpPr>
      <xdr:spPr>
        <a:xfrm>
          <a:off x="8665935" y="5171995"/>
          <a:ext cx="1117298" cy="34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900" b="0" i="0" u="none" strike="noStrike">
              <a:solidFill>
                <a:schemeClr val="bg1">
                  <a:lumMod val="65000"/>
                </a:schemeClr>
              </a:solidFill>
              <a:latin typeface="Abadi" panose="020B0604020104020204" pitchFamily="34" charset="0"/>
            </a:rPr>
            <a:t>(in</a:t>
          </a:r>
          <a:r>
            <a:rPr lang="en-US" sz="900" b="0" i="0" u="none" strike="noStrike" baseline="0">
              <a:solidFill>
                <a:schemeClr val="bg1">
                  <a:lumMod val="65000"/>
                </a:schemeClr>
              </a:solidFill>
              <a:latin typeface="Abadi" panose="020B0604020104020204" pitchFamily="34" charset="0"/>
            </a:rPr>
            <a:t> million)</a:t>
          </a:r>
          <a:endParaRPr lang="en-US" sz="900" b="0" i="0" u="none" strike="noStrike">
            <a:solidFill>
              <a:schemeClr val="bg1">
                <a:lumMod val="65000"/>
              </a:schemeClr>
            </a:solidFill>
            <a:latin typeface="Abadi" panose="020B0604020104020204" pitchFamily="34" charset="0"/>
          </a:endParaRPr>
        </a:p>
      </xdr:txBody>
    </xdr:sp>
    <xdr:clientData/>
  </xdr:twoCellAnchor>
  <xdr:twoCellAnchor>
    <xdr:from>
      <xdr:col>16</xdr:col>
      <xdr:colOff>604255</xdr:colOff>
      <xdr:row>23</xdr:row>
      <xdr:rowOff>58693</xdr:rowOff>
    </xdr:from>
    <xdr:to>
      <xdr:col>18</xdr:col>
      <xdr:colOff>323041</xdr:colOff>
      <xdr:row>25</xdr:row>
      <xdr:rowOff>22105</xdr:rowOff>
    </xdr:to>
    <xdr:sp macro="" textlink="">
      <xdr:nvSpPr>
        <xdr:cNvPr id="117" name="TextBox 33">
          <a:extLst>
            <a:ext uri="{FF2B5EF4-FFF2-40B4-BE49-F238E27FC236}">
              <a16:creationId xmlns:a16="http://schemas.microsoft.com/office/drawing/2014/main" id="{DD174C60-0EF6-974B-B39F-49880B967C21}"/>
            </a:ext>
            <a:ext uri="{147F2762-F138-4A5C-976F-8EAC2B608ADB}">
              <a16:predDERef xmlns:a16="http://schemas.microsoft.com/office/drawing/2014/main" pred="{98DEAF1A-A701-2340-A37A-B21EA7403155}"/>
            </a:ext>
          </a:extLst>
        </xdr:cNvPr>
        <xdr:cNvSpPr txBox="1"/>
      </xdr:nvSpPr>
      <xdr:spPr>
        <a:xfrm>
          <a:off x="11837050" y="4412979"/>
          <a:ext cx="1122885" cy="342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900" b="0" i="0" u="none" strike="noStrike">
              <a:solidFill>
                <a:schemeClr val="bg1">
                  <a:lumMod val="65000"/>
                </a:schemeClr>
              </a:solidFill>
              <a:latin typeface="Abadi" panose="020B0604020104020204" pitchFamily="34" charset="0"/>
            </a:rPr>
            <a:t>(in</a:t>
          </a:r>
          <a:r>
            <a:rPr lang="en-US" sz="900" b="0" i="0" u="none" strike="noStrike" baseline="0">
              <a:solidFill>
                <a:schemeClr val="bg1">
                  <a:lumMod val="65000"/>
                </a:schemeClr>
              </a:solidFill>
              <a:latin typeface="Abadi" panose="020B0604020104020204" pitchFamily="34" charset="0"/>
            </a:rPr>
            <a:t> million)</a:t>
          </a:r>
          <a:endParaRPr lang="en-US" sz="900" b="0" i="0" u="none" strike="noStrike">
            <a:solidFill>
              <a:schemeClr val="bg1">
                <a:lumMod val="65000"/>
              </a:schemeClr>
            </a:solidFill>
            <a:latin typeface="Abadi" panose="020B0604020104020204" pitchFamily="34" charset="0"/>
          </a:endParaRPr>
        </a:p>
      </xdr:txBody>
    </xdr:sp>
    <xdr:clientData/>
  </xdr:twoCellAnchor>
  <xdr:twoCellAnchor>
    <xdr:from>
      <xdr:col>16</xdr:col>
      <xdr:colOff>628470</xdr:colOff>
      <xdr:row>27</xdr:row>
      <xdr:rowOff>39032</xdr:rowOff>
    </xdr:from>
    <xdr:to>
      <xdr:col>18</xdr:col>
      <xdr:colOff>347256</xdr:colOff>
      <xdr:row>29</xdr:row>
      <xdr:rowOff>2116</xdr:rowOff>
    </xdr:to>
    <xdr:sp macro="" textlink="">
      <xdr:nvSpPr>
        <xdr:cNvPr id="123" name="TextBox 33">
          <a:extLst>
            <a:ext uri="{FF2B5EF4-FFF2-40B4-BE49-F238E27FC236}">
              <a16:creationId xmlns:a16="http://schemas.microsoft.com/office/drawing/2014/main" id="{19FE6256-C8DF-8241-9566-5212BA9A1115}"/>
            </a:ext>
            <a:ext uri="{147F2762-F138-4A5C-976F-8EAC2B608ADB}">
              <a16:predDERef xmlns:a16="http://schemas.microsoft.com/office/drawing/2014/main" pred="{98DEAF1A-A701-2340-A37A-B21EA7403155}"/>
            </a:ext>
          </a:extLst>
        </xdr:cNvPr>
        <xdr:cNvSpPr txBox="1"/>
      </xdr:nvSpPr>
      <xdr:spPr>
        <a:xfrm>
          <a:off x="11861265" y="5150585"/>
          <a:ext cx="1122885" cy="341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900" b="0" i="0" u="none" strike="noStrike">
              <a:solidFill>
                <a:schemeClr val="bg1">
                  <a:lumMod val="65000"/>
                </a:schemeClr>
              </a:solidFill>
              <a:latin typeface="Abadi" panose="020B0604020104020204" pitchFamily="34" charset="0"/>
            </a:rPr>
            <a:t>(in</a:t>
          </a:r>
          <a:r>
            <a:rPr lang="en-US" sz="900" b="0" i="0" u="none" strike="noStrike" baseline="0">
              <a:solidFill>
                <a:schemeClr val="bg1">
                  <a:lumMod val="65000"/>
                </a:schemeClr>
              </a:solidFill>
              <a:latin typeface="Abadi" panose="020B0604020104020204" pitchFamily="34" charset="0"/>
            </a:rPr>
            <a:t> million)</a:t>
          </a:r>
          <a:endParaRPr lang="en-US" sz="900" b="0" i="0" u="none" strike="noStrike">
            <a:solidFill>
              <a:schemeClr val="bg1">
                <a:lumMod val="65000"/>
              </a:schemeClr>
            </a:solidFill>
            <a:latin typeface="Abadi" panose="020B0604020104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55.556446064817" createdVersion="7" refreshedVersion="7" minRefreshableVersion="3" recordCount="24" xr:uid="{B91B61C1-DF69-413B-B83C-9A776442F617}">
  <cacheSource type="worksheet">
    <worksheetSource name="Main_Table"/>
  </cacheSource>
  <cacheFields count="23">
    <cacheField name="N" numFmtId="0">
      <sharedItems containsSemiMixedTypes="0" containsString="0" containsNumber="1" containsInteger="1" minValue="1" maxValue="24"/>
    </cacheField>
    <cacheField name="Date" numFmtId="14">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0">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ount="5">
        <n v="25"/>
        <n v="15"/>
        <n v="65"/>
        <n v="44"/>
        <n v="80"/>
      </sharedItems>
    </cacheField>
    <cacheField name="Trip Classify" numFmtId="0">
      <sharedItems count="3">
        <s v="Close"/>
        <s v="Far"/>
        <s v="Regular"/>
      </sharedItems>
    </cacheField>
    <cacheField name="Distance Traveled" numFmtId="0">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0">
      <sharedItems containsSemiMixedTypes="0" containsString="0" containsNumber="1" containsInteger="1" minValue="400" maxValue="800"/>
    </cacheField>
    <cacheField name="Buddy wage/trip" numFmtId="0">
      <sharedItems containsSemiMixedTypes="0" containsString="0" containsNumber="1" containsInteger="1" minValue="100" maxValue="400"/>
    </cacheField>
    <cacheField name="Driver Salary" numFmtId="0">
      <sharedItems containsString="0" containsBlank="1" containsNumber="1" containsInteger="1" minValue="400" maxValue="800"/>
    </cacheField>
    <cacheField name="Buddy Salary" numFmtId="0">
      <sharedItems containsString="0" containsBlank="1" containsNumber="1" containsInteger="1" minValue="100" maxValue="400"/>
    </cacheField>
    <cacheField name="Weight (Tons)" numFmtId="0">
      <sharedItems containsSemiMixedTypes="0" containsString="0" containsNumber="1" containsInteger="1" minValue="9" maxValue="18"/>
    </cacheField>
    <cacheField name="Hired Transportation" numFmtId="0">
      <sharedItems count="2">
        <s v="No"/>
        <s v="Yes"/>
      </sharedItems>
    </cacheField>
    <cacheField name="Total Expenses" numFmtId="0" formula="'Driver wage/trip'+'Buddy wage/trip'+'Driver Salary'+'Buddy Salary'" databaseField="0"/>
    <cacheField name="Total Salaries"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1192867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d v="2022-01-01T00:00:00"/>
    <n v="2022"/>
    <x v="0"/>
    <n v="1"/>
    <x v="0"/>
    <s v="Mike"/>
    <s v="72-0466/0467"/>
    <x v="0"/>
    <x v="0"/>
    <x v="0"/>
    <s v="Xunthai"/>
    <s v="Gidec"/>
    <x v="0"/>
    <n v="400"/>
    <n v="400"/>
    <n v="400"/>
    <n v="400"/>
    <n v="14"/>
    <x v="0"/>
  </r>
  <r>
    <n v="2"/>
    <d v="2022-02-01T00:00:00"/>
    <n v="2022"/>
    <x v="1"/>
    <n v="1"/>
    <x v="1"/>
    <s v="Mike"/>
    <s v="72-1001/1002"/>
    <x v="1"/>
    <x v="0"/>
    <x v="0"/>
    <s v="Port Said"/>
    <s v="Safeskin"/>
    <x v="1"/>
    <n v="400"/>
    <n v="100"/>
    <n v="400"/>
    <n v="100"/>
    <n v="11"/>
    <x v="0"/>
  </r>
  <r>
    <n v="3"/>
    <d v="2022-03-01T00:00:00"/>
    <n v="2022"/>
    <x v="2"/>
    <n v="1"/>
    <x v="0"/>
    <s v="Mike"/>
    <s v="72-0466/0467"/>
    <x v="2"/>
    <x v="1"/>
    <x v="0"/>
    <s v="Gidec"/>
    <s v="Suies"/>
    <x v="0"/>
    <n v="600"/>
    <n v="100"/>
    <n v="600"/>
    <n v="100"/>
    <n v="15"/>
    <x v="0"/>
  </r>
  <r>
    <n v="4"/>
    <d v="2022-04-01T00:00:00"/>
    <n v="2022"/>
    <x v="3"/>
    <n v="1"/>
    <x v="1"/>
    <s v="Mike"/>
    <s v="72-1001/1002"/>
    <x v="3"/>
    <x v="2"/>
    <x v="1"/>
    <s v="Safeskin"/>
    <s v="X1 Port"/>
    <x v="1"/>
    <n v="400"/>
    <n v="100"/>
    <n v="400"/>
    <n v="100"/>
    <n v="13"/>
    <x v="0"/>
  </r>
  <r>
    <n v="5"/>
    <d v="2022-05-01T00:00:00"/>
    <n v="2022"/>
    <x v="4"/>
    <n v="1"/>
    <x v="0"/>
    <s v="Lee"/>
    <s v="72-0466/0467"/>
    <x v="2"/>
    <x v="1"/>
    <x v="1"/>
    <s v="Top glove"/>
    <s v="X1 Port"/>
    <x v="0"/>
    <n v="600"/>
    <n v="100"/>
    <n v="600"/>
    <n v="100"/>
    <n v="12"/>
    <x v="0"/>
  </r>
  <r>
    <n v="6"/>
    <d v="2022-06-01T00:00:00"/>
    <n v="2022"/>
    <x v="5"/>
    <n v="1"/>
    <x v="1"/>
    <s v="Mike"/>
    <s v="72-1001/1002"/>
    <x v="4"/>
    <x v="1"/>
    <x v="1"/>
    <s v="Alex"/>
    <s v="Top glove"/>
    <x v="1"/>
    <n v="800"/>
    <n v="100"/>
    <n v="800"/>
    <n v="100"/>
    <n v="11"/>
    <x v="0"/>
  </r>
  <r>
    <n v="7"/>
    <d v="2022-07-01T00:00:00"/>
    <n v="2022"/>
    <x v="6"/>
    <n v="1"/>
    <x v="0"/>
    <s v="Lee"/>
    <s v="72-0466/0467"/>
    <x v="0"/>
    <x v="0"/>
    <x v="1"/>
    <s v="Giza"/>
    <s v="X1 Port"/>
    <x v="0"/>
    <n v="400"/>
    <n v="150"/>
    <n v="400"/>
    <n v="150"/>
    <n v="18"/>
    <x v="0"/>
  </r>
  <r>
    <n v="8"/>
    <d v="2022-08-01T00:00:00"/>
    <n v="2022"/>
    <x v="7"/>
    <n v="1"/>
    <x v="1"/>
    <s v="Lee"/>
    <s v="72-1001/1002"/>
    <x v="0"/>
    <x v="0"/>
    <x v="0"/>
    <s v="Gidec"/>
    <s v="Safeskin"/>
    <x v="1"/>
    <n v="400"/>
    <n v="100"/>
    <n v="400"/>
    <n v="100"/>
    <n v="13"/>
    <x v="1"/>
  </r>
  <r>
    <n v="9"/>
    <d v="2022-09-01T00:00:00"/>
    <n v="2022"/>
    <x v="8"/>
    <n v="1"/>
    <x v="0"/>
    <s v="Lee"/>
    <s v="72-0466/0467"/>
    <x v="0"/>
    <x v="0"/>
    <x v="1"/>
    <s v="Safeskin"/>
    <s v="Mina"/>
    <x v="0"/>
    <n v="400"/>
    <n v="100"/>
    <n v="400"/>
    <n v="100"/>
    <n v="15"/>
    <x v="1"/>
  </r>
  <r>
    <n v="10"/>
    <d v="2022-10-01T00:00:00"/>
    <n v="2022"/>
    <x v="9"/>
    <n v="1"/>
    <x v="1"/>
    <s v="Mike"/>
    <s v="72-1001/1002"/>
    <x v="0"/>
    <x v="0"/>
    <x v="1"/>
    <s v="Air Port"/>
    <s v="X1 Port"/>
    <x v="1"/>
    <n v="400"/>
    <n v="200"/>
    <n v="400"/>
    <n v="200"/>
    <n v="14"/>
    <x v="0"/>
  </r>
  <r>
    <n v="11"/>
    <d v="2022-11-01T00:00:00"/>
    <n v="2022"/>
    <x v="10"/>
    <n v="1"/>
    <x v="0"/>
    <s v="Mike"/>
    <s v="72-0466/0467"/>
    <x v="0"/>
    <x v="0"/>
    <x v="1"/>
    <s v="Xunthai"/>
    <s v="Gidec"/>
    <x v="0"/>
    <n v="400"/>
    <n v="400"/>
    <n v="400"/>
    <n v="400"/>
    <n v="12"/>
    <x v="0"/>
  </r>
  <r>
    <n v="12"/>
    <d v="2022-12-01T00:00:00"/>
    <n v="2022"/>
    <x v="11"/>
    <n v="1"/>
    <x v="1"/>
    <s v="Mike"/>
    <s v="72-1001/1002"/>
    <x v="1"/>
    <x v="0"/>
    <x v="1"/>
    <s v="PT"/>
    <s v="Safeskin"/>
    <x v="1"/>
    <n v="400"/>
    <n v="100"/>
    <n v="400"/>
    <n v="100"/>
    <n v="9"/>
    <x v="0"/>
  </r>
  <r>
    <n v="13"/>
    <d v="2022-01-01T00:00:00"/>
    <n v="2022"/>
    <x v="0"/>
    <n v="1"/>
    <x v="0"/>
    <s v="Mike"/>
    <s v="72-0466/0467"/>
    <x v="0"/>
    <x v="0"/>
    <x v="0"/>
    <s v="Xunthai"/>
    <s v="Gidec"/>
    <x v="0"/>
    <n v="400"/>
    <n v="400"/>
    <n v="400"/>
    <n v="400"/>
    <n v="14"/>
    <x v="0"/>
  </r>
  <r>
    <n v="14"/>
    <d v="2022-02-01T00:00:00"/>
    <n v="2022"/>
    <x v="1"/>
    <n v="1"/>
    <x v="1"/>
    <s v="Mike"/>
    <s v="72-1001/1002"/>
    <x v="1"/>
    <x v="0"/>
    <x v="0"/>
    <s v="Port Said"/>
    <s v="Safeskin"/>
    <x v="1"/>
    <n v="400"/>
    <n v="100"/>
    <n v="400"/>
    <n v="100"/>
    <n v="11"/>
    <x v="1"/>
  </r>
  <r>
    <n v="15"/>
    <d v="2022-03-01T00:00:00"/>
    <n v="2022"/>
    <x v="2"/>
    <n v="1"/>
    <x v="0"/>
    <s v="Mike"/>
    <s v="72-0466/0467"/>
    <x v="2"/>
    <x v="1"/>
    <x v="0"/>
    <s v="Gidec"/>
    <s v="Suies"/>
    <x v="0"/>
    <n v="600"/>
    <n v="100"/>
    <n v="600"/>
    <n v="100"/>
    <n v="15"/>
    <x v="0"/>
  </r>
  <r>
    <n v="16"/>
    <d v="2022-03-01T00:00:00"/>
    <n v="2022"/>
    <x v="2"/>
    <n v="1"/>
    <x v="1"/>
    <s v="Mike"/>
    <s v="72-1001/1002"/>
    <x v="3"/>
    <x v="2"/>
    <x v="1"/>
    <s v="Safeskin"/>
    <s v="X1 Port"/>
    <x v="1"/>
    <n v="400"/>
    <n v="100"/>
    <m/>
    <m/>
    <n v="13"/>
    <x v="0"/>
  </r>
  <r>
    <n v="17"/>
    <d v="2022-03-01T00:00:00"/>
    <n v="2022"/>
    <x v="2"/>
    <n v="1"/>
    <x v="0"/>
    <s v="Lee"/>
    <s v="72-0466/0467"/>
    <x v="2"/>
    <x v="1"/>
    <x v="1"/>
    <s v="Top glove"/>
    <s v="X1 Port"/>
    <x v="0"/>
    <n v="600"/>
    <n v="100"/>
    <m/>
    <m/>
    <n v="12"/>
    <x v="0"/>
  </r>
  <r>
    <n v="18"/>
    <d v="2022-06-01T00:00:00"/>
    <n v="2022"/>
    <x v="5"/>
    <n v="1"/>
    <x v="1"/>
    <s v="Lee"/>
    <s v="72-1001/1002"/>
    <x v="4"/>
    <x v="1"/>
    <x v="1"/>
    <s v="Alex"/>
    <s v="Top glove"/>
    <x v="1"/>
    <n v="800"/>
    <n v="100"/>
    <n v="800"/>
    <n v="100"/>
    <n v="11"/>
    <x v="0"/>
  </r>
  <r>
    <n v="19"/>
    <d v="2022-07-01T00:00:00"/>
    <n v="2022"/>
    <x v="6"/>
    <n v="1"/>
    <x v="0"/>
    <s v="Lee"/>
    <s v="72-0466/0467"/>
    <x v="0"/>
    <x v="0"/>
    <x v="1"/>
    <s v="Giza"/>
    <s v="X1 Port"/>
    <x v="0"/>
    <n v="400"/>
    <n v="150"/>
    <n v="400"/>
    <n v="150"/>
    <n v="18"/>
    <x v="0"/>
  </r>
  <r>
    <n v="20"/>
    <d v="2022-08-01T00:00:00"/>
    <n v="2022"/>
    <x v="7"/>
    <n v="1"/>
    <x v="1"/>
    <s v="Lee"/>
    <s v="72-1001/1002"/>
    <x v="0"/>
    <x v="0"/>
    <x v="0"/>
    <s v="Gidec"/>
    <s v="Safeskin"/>
    <x v="1"/>
    <n v="400"/>
    <n v="100"/>
    <n v="400"/>
    <n v="100"/>
    <n v="13"/>
    <x v="1"/>
  </r>
  <r>
    <n v="21"/>
    <d v="2022-08-01T00:00:00"/>
    <n v="2022"/>
    <x v="7"/>
    <n v="1"/>
    <x v="0"/>
    <s v="Lee"/>
    <s v="72-0466/0467"/>
    <x v="0"/>
    <x v="0"/>
    <x v="1"/>
    <s v="Safeskin"/>
    <s v="Mina"/>
    <x v="0"/>
    <n v="400"/>
    <n v="100"/>
    <m/>
    <m/>
    <n v="15"/>
    <x v="1"/>
  </r>
  <r>
    <n v="22"/>
    <d v="2022-10-01T00:00:00"/>
    <n v="2022"/>
    <x v="9"/>
    <n v="1"/>
    <x v="1"/>
    <s v="Mike"/>
    <s v="72-1001/1002"/>
    <x v="0"/>
    <x v="0"/>
    <x v="1"/>
    <s v="Air Port"/>
    <s v="X1 Port"/>
    <x v="1"/>
    <n v="400"/>
    <n v="200"/>
    <n v="400"/>
    <n v="200"/>
    <n v="14"/>
    <x v="0"/>
  </r>
  <r>
    <n v="23"/>
    <d v="2022-10-01T00:00:00"/>
    <n v="2022"/>
    <x v="9"/>
    <n v="1"/>
    <x v="0"/>
    <s v="Mike"/>
    <s v="72-0466/0467"/>
    <x v="0"/>
    <x v="0"/>
    <x v="1"/>
    <s v="Xunthai"/>
    <s v="Gidec"/>
    <x v="0"/>
    <n v="400"/>
    <n v="400"/>
    <m/>
    <m/>
    <n v="12"/>
    <x v="0"/>
  </r>
  <r>
    <n v="24"/>
    <d v="2022-10-01T00:00:00"/>
    <n v="2022"/>
    <x v="9"/>
    <n v="1"/>
    <x v="1"/>
    <s v="Mike"/>
    <s v="72-1001/1002"/>
    <x v="1"/>
    <x v="0"/>
    <x v="1"/>
    <s v="PT"/>
    <s v="Safeskin"/>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4A5D56-D4A5-4D24-A56B-5FA6FCE18BCB}" name="PivotTable8"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25">
  <location ref="AA4:AA5" firstHeaderRow="1" firstDataRow="1" firstDataCol="0"/>
  <pivotFields count="23">
    <pivotField showAll="0"/>
    <pivotField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fld="21" baseField="0" baseItem="0" numFmtId="164"/>
  </dataFields>
  <formats count="1">
    <format dxfId="1872">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EFBA77-F06F-4B0A-84FC-397CC11F16F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B5" firstHeaderRow="1" firstDataRow="1" firstDataCol="0"/>
  <pivotFields count="23">
    <pivotField dataField="1"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0" baseItem="2"/>
  </dataFields>
  <formats count="5">
    <format dxfId="1930">
      <pivotArea dataOnly="0" labelOnly="1" outline="0" axis="axisValues" fieldPosition="0"/>
    </format>
    <format dxfId="1929">
      <pivotArea type="all" dataOnly="0" outline="0" fieldPosition="0"/>
    </format>
    <format dxfId="1928">
      <pivotArea outline="0" collapsedLevelsAreSubtotals="1" fieldPosition="0"/>
    </format>
    <format dxfId="1927">
      <pivotArea dataOnly="0" labelOnly="1" outline="0" axis="axisValues" fieldPosition="0"/>
    </format>
    <format dxfId="1926">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B3FE1F-6B81-4836-8BC0-E644A8A8234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T4:AT5" firstHeaderRow="1" firstDataRow="1" firstDataCol="0" rowPageCount="1" colPageCount="1"/>
  <pivotFields count="23">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pageFields count="1">
    <pageField fld="10" item="0" hier="-1"/>
  </pageFields>
  <dataFields count="1">
    <dataField name="Count of Distance (km)" fld="8" subtotal="count" baseField="0" baseItem="2"/>
  </dataFields>
  <formats count="7">
    <format dxfId="1937">
      <pivotArea dataOnly="0" labelOnly="1" outline="0" axis="axisValues" fieldPosition="0"/>
    </format>
    <format dxfId="1936">
      <pivotArea type="all" dataOnly="0" outline="0" fieldPosition="0"/>
    </format>
    <format dxfId="1935">
      <pivotArea outline="0" collapsedLevelsAreSubtotals="1" fieldPosition="0"/>
    </format>
    <format dxfId="1934">
      <pivotArea field="19" type="button" dataOnly="0" labelOnly="1" outline="0"/>
    </format>
    <format dxfId="1933">
      <pivotArea dataOnly="0" labelOnly="1" grandRow="1" outline="0" fieldPosition="0"/>
    </format>
    <format dxfId="1932">
      <pivotArea dataOnly="0" labelOnly="1" outline="0" axis="axisValues" fieldPosition="0"/>
    </format>
    <format dxfId="1931">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C51492-B9A2-489C-ABC8-C97407DBCBD1}"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O10:AP23" firstHeaderRow="1" firstDataRow="1" firstDataCol="1"/>
  <pivotFields count="23">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Driver wage/trip" fld="14" baseField="0" baseItem="0"/>
  </dataFields>
  <formats count="8">
    <format dxfId="1945">
      <pivotArea dataOnly="0" labelOnly="1" outline="0" axis="axisValues" fieldPosition="0"/>
    </format>
    <format dxfId="1944">
      <pivotArea type="all" dataOnly="0" outline="0" fieldPosition="0"/>
    </format>
    <format dxfId="1943">
      <pivotArea outline="0" collapsedLevelsAreSubtotals="1" fieldPosition="0"/>
    </format>
    <format dxfId="1942">
      <pivotArea field="19" type="button" dataOnly="0" labelOnly="1" outline="0"/>
    </format>
    <format dxfId="1941">
      <pivotArea dataOnly="0" labelOnly="1" grandRow="1" outline="0" fieldPosition="0"/>
    </format>
    <format dxfId="1940">
      <pivotArea dataOnly="0" labelOnly="1" outline="0" axis="axisValues" fieldPosition="0"/>
    </format>
    <format dxfId="1939">
      <pivotArea dataOnly="0" labelOnly="1" outline="0" axis="axisValues" fieldPosition="0"/>
    </format>
    <format dxfId="1938">
      <pivotArea grandRow="1"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6FE805D-A9CE-4522-9BBB-621DF68CC95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J4:K8" firstHeaderRow="1" firstDataRow="1" firstDataCol="1"/>
  <pivotFields count="23">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Items count="1">
    <i/>
  </colItems>
  <dataFields count="1">
    <dataField name="Count of Trip Classify" fld="9" subtotal="count" baseField="0" baseItem="0"/>
  </dataFields>
  <formats count="7">
    <format dxfId="1952">
      <pivotArea dataOnly="0" labelOnly="1" outline="0" axis="axisValues" fieldPosition="0"/>
    </format>
    <format dxfId="1951">
      <pivotArea type="all" dataOnly="0" outline="0" fieldPosition="0"/>
    </format>
    <format dxfId="1950">
      <pivotArea outline="0" collapsedLevelsAreSubtotals="1" fieldPosition="0"/>
    </format>
    <format dxfId="1949">
      <pivotArea field="19" type="button" dataOnly="0" labelOnly="1" outline="0"/>
    </format>
    <format dxfId="1948">
      <pivotArea dataOnly="0" labelOnly="1" grandRow="1" outline="0" fieldPosition="0"/>
    </format>
    <format dxfId="1947">
      <pivotArea dataOnly="0" labelOnly="1" outline="0" axis="axisValues" fieldPosition="0"/>
    </format>
    <format dxfId="1946">
      <pivotArea dataOnly="0" labelOnly="1" outline="0" axis="axisValues" fieldPosition="0"/>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7" format="8">
      <pivotArea type="data" outline="0" fieldPosition="0">
        <references count="2">
          <reference field="4294967294" count="1" selected="0">
            <x v="0"/>
          </reference>
          <reference field="9"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D9FC8FF-B1B5-4004-880C-FD5604E8D1F4}" name="PivotTable9"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25">
  <location ref="AC4:AC5" firstHeaderRow="1" firstDataRow="1" firstDataCol="0"/>
  <pivotFields count="23">
    <pivotField showAll="0"/>
    <pivotField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2" baseField="0" baseItem="0"/>
  </dataFields>
  <formats count="1">
    <format dxfId="1953">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59977A6-09EE-4E1F-88B5-C8FAABB95AAF}"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H4:AI17" firstHeaderRow="1" firstDataRow="1" firstDataCol="1"/>
  <pivotFields count="23">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Total Expenses" fld="20" baseField="0" baseItem="0"/>
  </dataFields>
  <formats count="7">
    <format dxfId="1960">
      <pivotArea dataOnly="0" labelOnly="1" outline="0" axis="axisValues" fieldPosition="0"/>
    </format>
    <format dxfId="1959">
      <pivotArea type="all" dataOnly="0" outline="0" fieldPosition="0"/>
    </format>
    <format dxfId="1958">
      <pivotArea outline="0" collapsedLevelsAreSubtotals="1" fieldPosition="0"/>
    </format>
    <format dxfId="1957">
      <pivotArea field="19" type="button" dataOnly="0" labelOnly="1" outline="0"/>
    </format>
    <format dxfId="1956">
      <pivotArea dataOnly="0" labelOnly="1" grandRow="1" outline="0" fieldPosition="0"/>
    </format>
    <format dxfId="1955">
      <pivotArea dataOnly="0" labelOnly="1" outline="0" axis="axisValues" fieldPosition="0"/>
    </format>
    <format dxfId="1954">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46F76D7-2332-41E6-ACC6-6091C871478F}"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O29:AP42" firstHeaderRow="1" firstDataRow="1" firstDataCol="1"/>
  <pivotFields count="23">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Buddy wage/trip" fld="15" baseField="0" baseItem="0"/>
  </dataFields>
  <formats count="8">
    <format dxfId="1968">
      <pivotArea dataOnly="0" labelOnly="1" outline="0" axis="axisValues" fieldPosition="0"/>
    </format>
    <format dxfId="1967">
      <pivotArea type="all" dataOnly="0" outline="0" fieldPosition="0"/>
    </format>
    <format dxfId="1966">
      <pivotArea outline="0" collapsedLevelsAreSubtotals="1" fieldPosition="0"/>
    </format>
    <format dxfId="1965">
      <pivotArea field="19" type="button" dataOnly="0" labelOnly="1" outline="0"/>
    </format>
    <format dxfId="1964">
      <pivotArea dataOnly="0" labelOnly="1" grandRow="1" outline="0" fieldPosition="0"/>
    </format>
    <format dxfId="1963">
      <pivotArea dataOnly="0" labelOnly="1" outline="0" axis="axisValues" fieldPosition="0"/>
    </format>
    <format dxfId="1962">
      <pivotArea dataOnly="0" labelOnly="1" outline="0" axis="axisValues" fieldPosition="0"/>
    </format>
    <format dxfId="1961">
      <pivotArea grandRow="1"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84E9ACA-AD9B-4EB2-AF42-AD33AAD5413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Q4:S8" firstHeaderRow="0" firstDataRow="1" firstDataCol="1"/>
  <pivotFields count="23">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showAll="0"/>
    <pivotField dataField="1"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formats count="7">
    <format dxfId="1975">
      <pivotArea dataOnly="0" labelOnly="1" outline="0" axis="axisValues" fieldPosition="0"/>
    </format>
    <format dxfId="1974">
      <pivotArea type="all" dataOnly="0" outline="0" fieldPosition="0"/>
    </format>
    <format dxfId="1973">
      <pivotArea outline="0" collapsedLevelsAreSubtotals="1" fieldPosition="0"/>
    </format>
    <format dxfId="1972">
      <pivotArea field="19" type="button" dataOnly="0" labelOnly="1" outline="0"/>
    </format>
    <format dxfId="1971">
      <pivotArea dataOnly="0" labelOnly="1" grandRow="1" outline="0" fieldPosition="0"/>
    </format>
    <format dxfId="1970">
      <pivotArea dataOnly="0" labelOnly="1" outline="0" axis="axisValues" fieldPosition="0"/>
    </format>
    <format dxfId="1969">
      <pivotArea dataOnly="0" labelOnly="1" outline="0" axis="axisValues" fieldPosition="0"/>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AF459-774A-43FD-ADD0-89D9C6DAAD0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E7" firstHeaderRow="1" firstDataRow="1" firstDataCol="1"/>
  <pivotFields count="23">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Count of Hired Transportation" fld="19" subtotal="count" baseField="0" baseItem="0"/>
  </dataFields>
  <formats count="8">
    <format dxfId="1880">
      <pivotArea dataOnly="0" labelOnly="1" outline="0" axis="axisValues" fieldPosition="0"/>
    </format>
    <format dxfId="1879">
      <pivotArea type="all" dataOnly="0" outline="0" fieldPosition="0"/>
    </format>
    <format dxfId="1878">
      <pivotArea outline="0" collapsedLevelsAreSubtotals="1" fieldPosition="0"/>
    </format>
    <format dxfId="1877">
      <pivotArea field="19" type="button" dataOnly="0" labelOnly="1" outline="0" axis="axisRow" fieldPosition="0"/>
    </format>
    <format dxfId="1876">
      <pivotArea dataOnly="0" labelOnly="1" fieldPosition="0">
        <references count="1">
          <reference field="19" count="0"/>
        </references>
      </pivotArea>
    </format>
    <format dxfId="1875">
      <pivotArea dataOnly="0" labelOnly="1" grandRow="1" outline="0" fieldPosition="0"/>
    </format>
    <format dxfId="1874">
      <pivotArea dataOnly="0" labelOnly="1" outline="0" axis="axisValues" fieldPosition="0"/>
    </format>
    <format dxfId="1873">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64B7A-BCD3-43CE-B0FF-9D0A48B86A0C}"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O4:AO5" firstHeaderRow="1" firstDataRow="1" firstDataCol="0"/>
  <pivotFields count="23">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istance (km)" fld="8" baseField="0" baseItem="0"/>
  </dataFields>
  <formats count="7">
    <format dxfId="1887">
      <pivotArea dataOnly="0" labelOnly="1" outline="0" axis="axisValues" fieldPosition="0"/>
    </format>
    <format dxfId="1886">
      <pivotArea type="all" dataOnly="0" outline="0" fieldPosition="0"/>
    </format>
    <format dxfId="1885">
      <pivotArea outline="0" collapsedLevelsAreSubtotals="1" fieldPosition="0"/>
    </format>
    <format dxfId="1884">
      <pivotArea field="19" type="button" dataOnly="0" labelOnly="1" outline="0"/>
    </format>
    <format dxfId="1883">
      <pivotArea dataOnly="0" labelOnly="1" grandRow="1" outline="0" fieldPosition="0"/>
    </format>
    <format dxfId="1882">
      <pivotArea dataOnly="0" labelOnly="1" outline="0" axis="axisValues" fieldPosition="0"/>
    </format>
    <format dxfId="1881">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9847B3-1FDA-44F0-877E-AB5BBD58222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V4:W7" firstHeaderRow="1" firstDataRow="1" firstDataCol="1"/>
  <pivotFields count="23">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i>
    <i>
      <x v="1"/>
    </i>
    <i t="grand">
      <x/>
    </i>
  </rowItems>
  <colItems count="1">
    <i/>
  </colItems>
  <dataFields count="1">
    <dataField name="Count of Goods" fld="13" subtotal="count" baseField="0" baseItem="0"/>
  </dataFields>
  <formats count="7">
    <format dxfId="1894">
      <pivotArea dataOnly="0" labelOnly="1" outline="0" axis="axisValues" fieldPosition="0"/>
    </format>
    <format dxfId="1893">
      <pivotArea type="all" dataOnly="0" outline="0" fieldPosition="0"/>
    </format>
    <format dxfId="1892">
      <pivotArea outline="0" collapsedLevelsAreSubtotals="1" fieldPosition="0"/>
    </format>
    <format dxfId="1891">
      <pivotArea field="19" type="button" dataOnly="0" labelOnly="1" outline="0"/>
    </format>
    <format dxfId="1890">
      <pivotArea dataOnly="0" labelOnly="1" grandRow="1" outline="0" fieldPosition="0"/>
    </format>
    <format dxfId="1889">
      <pivotArea dataOnly="0" labelOnly="1" outline="0" axis="axisValues" fieldPosition="0"/>
    </format>
    <format dxfId="1888">
      <pivotArea dataOnly="0" labelOnly="1" outline="0" axis="axisValues" fieldPosition="0"/>
    </format>
  </formats>
  <chartFormats count="2">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13"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E10749-28D6-4779-B5E8-6C251E392B09}" name="PivotTable7"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25">
  <location ref="Y4:Y5" firstHeaderRow="1" firstDataRow="1" firstDataCol="0"/>
  <pivotFields count="23">
    <pivotField showAll="0"/>
    <pivotField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fld="20" baseField="0" baseItem="0" numFmtId="164"/>
  </dataFields>
  <formats count="1">
    <format dxfId="1895">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BD763C-AC07-4F98-A3D8-0AD8402A607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L4:AM17" firstHeaderRow="1" firstDataRow="1" firstDataCol="1"/>
  <pivotFields count="23">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Count of Trip Classify" fld="9" subtotal="count" baseField="0" baseItem="0"/>
  </dataFields>
  <formats count="7">
    <format dxfId="1902">
      <pivotArea dataOnly="0" labelOnly="1" outline="0" axis="axisValues" fieldPosition="0"/>
    </format>
    <format dxfId="1901">
      <pivotArea type="all" dataOnly="0" outline="0" fieldPosition="0"/>
    </format>
    <format dxfId="1900">
      <pivotArea outline="0" collapsedLevelsAreSubtotals="1" fieldPosition="0"/>
    </format>
    <format dxfId="1899">
      <pivotArea field="19" type="button" dataOnly="0" labelOnly="1" outline="0"/>
    </format>
    <format dxfId="1898">
      <pivotArea dataOnly="0" labelOnly="1" grandRow="1" outline="0" fieldPosition="0"/>
    </format>
    <format dxfId="1897">
      <pivotArea dataOnly="0" labelOnly="1" outline="0" axis="axisValues" fieldPosition="0"/>
    </format>
    <format dxfId="1896">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DD36FD-D46B-45D4-852E-4487C6574229}"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R10:AS23" firstHeaderRow="1" firstDataRow="1" firstDataCol="1"/>
  <pivotFields count="23">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Driver Salary" fld="16" baseField="0" baseItem="0"/>
  </dataFields>
  <formats count="8">
    <format dxfId="1910">
      <pivotArea dataOnly="0" labelOnly="1" outline="0" axis="axisValues" fieldPosition="0"/>
    </format>
    <format dxfId="1909">
      <pivotArea type="all" dataOnly="0" outline="0" fieldPosition="0"/>
    </format>
    <format dxfId="1908">
      <pivotArea outline="0" collapsedLevelsAreSubtotals="1" fieldPosition="0"/>
    </format>
    <format dxfId="1907">
      <pivotArea field="19" type="button" dataOnly="0" labelOnly="1" outline="0"/>
    </format>
    <format dxfId="1906">
      <pivotArea dataOnly="0" labelOnly="1" grandRow="1" outline="0" fieldPosition="0"/>
    </format>
    <format dxfId="1905">
      <pivotArea dataOnly="0" labelOnly="1" outline="0" axis="axisValues" fieldPosition="0"/>
    </format>
    <format dxfId="1904">
      <pivotArea dataOnly="0" labelOnly="1" outline="0" axis="axisValues" fieldPosition="0"/>
    </format>
    <format dxfId="1903">
      <pivotArea grandRow="1"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3B10F1-4457-4C84-9C60-1BF96C36806F}"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R29:AS42" firstHeaderRow="1" firstDataRow="1" firstDataCol="1"/>
  <pivotFields count="23">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Sum of Buddy Salary" fld="17" baseField="0" baseItem="0"/>
  </dataFields>
  <formats count="8">
    <format dxfId="1918">
      <pivotArea dataOnly="0" labelOnly="1" outline="0" axis="axisValues" fieldPosition="0"/>
    </format>
    <format dxfId="1917">
      <pivotArea type="all" dataOnly="0" outline="0" fieldPosition="0"/>
    </format>
    <format dxfId="1916">
      <pivotArea outline="0" collapsedLevelsAreSubtotals="1" fieldPosition="0"/>
    </format>
    <format dxfId="1915">
      <pivotArea field="19" type="button" dataOnly="0" labelOnly="1" outline="0"/>
    </format>
    <format dxfId="1914">
      <pivotArea dataOnly="0" labelOnly="1" grandRow="1" outline="0" fieldPosition="0"/>
    </format>
    <format dxfId="1913">
      <pivotArea dataOnly="0" labelOnly="1" outline="0" axis="axisValues" fieldPosition="0"/>
    </format>
    <format dxfId="1912">
      <pivotArea dataOnly="0" labelOnly="1" outline="0" axis="axisValues" fieldPosition="0"/>
    </format>
    <format dxfId="1911">
      <pivotArea grandRow="1"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7FB851-C612-4234-9A08-A7465D1F875F}"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Q4:AQ5" firstHeaderRow="1" firstDataRow="1" firstDataCol="0" rowPageCount="1" colPageCount="1"/>
  <pivotFields count="23">
    <pivotField showAll="0"/>
    <pivotField numFmtId="14" showAll="0"/>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dataField="1" showAll="0">
      <items count="6">
        <item x="1"/>
        <item x="0"/>
        <item x="3"/>
        <item x="2"/>
        <item x="4"/>
        <item t="default"/>
      </items>
    </pivotField>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pageFields count="1">
    <pageField fld="10" item="1" hier="-1"/>
  </pageFields>
  <dataFields count="1">
    <dataField name="Count of Distance (km)" fld="8" subtotal="count" baseField="0" baseItem="2"/>
  </dataFields>
  <formats count="7">
    <format dxfId="1925">
      <pivotArea dataOnly="0" labelOnly="1" outline="0" axis="axisValues" fieldPosition="0"/>
    </format>
    <format dxfId="1924">
      <pivotArea type="all" dataOnly="0" outline="0" fieldPosition="0"/>
    </format>
    <format dxfId="1923">
      <pivotArea outline="0" collapsedLevelsAreSubtotals="1" fieldPosition="0"/>
    </format>
    <format dxfId="1922">
      <pivotArea field="19" type="button" dataOnly="0" labelOnly="1" outline="0"/>
    </format>
    <format dxfId="1921">
      <pivotArea dataOnly="0" labelOnly="1" grandRow="1" outline="0" fieldPosition="0"/>
    </format>
    <format dxfId="1920">
      <pivotArea dataOnly="0" labelOnly="1" outline="0" axis="axisValues" fieldPosition="0"/>
    </format>
    <format dxfId="1919">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092DC7-CC28-4D3D-BAB2-6C6F2BA13E53}" autoFormatId="16" applyNumberFormats="0" applyBorderFormats="0" applyFontFormats="0" applyPatternFormats="0" applyAlignmentFormats="0" applyWidthHeightFormats="0">
  <queryTableRefresh nextId="21">
    <queryTableFields count="20">
      <queryTableField id="1" name="N" tableColumnId="1"/>
      <queryTableField id="2" name="Date" tableColumnId="2"/>
      <queryTableField id="3" name="Year" tableColumnId="3"/>
      <queryTableField id="4" name="Month" tableColumnId="4"/>
      <queryTableField id="5" name="Day" tableColumnId="5"/>
      <queryTableField id="6" name="Driver" tableColumnId="6"/>
      <queryTableField id="7" name="Buddy" tableColumnId="7"/>
      <queryTableField id="8" name="Vehicle" tableColumnId="8"/>
      <queryTableField id="9" name="Distance (km)" tableColumnId="9"/>
      <queryTableField id="10" name="Trip Classify" tableColumnId="10"/>
      <queryTableField id="11" name="Distance Traveled" tableColumnId="11"/>
      <queryTableField id="12" name="From" tableColumnId="12"/>
      <queryTableField id="13" name="To" tableColumnId="13"/>
      <queryTableField id="14" name="Goods" tableColumnId="14"/>
      <queryTableField id="15" name="Driver wage/trip" tableColumnId="15"/>
      <queryTableField id="16" name="Buddy wage/trip" tableColumnId="16"/>
      <queryTableField id="17" name="Driver Salary" tableColumnId="17"/>
      <queryTableField id="18" name="Buddy Salary" tableColumnId="18"/>
      <queryTableField id="19" name="Weight (Tons)" tableColumnId="19"/>
      <queryTableField id="20" name="Hired Transportation"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65B50A6-9D1C-4EB7-A30A-37EEFFBA782F}" sourceName="Month">
  <pivotTables>
    <pivotTable tabId="3" name="PivotTable2"/>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data>
    <tabular pivotCacheId="1192867398">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3C2AF9EC-CE0D-4285-9878-5850EACCAB0A}" sourceName="Driver">
  <pivotTables>
    <pivotTable tabId="3" name="PivotTable2"/>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 tabId="3" name="PivotTable14"/>
    <pivotTable tabId="3" name="PivotTable15"/>
    <pivotTable tabId="3" name="PivotTable16"/>
    <pivotTable tabId="3" name="PivotTable17"/>
    <pivotTable tabId="3" name="PivotTable18"/>
  </pivotTables>
  <data>
    <tabular pivotCacheId="1192867398">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F9551E9-F69A-4FAC-A1C8-437B7894C767}" cache="Slicer_Month" caption="Month" columnCount="2" showCaption="0" style="SlicerStyleLight4" rowHeight="241300"/>
  <slicer name="Driver" xr10:uid="{B65AD725-B980-4D40-BB1D-3F29DE2AD5E2}" cache="Slicer_Driver" caption="Driver" showCaption="0" style="SlicerStyleLight4"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02577F-2B8D-40AB-A926-8C75579AF830}" name="Main_Table" displayName="Main_Table" ref="A1:T25" tableType="queryTable" totalsRowShown="0">
  <autoFilter ref="A1:T25" xr:uid="{8D02577F-2B8D-40AB-A926-8C75579AF830}"/>
  <tableColumns count="20">
    <tableColumn id="1" xr3:uid="{58137AC5-81A1-4AD6-B0E7-A2D5433E3AB9}" uniqueName="1" name="N" queryTableFieldId="1"/>
    <tableColumn id="2" xr3:uid="{EF2AD378-ACC0-421D-AC2E-ABF21E2D0BE7}" uniqueName="2" name="Date" queryTableFieldId="2" dataDxfId="1986"/>
    <tableColumn id="3" xr3:uid="{6F6E950C-AF0C-42F6-B9EF-D57460CAE05E}" uniqueName="3" name="Year" queryTableFieldId="3"/>
    <tableColumn id="4" xr3:uid="{079548C7-D3A5-4F75-BE73-892E6341A30D}" uniqueName="4" name="Month" queryTableFieldId="4" dataDxfId="1985"/>
    <tableColumn id="5" xr3:uid="{4B620095-A2F7-423C-ABBD-8C24AD18A600}" uniqueName="5" name="Day" queryTableFieldId="5"/>
    <tableColumn id="6" xr3:uid="{58BA72B6-BA58-41AE-9353-792022114F64}" uniqueName="6" name="Driver" queryTableFieldId="6" dataDxfId="1984"/>
    <tableColumn id="7" xr3:uid="{E5A4BA04-62C8-4382-A4A4-90ADF14C12B1}" uniqueName="7" name="Buddy" queryTableFieldId="7" dataDxfId="1983"/>
    <tableColumn id="8" xr3:uid="{8FFDD346-65AB-4A61-B2C0-11719FA507CE}" uniqueName="8" name="Vehicle" queryTableFieldId="8" dataDxfId="1982"/>
    <tableColumn id="9" xr3:uid="{7BD27FE7-A391-4D37-9431-EB5A3B2A684A}" uniqueName="9" name="Distance (km)" queryTableFieldId="9"/>
    <tableColumn id="10" xr3:uid="{D7CFA4B9-9ABA-4CC1-8C11-163419CA9497}" uniqueName="10" name="Trip Classify" queryTableFieldId="10" dataDxfId="1981"/>
    <tableColumn id="11" xr3:uid="{D087EF4B-5DF4-4149-9FB4-15AC2E7193C4}" uniqueName="11" name="Distance Traveled" queryTableFieldId="11" dataDxfId="1980"/>
    <tableColumn id="12" xr3:uid="{6D1FF9D3-9883-44CF-9740-B90D2FE539EE}" uniqueName="12" name="From" queryTableFieldId="12" dataDxfId="1979"/>
    <tableColumn id="13" xr3:uid="{29173855-1817-4B68-9471-A068F42D8185}" uniqueName="13" name="To" queryTableFieldId="13" dataDxfId="1978"/>
    <tableColumn id="14" xr3:uid="{44E6F09F-9DAF-4B95-8C38-D79814113AEE}" uniqueName="14" name="Goods" queryTableFieldId="14" dataDxfId="1977"/>
    <tableColumn id="15" xr3:uid="{A58B8507-5DF5-4031-8576-4BF4AC102F19}" uniqueName="15" name="Driver wage/trip" queryTableFieldId="15"/>
    <tableColumn id="16" xr3:uid="{14B81BA5-8899-45DD-8355-96479EA136BF}" uniqueName="16" name="Buddy wage/trip" queryTableFieldId="16"/>
    <tableColumn id="17" xr3:uid="{28C1ABCC-08BC-4284-A512-466ABFFA1407}" uniqueName="17" name="Driver Salary" queryTableFieldId="17"/>
    <tableColumn id="18" xr3:uid="{BECD942E-A2A8-4701-9EC0-A0E0EEAA719E}" uniqueName="18" name="Buddy Salary" queryTableFieldId="18"/>
    <tableColumn id="19" xr3:uid="{73588A7A-71D2-4E9A-8AE1-71C3F2D0109D}" uniqueName="19" name="Weight (Tons)" queryTableFieldId="19"/>
    <tableColumn id="20" xr3:uid="{26F2384B-A45E-4C83-B9B7-90C8ABB0E86E}" uniqueName="20" name="Hired Transportation" queryTableFieldId="20" dataDxfId="197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3E85-CFDC-4776-BBA2-008420263EEB}">
  <dimension ref="AA13"/>
  <sheetViews>
    <sheetView showGridLines="0" showRowColHeaders="0" tabSelected="1" topLeftCell="A7" zoomScaleNormal="100" workbookViewId="0">
      <selection activeCell="AI5" sqref="AI5"/>
    </sheetView>
  </sheetViews>
  <sheetFormatPr defaultColWidth="9.140625" defaultRowHeight="15" x14ac:dyDescent="0.25"/>
  <cols>
    <col min="1" max="16384" width="9.140625" style="1"/>
  </cols>
  <sheetData>
    <row r="13" spans="27:27" x14ac:dyDescent="0.25">
      <c r="AA13" s="1" t="s">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E4DC5-D409-4A32-B90F-0D258AD560AF}">
  <dimension ref="A1:T25"/>
  <sheetViews>
    <sheetView workbookViewId="0">
      <selection activeCell="J32" sqref="J32"/>
    </sheetView>
  </sheetViews>
  <sheetFormatPr defaultColWidth="8.85546875" defaultRowHeight="15" x14ac:dyDescent="0.25"/>
  <cols>
    <col min="1" max="1" width="4.7109375" bestFit="1" customWidth="1"/>
    <col min="2" max="2" width="9.7109375" bestFit="1" customWidth="1"/>
    <col min="3" max="3" width="7.28515625" bestFit="1" customWidth="1"/>
    <col min="4" max="4" width="9.28515625" bestFit="1" customWidth="1"/>
    <col min="5" max="5" width="6.42578125" bestFit="1" customWidth="1"/>
    <col min="6" max="6" width="8.7109375" bestFit="1" customWidth="1"/>
    <col min="7" max="7" width="8.85546875" bestFit="1" customWidth="1"/>
    <col min="8" max="8" width="12.42578125" bestFit="1" customWidth="1"/>
    <col min="9" max="9" width="15.42578125" bestFit="1" customWidth="1"/>
    <col min="10" max="10" width="13.85546875" bestFit="1" customWidth="1"/>
    <col min="11" max="11" width="19.140625" bestFit="1" customWidth="1"/>
    <col min="12" max="13" width="9.42578125" bestFit="1" customWidth="1"/>
    <col min="14" max="14" width="11.42578125" bestFit="1" customWidth="1"/>
    <col min="15" max="15" width="18" bestFit="1" customWidth="1"/>
    <col min="16" max="16" width="18.140625" bestFit="1" customWidth="1"/>
    <col min="17" max="18" width="14.42578125" bestFit="1" customWidth="1"/>
    <col min="19" max="19" width="16" bestFit="1" customWidth="1"/>
    <col min="20" max="20" width="21.85546875" bestFit="1" customWidth="1"/>
  </cols>
  <sheetData>
    <row r="1" spans="1:20"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row>
    <row r="2" spans="1:20" x14ac:dyDescent="0.25">
      <c r="A2">
        <v>1</v>
      </c>
      <c r="B2" s="2">
        <v>44562</v>
      </c>
      <c r="C2">
        <v>2022</v>
      </c>
      <c r="D2" t="s">
        <v>21</v>
      </c>
      <c r="E2">
        <v>1</v>
      </c>
      <c r="F2" t="s">
        <v>22</v>
      </c>
      <c r="G2" t="s">
        <v>23</v>
      </c>
      <c r="H2" t="s">
        <v>24</v>
      </c>
      <c r="I2">
        <v>25</v>
      </c>
      <c r="J2" t="s">
        <v>25</v>
      </c>
      <c r="K2" t="s">
        <v>26</v>
      </c>
      <c r="L2" t="s">
        <v>27</v>
      </c>
      <c r="M2" t="s">
        <v>28</v>
      </c>
      <c r="N2" t="s">
        <v>29</v>
      </c>
      <c r="O2">
        <v>400</v>
      </c>
      <c r="P2">
        <v>400</v>
      </c>
      <c r="Q2">
        <v>400</v>
      </c>
      <c r="R2">
        <v>400</v>
      </c>
      <c r="S2">
        <v>14</v>
      </c>
      <c r="T2" t="s">
        <v>30</v>
      </c>
    </row>
    <row r="3" spans="1:20" x14ac:dyDescent="0.25">
      <c r="A3">
        <v>2</v>
      </c>
      <c r="B3" s="2">
        <v>44593</v>
      </c>
      <c r="C3">
        <v>2022</v>
      </c>
      <c r="D3" t="s">
        <v>31</v>
      </c>
      <c r="E3">
        <v>1</v>
      </c>
      <c r="F3" t="s">
        <v>32</v>
      </c>
      <c r="G3" t="s">
        <v>23</v>
      </c>
      <c r="H3" t="s">
        <v>33</v>
      </c>
      <c r="I3">
        <v>15</v>
      </c>
      <c r="J3" t="s">
        <v>25</v>
      </c>
      <c r="K3" t="s">
        <v>26</v>
      </c>
      <c r="L3" t="s">
        <v>34</v>
      </c>
      <c r="M3" t="s">
        <v>35</v>
      </c>
      <c r="N3" t="s">
        <v>36</v>
      </c>
      <c r="O3">
        <v>400</v>
      </c>
      <c r="P3">
        <v>100</v>
      </c>
      <c r="Q3">
        <v>400</v>
      </c>
      <c r="R3">
        <v>100</v>
      </c>
      <c r="S3">
        <v>11</v>
      </c>
      <c r="T3" t="s">
        <v>30</v>
      </c>
    </row>
    <row r="4" spans="1:20" x14ac:dyDescent="0.25">
      <c r="A4">
        <v>3</v>
      </c>
      <c r="B4" s="2">
        <v>44621</v>
      </c>
      <c r="C4">
        <v>2022</v>
      </c>
      <c r="D4" t="s">
        <v>37</v>
      </c>
      <c r="E4">
        <v>1</v>
      </c>
      <c r="F4" t="s">
        <v>22</v>
      </c>
      <c r="G4" t="s">
        <v>23</v>
      </c>
      <c r="H4" t="s">
        <v>24</v>
      </c>
      <c r="I4">
        <v>65</v>
      </c>
      <c r="J4" t="s">
        <v>38</v>
      </c>
      <c r="K4" t="s">
        <v>26</v>
      </c>
      <c r="L4" t="s">
        <v>28</v>
      </c>
      <c r="M4" t="s">
        <v>39</v>
      </c>
      <c r="N4" t="s">
        <v>29</v>
      </c>
      <c r="O4">
        <v>600</v>
      </c>
      <c r="P4">
        <v>100</v>
      </c>
      <c r="Q4">
        <v>600</v>
      </c>
      <c r="R4">
        <v>100</v>
      </c>
      <c r="S4">
        <v>15</v>
      </c>
      <c r="T4" t="s">
        <v>30</v>
      </c>
    </row>
    <row r="5" spans="1:20" x14ac:dyDescent="0.25">
      <c r="A5">
        <v>4</v>
      </c>
      <c r="B5" s="2">
        <v>44652</v>
      </c>
      <c r="C5">
        <v>2022</v>
      </c>
      <c r="D5" t="s">
        <v>40</v>
      </c>
      <c r="E5">
        <v>1</v>
      </c>
      <c r="F5" t="s">
        <v>32</v>
      </c>
      <c r="G5" t="s">
        <v>23</v>
      </c>
      <c r="H5" t="s">
        <v>33</v>
      </c>
      <c r="I5">
        <v>44</v>
      </c>
      <c r="J5" t="s">
        <v>41</v>
      </c>
      <c r="K5" t="s">
        <v>42</v>
      </c>
      <c r="L5" t="s">
        <v>35</v>
      </c>
      <c r="M5" t="s">
        <v>43</v>
      </c>
      <c r="N5" t="s">
        <v>36</v>
      </c>
      <c r="O5">
        <v>400</v>
      </c>
      <c r="P5">
        <v>100</v>
      </c>
      <c r="Q5">
        <v>400</v>
      </c>
      <c r="R5">
        <v>100</v>
      </c>
      <c r="S5">
        <v>13</v>
      </c>
      <c r="T5" t="s">
        <v>30</v>
      </c>
    </row>
    <row r="6" spans="1:20" x14ac:dyDescent="0.25">
      <c r="A6">
        <v>5</v>
      </c>
      <c r="B6" s="2">
        <v>44682</v>
      </c>
      <c r="C6">
        <v>2022</v>
      </c>
      <c r="D6" t="s">
        <v>44</v>
      </c>
      <c r="E6">
        <v>1</v>
      </c>
      <c r="F6" t="s">
        <v>22</v>
      </c>
      <c r="G6" t="s">
        <v>45</v>
      </c>
      <c r="H6" t="s">
        <v>24</v>
      </c>
      <c r="I6">
        <v>65</v>
      </c>
      <c r="J6" t="s">
        <v>38</v>
      </c>
      <c r="K6" t="s">
        <v>42</v>
      </c>
      <c r="L6" t="s">
        <v>46</v>
      </c>
      <c r="M6" t="s">
        <v>43</v>
      </c>
      <c r="N6" t="s">
        <v>29</v>
      </c>
      <c r="O6">
        <v>600</v>
      </c>
      <c r="P6">
        <v>100</v>
      </c>
      <c r="Q6">
        <v>600</v>
      </c>
      <c r="R6">
        <v>100</v>
      </c>
      <c r="S6">
        <v>12</v>
      </c>
      <c r="T6" t="s">
        <v>30</v>
      </c>
    </row>
    <row r="7" spans="1:20" x14ac:dyDescent="0.25">
      <c r="A7">
        <v>6</v>
      </c>
      <c r="B7" s="2">
        <v>44713</v>
      </c>
      <c r="C7">
        <v>2022</v>
      </c>
      <c r="D7" t="s">
        <v>47</v>
      </c>
      <c r="E7">
        <v>1</v>
      </c>
      <c r="F7" t="s">
        <v>32</v>
      </c>
      <c r="G7" t="s">
        <v>23</v>
      </c>
      <c r="H7" t="s">
        <v>33</v>
      </c>
      <c r="I7">
        <v>80</v>
      </c>
      <c r="J7" t="s">
        <v>38</v>
      </c>
      <c r="K7" t="s">
        <v>42</v>
      </c>
      <c r="L7" t="s">
        <v>48</v>
      </c>
      <c r="M7" t="s">
        <v>46</v>
      </c>
      <c r="N7" t="s">
        <v>36</v>
      </c>
      <c r="O7">
        <v>800</v>
      </c>
      <c r="P7">
        <v>100</v>
      </c>
      <c r="Q7">
        <v>800</v>
      </c>
      <c r="R7">
        <v>100</v>
      </c>
      <c r="S7">
        <v>11</v>
      </c>
      <c r="T7" t="s">
        <v>30</v>
      </c>
    </row>
    <row r="8" spans="1:20" x14ac:dyDescent="0.25">
      <c r="A8">
        <v>7</v>
      </c>
      <c r="B8" s="2">
        <v>44743</v>
      </c>
      <c r="C8">
        <v>2022</v>
      </c>
      <c r="D8" t="s">
        <v>49</v>
      </c>
      <c r="E8">
        <v>1</v>
      </c>
      <c r="F8" t="s">
        <v>22</v>
      </c>
      <c r="G8" t="s">
        <v>45</v>
      </c>
      <c r="H8" t="s">
        <v>24</v>
      </c>
      <c r="I8">
        <v>25</v>
      </c>
      <c r="J8" t="s">
        <v>25</v>
      </c>
      <c r="K8" t="s">
        <v>42</v>
      </c>
      <c r="L8" t="s">
        <v>50</v>
      </c>
      <c r="M8" t="s">
        <v>43</v>
      </c>
      <c r="N8" t="s">
        <v>29</v>
      </c>
      <c r="O8">
        <v>400</v>
      </c>
      <c r="P8">
        <v>150</v>
      </c>
      <c r="Q8">
        <v>400</v>
      </c>
      <c r="R8">
        <v>150</v>
      </c>
      <c r="S8">
        <v>18</v>
      </c>
      <c r="T8" t="s">
        <v>30</v>
      </c>
    </row>
    <row r="9" spans="1:20" x14ac:dyDescent="0.25">
      <c r="A9">
        <v>8</v>
      </c>
      <c r="B9" s="2">
        <v>44774</v>
      </c>
      <c r="C9">
        <v>2022</v>
      </c>
      <c r="D9" t="s">
        <v>51</v>
      </c>
      <c r="E9">
        <v>1</v>
      </c>
      <c r="F9" t="s">
        <v>32</v>
      </c>
      <c r="G9" t="s">
        <v>45</v>
      </c>
      <c r="H9" t="s">
        <v>33</v>
      </c>
      <c r="I9">
        <v>25</v>
      </c>
      <c r="J9" t="s">
        <v>25</v>
      </c>
      <c r="K9" t="s">
        <v>26</v>
      </c>
      <c r="L9" t="s">
        <v>28</v>
      </c>
      <c r="M9" t="s">
        <v>35</v>
      </c>
      <c r="N9" t="s">
        <v>36</v>
      </c>
      <c r="O9">
        <v>400</v>
      </c>
      <c r="P9">
        <v>100</v>
      </c>
      <c r="Q9">
        <v>400</v>
      </c>
      <c r="R9">
        <v>100</v>
      </c>
      <c r="S9">
        <v>13</v>
      </c>
      <c r="T9" t="s">
        <v>52</v>
      </c>
    </row>
    <row r="10" spans="1:20" x14ac:dyDescent="0.25">
      <c r="A10">
        <v>9</v>
      </c>
      <c r="B10" s="2">
        <v>44805</v>
      </c>
      <c r="C10">
        <v>2022</v>
      </c>
      <c r="D10" t="s">
        <v>53</v>
      </c>
      <c r="E10">
        <v>1</v>
      </c>
      <c r="F10" t="s">
        <v>22</v>
      </c>
      <c r="G10" t="s">
        <v>45</v>
      </c>
      <c r="H10" t="s">
        <v>24</v>
      </c>
      <c r="I10">
        <v>25</v>
      </c>
      <c r="J10" t="s">
        <v>25</v>
      </c>
      <c r="K10" t="s">
        <v>42</v>
      </c>
      <c r="L10" t="s">
        <v>35</v>
      </c>
      <c r="M10" t="s">
        <v>54</v>
      </c>
      <c r="N10" t="s">
        <v>29</v>
      </c>
      <c r="O10">
        <v>400</v>
      </c>
      <c r="P10">
        <v>100</v>
      </c>
      <c r="Q10">
        <v>400</v>
      </c>
      <c r="R10">
        <v>100</v>
      </c>
      <c r="S10">
        <v>15</v>
      </c>
      <c r="T10" t="s">
        <v>52</v>
      </c>
    </row>
    <row r="11" spans="1:20" x14ac:dyDescent="0.25">
      <c r="A11">
        <v>10</v>
      </c>
      <c r="B11" s="2">
        <v>44835</v>
      </c>
      <c r="C11">
        <v>2022</v>
      </c>
      <c r="D11" t="s">
        <v>55</v>
      </c>
      <c r="E11">
        <v>1</v>
      </c>
      <c r="F11" t="s">
        <v>32</v>
      </c>
      <c r="G11" t="s">
        <v>23</v>
      </c>
      <c r="H11" t="s">
        <v>33</v>
      </c>
      <c r="I11">
        <v>25</v>
      </c>
      <c r="J11" t="s">
        <v>25</v>
      </c>
      <c r="K11" t="s">
        <v>42</v>
      </c>
      <c r="L11" t="s">
        <v>56</v>
      </c>
      <c r="M11" t="s">
        <v>43</v>
      </c>
      <c r="N11" t="s">
        <v>36</v>
      </c>
      <c r="O11">
        <v>400</v>
      </c>
      <c r="P11">
        <v>200</v>
      </c>
      <c r="Q11">
        <v>400</v>
      </c>
      <c r="R11">
        <v>200</v>
      </c>
      <c r="S11">
        <v>14</v>
      </c>
      <c r="T11" t="s">
        <v>30</v>
      </c>
    </row>
    <row r="12" spans="1:20" x14ac:dyDescent="0.25">
      <c r="A12">
        <v>11</v>
      </c>
      <c r="B12" s="2">
        <v>44866</v>
      </c>
      <c r="C12">
        <v>2022</v>
      </c>
      <c r="D12" t="s">
        <v>57</v>
      </c>
      <c r="E12">
        <v>1</v>
      </c>
      <c r="F12" t="s">
        <v>22</v>
      </c>
      <c r="G12" t="s">
        <v>23</v>
      </c>
      <c r="H12" t="s">
        <v>24</v>
      </c>
      <c r="I12">
        <v>25</v>
      </c>
      <c r="J12" t="s">
        <v>25</v>
      </c>
      <c r="K12" t="s">
        <v>42</v>
      </c>
      <c r="L12" t="s">
        <v>27</v>
      </c>
      <c r="M12" t="s">
        <v>28</v>
      </c>
      <c r="N12" t="s">
        <v>29</v>
      </c>
      <c r="O12">
        <v>400</v>
      </c>
      <c r="P12">
        <v>400</v>
      </c>
      <c r="Q12">
        <v>400</v>
      </c>
      <c r="R12">
        <v>400</v>
      </c>
      <c r="S12">
        <v>12</v>
      </c>
      <c r="T12" t="s">
        <v>30</v>
      </c>
    </row>
    <row r="13" spans="1:20" x14ac:dyDescent="0.25">
      <c r="A13">
        <v>12</v>
      </c>
      <c r="B13" s="2">
        <v>44896</v>
      </c>
      <c r="C13">
        <v>2022</v>
      </c>
      <c r="D13" t="s">
        <v>58</v>
      </c>
      <c r="E13">
        <v>1</v>
      </c>
      <c r="F13" t="s">
        <v>32</v>
      </c>
      <c r="G13" t="s">
        <v>23</v>
      </c>
      <c r="H13" t="s">
        <v>33</v>
      </c>
      <c r="I13">
        <v>15</v>
      </c>
      <c r="J13" t="s">
        <v>25</v>
      </c>
      <c r="K13" t="s">
        <v>42</v>
      </c>
      <c r="L13" t="s">
        <v>59</v>
      </c>
      <c r="M13" t="s">
        <v>35</v>
      </c>
      <c r="N13" t="s">
        <v>36</v>
      </c>
      <c r="O13">
        <v>400</v>
      </c>
      <c r="P13">
        <v>100</v>
      </c>
      <c r="Q13">
        <v>400</v>
      </c>
      <c r="R13">
        <v>100</v>
      </c>
      <c r="S13">
        <v>9</v>
      </c>
      <c r="T13" t="s">
        <v>30</v>
      </c>
    </row>
    <row r="14" spans="1:20" x14ac:dyDescent="0.25">
      <c r="A14">
        <v>13</v>
      </c>
      <c r="B14" s="2">
        <v>44562</v>
      </c>
      <c r="C14">
        <v>2022</v>
      </c>
      <c r="D14" t="s">
        <v>21</v>
      </c>
      <c r="E14">
        <v>1</v>
      </c>
      <c r="F14" t="s">
        <v>22</v>
      </c>
      <c r="G14" t="s">
        <v>23</v>
      </c>
      <c r="H14" t="s">
        <v>24</v>
      </c>
      <c r="I14">
        <v>25</v>
      </c>
      <c r="J14" t="s">
        <v>25</v>
      </c>
      <c r="K14" t="s">
        <v>26</v>
      </c>
      <c r="L14" t="s">
        <v>27</v>
      </c>
      <c r="M14" t="s">
        <v>28</v>
      </c>
      <c r="N14" t="s">
        <v>29</v>
      </c>
      <c r="O14">
        <v>400</v>
      </c>
      <c r="P14">
        <v>400</v>
      </c>
      <c r="Q14">
        <v>400</v>
      </c>
      <c r="R14">
        <v>400</v>
      </c>
      <c r="S14">
        <v>14</v>
      </c>
      <c r="T14" t="s">
        <v>30</v>
      </c>
    </row>
    <row r="15" spans="1:20" x14ac:dyDescent="0.25">
      <c r="A15">
        <v>14</v>
      </c>
      <c r="B15" s="2">
        <v>44593</v>
      </c>
      <c r="C15">
        <v>2022</v>
      </c>
      <c r="D15" t="s">
        <v>31</v>
      </c>
      <c r="E15">
        <v>1</v>
      </c>
      <c r="F15" t="s">
        <v>32</v>
      </c>
      <c r="G15" t="s">
        <v>23</v>
      </c>
      <c r="H15" t="s">
        <v>33</v>
      </c>
      <c r="I15">
        <v>15</v>
      </c>
      <c r="J15" t="s">
        <v>25</v>
      </c>
      <c r="K15" t="s">
        <v>26</v>
      </c>
      <c r="L15" t="s">
        <v>34</v>
      </c>
      <c r="M15" t="s">
        <v>35</v>
      </c>
      <c r="N15" t="s">
        <v>36</v>
      </c>
      <c r="O15">
        <v>400</v>
      </c>
      <c r="P15">
        <v>100</v>
      </c>
      <c r="Q15">
        <v>400</v>
      </c>
      <c r="R15">
        <v>100</v>
      </c>
      <c r="S15">
        <v>11</v>
      </c>
      <c r="T15" t="s">
        <v>52</v>
      </c>
    </row>
    <row r="16" spans="1:20" x14ac:dyDescent="0.25">
      <c r="A16">
        <v>15</v>
      </c>
      <c r="B16" s="2">
        <v>44621</v>
      </c>
      <c r="C16">
        <v>2022</v>
      </c>
      <c r="D16" t="s">
        <v>37</v>
      </c>
      <c r="E16">
        <v>1</v>
      </c>
      <c r="F16" t="s">
        <v>22</v>
      </c>
      <c r="G16" t="s">
        <v>23</v>
      </c>
      <c r="H16" t="s">
        <v>24</v>
      </c>
      <c r="I16">
        <v>65</v>
      </c>
      <c r="J16" t="s">
        <v>38</v>
      </c>
      <c r="K16" t="s">
        <v>26</v>
      </c>
      <c r="L16" t="s">
        <v>28</v>
      </c>
      <c r="M16" t="s">
        <v>39</v>
      </c>
      <c r="N16" t="s">
        <v>29</v>
      </c>
      <c r="O16">
        <v>600</v>
      </c>
      <c r="P16">
        <v>100</v>
      </c>
      <c r="Q16">
        <v>600</v>
      </c>
      <c r="R16">
        <v>100</v>
      </c>
      <c r="S16">
        <v>15</v>
      </c>
      <c r="T16" t="s">
        <v>30</v>
      </c>
    </row>
    <row r="17" spans="1:20" x14ac:dyDescent="0.25">
      <c r="A17">
        <v>16</v>
      </c>
      <c r="B17" s="2">
        <v>44621</v>
      </c>
      <c r="C17">
        <v>2022</v>
      </c>
      <c r="D17" t="s">
        <v>37</v>
      </c>
      <c r="E17">
        <v>1</v>
      </c>
      <c r="F17" t="s">
        <v>32</v>
      </c>
      <c r="G17" t="s">
        <v>23</v>
      </c>
      <c r="H17" t="s">
        <v>33</v>
      </c>
      <c r="I17">
        <v>44</v>
      </c>
      <c r="J17" t="s">
        <v>41</v>
      </c>
      <c r="K17" t="s">
        <v>42</v>
      </c>
      <c r="L17" t="s">
        <v>35</v>
      </c>
      <c r="M17" t="s">
        <v>43</v>
      </c>
      <c r="N17" t="s">
        <v>36</v>
      </c>
      <c r="O17">
        <v>400</v>
      </c>
      <c r="P17">
        <v>100</v>
      </c>
      <c r="S17">
        <v>13</v>
      </c>
      <c r="T17" t="s">
        <v>30</v>
      </c>
    </row>
    <row r="18" spans="1:20" x14ac:dyDescent="0.25">
      <c r="A18">
        <v>17</v>
      </c>
      <c r="B18" s="2">
        <v>44621</v>
      </c>
      <c r="C18">
        <v>2022</v>
      </c>
      <c r="D18" t="s">
        <v>37</v>
      </c>
      <c r="E18">
        <v>1</v>
      </c>
      <c r="F18" t="s">
        <v>22</v>
      </c>
      <c r="G18" t="s">
        <v>45</v>
      </c>
      <c r="H18" t="s">
        <v>24</v>
      </c>
      <c r="I18">
        <v>65</v>
      </c>
      <c r="J18" t="s">
        <v>38</v>
      </c>
      <c r="K18" t="s">
        <v>42</v>
      </c>
      <c r="L18" t="s">
        <v>46</v>
      </c>
      <c r="M18" t="s">
        <v>43</v>
      </c>
      <c r="N18" t="s">
        <v>29</v>
      </c>
      <c r="O18">
        <v>600</v>
      </c>
      <c r="P18">
        <v>100</v>
      </c>
      <c r="S18">
        <v>12</v>
      </c>
      <c r="T18" t="s">
        <v>30</v>
      </c>
    </row>
    <row r="19" spans="1:20" x14ac:dyDescent="0.25">
      <c r="A19">
        <v>18</v>
      </c>
      <c r="B19" s="2">
        <v>44713</v>
      </c>
      <c r="C19">
        <v>2022</v>
      </c>
      <c r="D19" t="s">
        <v>47</v>
      </c>
      <c r="E19">
        <v>1</v>
      </c>
      <c r="F19" t="s">
        <v>32</v>
      </c>
      <c r="G19" t="s">
        <v>45</v>
      </c>
      <c r="H19" t="s">
        <v>33</v>
      </c>
      <c r="I19">
        <v>80</v>
      </c>
      <c r="J19" t="s">
        <v>38</v>
      </c>
      <c r="K19" t="s">
        <v>42</v>
      </c>
      <c r="L19" t="s">
        <v>48</v>
      </c>
      <c r="M19" t="s">
        <v>46</v>
      </c>
      <c r="N19" t="s">
        <v>36</v>
      </c>
      <c r="O19">
        <v>800</v>
      </c>
      <c r="P19">
        <v>100</v>
      </c>
      <c r="Q19">
        <v>800</v>
      </c>
      <c r="R19">
        <v>100</v>
      </c>
      <c r="S19">
        <v>11</v>
      </c>
      <c r="T19" t="s">
        <v>30</v>
      </c>
    </row>
    <row r="20" spans="1:20" x14ac:dyDescent="0.25">
      <c r="A20">
        <v>19</v>
      </c>
      <c r="B20" s="2">
        <v>44743</v>
      </c>
      <c r="C20">
        <v>2022</v>
      </c>
      <c r="D20" t="s">
        <v>49</v>
      </c>
      <c r="E20">
        <v>1</v>
      </c>
      <c r="F20" t="s">
        <v>22</v>
      </c>
      <c r="G20" t="s">
        <v>45</v>
      </c>
      <c r="H20" t="s">
        <v>24</v>
      </c>
      <c r="I20">
        <v>25</v>
      </c>
      <c r="J20" t="s">
        <v>25</v>
      </c>
      <c r="K20" t="s">
        <v>42</v>
      </c>
      <c r="L20" t="s">
        <v>50</v>
      </c>
      <c r="M20" t="s">
        <v>43</v>
      </c>
      <c r="N20" t="s">
        <v>29</v>
      </c>
      <c r="O20">
        <v>400</v>
      </c>
      <c r="P20">
        <v>150</v>
      </c>
      <c r="Q20">
        <v>400</v>
      </c>
      <c r="R20">
        <v>150</v>
      </c>
      <c r="S20">
        <v>18</v>
      </c>
      <c r="T20" t="s">
        <v>30</v>
      </c>
    </row>
    <row r="21" spans="1:20" x14ac:dyDescent="0.25">
      <c r="A21">
        <v>20</v>
      </c>
      <c r="B21" s="2">
        <v>44774</v>
      </c>
      <c r="C21">
        <v>2022</v>
      </c>
      <c r="D21" t="s">
        <v>51</v>
      </c>
      <c r="E21">
        <v>1</v>
      </c>
      <c r="F21" t="s">
        <v>32</v>
      </c>
      <c r="G21" t="s">
        <v>45</v>
      </c>
      <c r="H21" t="s">
        <v>33</v>
      </c>
      <c r="I21">
        <v>25</v>
      </c>
      <c r="J21" t="s">
        <v>25</v>
      </c>
      <c r="K21" t="s">
        <v>26</v>
      </c>
      <c r="L21" t="s">
        <v>28</v>
      </c>
      <c r="M21" t="s">
        <v>35</v>
      </c>
      <c r="N21" t="s">
        <v>36</v>
      </c>
      <c r="O21">
        <v>400</v>
      </c>
      <c r="P21">
        <v>100</v>
      </c>
      <c r="Q21">
        <v>400</v>
      </c>
      <c r="R21">
        <v>100</v>
      </c>
      <c r="S21">
        <v>13</v>
      </c>
      <c r="T21" t="s">
        <v>52</v>
      </c>
    </row>
    <row r="22" spans="1:20" x14ac:dyDescent="0.25">
      <c r="A22">
        <v>21</v>
      </c>
      <c r="B22" s="2">
        <v>44774</v>
      </c>
      <c r="C22">
        <v>2022</v>
      </c>
      <c r="D22" t="s">
        <v>51</v>
      </c>
      <c r="E22">
        <v>1</v>
      </c>
      <c r="F22" t="s">
        <v>22</v>
      </c>
      <c r="G22" t="s">
        <v>45</v>
      </c>
      <c r="H22" t="s">
        <v>24</v>
      </c>
      <c r="I22">
        <v>25</v>
      </c>
      <c r="J22" t="s">
        <v>25</v>
      </c>
      <c r="K22" t="s">
        <v>42</v>
      </c>
      <c r="L22" t="s">
        <v>35</v>
      </c>
      <c r="M22" t="s">
        <v>54</v>
      </c>
      <c r="N22" t="s">
        <v>29</v>
      </c>
      <c r="O22">
        <v>400</v>
      </c>
      <c r="P22">
        <v>100</v>
      </c>
      <c r="S22">
        <v>15</v>
      </c>
      <c r="T22" t="s">
        <v>52</v>
      </c>
    </row>
    <row r="23" spans="1:20" x14ac:dyDescent="0.25">
      <c r="A23">
        <v>22</v>
      </c>
      <c r="B23" s="2">
        <v>44835</v>
      </c>
      <c r="C23">
        <v>2022</v>
      </c>
      <c r="D23" t="s">
        <v>55</v>
      </c>
      <c r="E23">
        <v>1</v>
      </c>
      <c r="F23" t="s">
        <v>32</v>
      </c>
      <c r="G23" t="s">
        <v>23</v>
      </c>
      <c r="H23" t="s">
        <v>33</v>
      </c>
      <c r="I23">
        <v>25</v>
      </c>
      <c r="J23" t="s">
        <v>25</v>
      </c>
      <c r="K23" t="s">
        <v>42</v>
      </c>
      <c r="L23" t="s">
        <v>56</v>
      </c>
      <c r="M23" t="s">
        <v>43</v>
      </c>
      <c r="N23" t="s">
        <v>36</v>
      </c>
      <c r="O23">
        <v>400</v>
      </c>
      <c r="P23">
        <v>200</v>
      </c>
      <c r="Q23">
        <v>400</v>
      </c>
      <c r="R23">
        <v>200</v>
      </c>
      <c r="S23">
        <v>14</v>
      </c>
      <c r="T23" t="s">
        <v>30</v>
      </c>
    </row>
    <row r="24" spans="1:20" x14ac:dyDescent="0.25">
      <c r="A24">
        <v>23</v>
      </c>
      <c r="B24" s="2">
        <v>44835</v>
      </c>
      <c r="C24">
        <v>2022</v>
      </c>
      <c r="D24" t="s">
        <v>55</v>
      </c>
      <c r="E24">
        <v>1</v>
      </c>
      <c r="F24" t="s">
        <v>22</v>
      </c>
      <c r="G24" t="s">
        <v>23</v>
      </c>
      <c r="H24" t="s">
        <v>24</v>
      </c>
      <c r="I24">
        <v>25</v>
      </c>
      <c r="J24" t="s">
        <v>25</v>
      </c>
      <c r="K24" t="s">
        <v>42</v>
      </c>
      <c r="L24" t="s">
        <v>27</v>
      </c>
      <c r="M24" t="s">
        <v>28</v>
      </c>
      <c r="N24" t="s">
        <v>29</v>
      </c>
      <c r="O24">
        <v>400</v>
      </c>
      <c r="P24">
        <v>400</v>
      </c>
      <c r="S24">
        <v>12</v>
      </c>
      <c r="T24" t="s">
        <v>30</v>
      </c>
    </row>
    <row r="25" spans="1:20" x14ac:dyDescent="0.25">
      <c r="A25">
        <v>24</v>
      </c>
      <c r="B25" s="2">
        <v>44835</v>
      </c>
      <c r="C25">
        <v>2022</v>
      </c>
      <c r="D25" t="s">
        <v>55</v>
      </c>
      <c r="E25">
        <v>1</v>
      </c>
      <c r="F25" t="s">
        <v>32</v>
      </c>
      <c r="G25" t="s">
        <v>23</v>
      </c>
      <c r="H25" t="s">
        <v>33</v>
      </c>
      <c r="I25">
        <v>15</v>
      </c>
      <c r="J25" t="s">
        <v>25</v>
      </c>
      <c r="K25" t="s">
        <v>42</v>
      </c>
      <c r="L25" t="s">
        <v>59</v>
      </c>
      <c r="M25" t="s">
        <v>35</v>
      </c>
      <c r="N25" t="s">
        <v>36</v>
      </c>
      <c r="O25">
        <v>400</v>
      </c>
      <c r="P25">
        <v>100</v>
      </c>
      <c r="S25">
        <v>9</v>
      </c>
      <c r="T25"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5F5D-58CB-4FE1-8322-07AD407DD883}">
  <dimension ref="B2:AU42"/>
  <sheetViews>
    <sheetView showGridLines="0" showRowColHeaders="0" zoomScale="50" zoomScaleNormal="70" workbookViewId="0">
      <selection activeCell="AA12" sqref="AA12"/>
    </sheetView>
  </sheetViews>
  <sheetFormatPr defaultColWidth="9.140625" defaultRowHeight="14.25" x14ac:dyDescent="0.2"/>
  <cols>
    <col min="1" max="1" width="9.140625" style="3"/>
    <col min="2" max="2" width="11.28515625" style="3" bestFit="1" customWidth="1"/>
    <col min="3" max="3" width="9.140625" style="3"/>
    <col min="4" max="4" width="16.7109375" style="3" bestFit="1" customWidth="1"/>
    <col min="5" max="5" width="30.140625" style="3" bestFit="1" customWidth="1"/>
    <col min="6" max="9" width="9.140625" style="3"/>
    <col min="10" max="10" width="16.7109375" style="3" bestFit="1" customWidth="1"/>
    <col min="11" max="11" width="21.5703125" style="3" bestFit="1" customWidth="1"/>
    <col min="12" max="16" width="9.140625" style="3"/>
    <col min="17" max="17" width="16.7109375" style="3" bestFit="1" customWidth="1"/>
    <col min="18" max="19" width="24.140625" style="3" bestFit="1" customWidth="1"/>
    <col min="20" max="21" width="9.140625" style="3"/>
    <col min="22" max="22" width="16.7109375" style="3" bestFit="1" customWidth="1"/>
    <col min="23" max="23" width="15.7109375" style="3" bestFit="1" customWidth="1"/>
    <col min="24" max="24" width="23.42578125" style="3" bestFit="1" customWidth="1"/>
    <col min="25" max="25" width="22.42578125" style="3" bestFit="1" customWidth="1"/>
    <col min="26" max="26" width="16.28515625" style="3" bestFit="1" customWidth="1"/>
    <col min="27" max="27" width="21.5703125" style="3" bestFit="1" customWidth="1"/>
    <col min="28" max="28" width="9.140625" style="3"/>
    <col min="29" max="29" width="19.5703125" style="3" bestFit="1" customWidth="1"/>
    <col min="30" max="30" width="20.140625" style="3" bestFit="1" customWidth="1"/>
    <col min="31" max="33" width="9.140625" style="3"/>
    <col min="34" max="34" width="16.7109375" style="3" bestFit="1" customWidth="1"/>
    <col min="35" max="35" width="22.85546875" style="3" bestFit="1" customWidth="1"/>
    <col min="36" max="37" width="9.140625" style="3"/>
    <col min="38" max="38" width="16.7109375" style="3" bestFit="1" customWidth="1"/>
    <col min="39" max="39" width="21.5703125" style="3" bestFit="1" customWidth="1"/>
    <col min="40" max="40" width="9.140625" style="3"/>
    <col min="41" max="41" width="16.7109375" style="3" bestFit="1" customWidth="1"/>
    <col min="42" max="42" width="24.140625" style="3" bestFit="1" customWidth="1"/>
    <col min="43" max="43" width="23.28515625" style="3" bestFit="1" customWidth="1"/>
    <col min="44" max="44" width="16.7109375" style="3" bestFit="1" customWidth="1"/>
    <col min="45" max="45" width="21.28515625" style="3" bestFit="1" customWidth="1"/>
    <col min="46" max="46" width="23.28515625" style="3" bestFit="1" customWidth="1"/>
    <col min="47" max="47" width="14.42578125" style="3" bestFit="1" customWidth="1"/>
    <col min="48" max="16384" width="9.140625" style="3"/>
  </cols>
  <sheetData>
    <row r="2" spans="2:47" ht="15" x14ac:dyDescent="0.25">
      <c r="B2" s="5" t="s">
        <v>60</v>
      </c>
      <c r="D2" s="5" t="s">
        <v>20</v>
      </c>
      <c r="J2" s="5" t="s">
        <v>10</v>
      </c>
      <c r="Q2" s="5" t="s">
        <v>61</v>
      </c>
      <c r="V2" s="5" t="s">
        <v>62</v>
      </c>
      <c r="Y2" s="5" t="s">
        <v>63</v>
      </c>
      <c r="AA2" s="5" t="s">
        <v>64</v>
      </c>
      <c r="AC2" s="5" t="s">
        <v>65</v>
      </c>
      <c r="AH2" s="5" t="s">
        <v>66</v>
      </c>
      <c r="AL2" s="5" t="s">
        <v>67</v>
      </c>
      <c r="AO2" s="5" t="s">
        <v>68</v>
      </c>
      <c r="AQ2" s="4" t="s">
        <v>11</v>
      </c>
      <c r="AR2" s="3" t="s">
        <v>26</v>
      </c>
      <c r="AT2" s="4" t="s">
        <v>11</v>
      </c>
      <c r="AU2" s="3" t="s">
        <v>42</v>
      </c>
    </row>
    <row r="4" spans="2:47" ht="15" x14ac:dyDescent="0.25">
      <c r="B4" s="3" t="s">
        <v>69</v>
      </c>
      <c r="D4" s="4" t="s">
        <v>70</v>
      </c>
      <c r="E4" s="3" t="s">
        <v>71</v>
      </c>
      <c r="J4" s="4" t="s">
        <v>70</v>
      </c>
      <c r="K4" s="3" t="s">
        <v>72</v>
      </c>
      <c r="L4"/>
      <c r="Q4" s="4" t="s">
        <v>70</v>
      </c>
      <c r="R4" s="3" t="s">
        <v>73</v>
      </c>
      <c r="S4" s="3" t="s">
        <v>74</v>
      </c>
      <c r="V4" s="4" t="s">
        <v>70</v>
      </c>
      <c r="W4" s="3" t="s">
        <v>75</v>
      </c>
      <c r="X4"/>
      <c r="Y4" t="s">
        <v>76</v>
      </c>
      <c r="Z4"/>
      <c r="AA4" t="s">
        <v>77</v>
      </c>
      <c r="AB4"/>
      <c r="AC4" t="s">
        <v>78</v>
      </c>
      <c r="AD4"/>
      <c r="AH4" s="4" t="s">
        <v>70</v>
      </c>
      <c r="AI4" s="3" t="s">
        <v>76</v>
      </c>
      <c r="AL4" s="4" t="s">
        <v>70</v>
      </c>
      <c r="AM4" s="3" t="s">
        <v>72</v>
      </c>
      <c r="AO4" s="3" t="s">
        <v>79</v>
      </c>
      <c r="AP4"/>
      <c r="AQ4" s="3" t="s">
        <v>80</v>
      </c>
      <c r="AR4"/>
      <c r="AS4"/>
      <c r="AT4" s="3" t="s">
        <v>80</v>
      </c>
    </row>
    <row r="5" spans="2:47" ht="15" x14ac:dyDescent="0.25">
      <c r="B5" s="20">
        <v>24</v>
      </c>
      <c r="D5" s="6" t="s">
        <v>30</v>
      </c>
      <c r="E5" s="20">
        <v>19</v>
      </c>
      <c r="J5" s="6" t="s">
        <v>25</v>
      </c>
      <c r="K5" s="20">
        <v>16</v>
      </c>
      <c r="L5"/>
      <c r="N5" s="10" t="s">
        <v>25</v>
      </c>
      <c r="O5" s="11">
        <f>IFERROR(VLOOKUP(N5,J4:K8,2,0),"")</f>
        <v>16</v>
      </c>
      <c r="Q5" s="6" t="s">
        <v>25</v>
      </c>
      <c r="R5" s="20">
        <v>6400</v>
      </c>
      <c r="S5" s="20">
        <v>3100</v>
      </c>
      <c r="V5" s="6" t="s">
        <v>29</v>
      </c>
      <c r="W5" s="20">
        <v>12</v>
      </c>
      <c r="X5"/>
      <c r="Y5" s="14">
        <v>27200</v>
      </c>
      <c r="Z5"/>
      <c r="AA5" s="14">
        <v>12100</v>
      </c>
      <c r="AB5"/>
      <c r="AC5" s="14">
        <v>15100</v>
      </c>
      <c r="AD5"/>
      <c r="AH5" s="6" t="s">
        <v>21</v>
      </c>
      <c r="AI5" s="20">
        <v>3200</v>
      </c>
      <c r="AJ5"/>
      <c r="AL5" s="6" t="s">
        <v>21</v>
      </c>
      <c r="AM5" s="20">
        <v>2</v>
      </c>
      <c r="AO5" s="20">
        <v>868</v>
      </c>
      <c r="AP5"/>
      <c r="AQ5" s="20">
        <v>8</v>
      </c>
      <c r="AR5"/>
      <c r="AS5"/>
      <c r="AT5" s="20">
        <v>16</v>
      </c>
    </row>
    <row r="6" spans="2:47" ht="15" x14ac:dyDescent="0.25">
      <c r="D6" s="6" t="s">
        <v>52</v>
      </c>
      <c r="E6" s="20">
        <v>5</v>
      </c>
      <c r="G6" s="8" t="s">
        <v>52</v>
      </c>
      <c r="H6" s="9">
        <f>IFERROR(VLOOKUP(G6,D4:E7,2,0),"")</f>
        <v>5</v>
      </c>
      <c r="J6" s="6" t="s">
        <v>38</v>
      </c>
      <c r="K6" s="20">
        <v>6</v>
      </c>
      <c r="L6"/>
      <c r="N6" s="12" t="s">
        <v>38</v>
      </c>
      <c r="O6" s="11">
        <f t="shared" ref="O6:O7" si="0">VLOOKUP(N6,J5:K9,2,0)</f>
        <v>6</v>
      </c>
      <c r="Q6" s="6" t="s">
        <v>38</v>
      </c>
      <c r="R6" s="20">
        <v>4000</v>
      </c>
      <c r="S6" s="20">
        <v>600</v>
      </c>
      <c r="V6" s="6" t="s">
        <v>36</v>
      </c>
      <c r="W6" s="20">
        <v>12</v>
      </c>
      <c r="X6"/>
      <c r="Y6"/>
      <c r="Z6"/>
      <c r="AA6"/>
      <c r="AB6"/>
      <c r="AC6"/>
      <c r="AH6" s="6" t="s">
        <v>31</v>
      </c>
      <c r="AI6" s="20">
        <v>2000</v>
      </c>
      <c r="AJ6"/>
      <c r="AL6" s="6" t="s">
        <v>31</v>
      </c>
      <c r="AM6" s="20">
        <v>2</v>
      </c>
      <c r="AO6"/>
      <c r="AP6"/>
      <c r="AQ6"/>
      <c r="AR6"/>
      <c r="AS6"/>
    </row>
    <row r="7" spans="2:47" ht="15" x14ac:dyDescent="0.25">
      <c r="D7" s="6" t="s">
        <v>81</v>
      </c>
      <c r="E7" s="20">
        <v>24</v>
      </c>
      <c r="J7" s="6" t="s">
        <v>41</v>
      </c>
      <c r="K7" s="20">
        <v>2</v>
      </c>
      <c r="L7"/>
      <c r="N7" s="13" t="s">
        <v>41</v>
      </c>
      <c r="O7" s="11">
        <f t="shared" si="0"/>
        <v>2</v>
      </c>
      <c r="Q7" s="6" t="s">
        <v>41</v>
      </c>
      <c r="R7" s="20">
        <v>800</v>
      </c>
      <c r="S7" s="20">
        <v>200</v>
      </c>
      <c r="V7" s="6" t="s">
        <v>81</v>
      </c>
      <c r="W7" s="20">
        <v>24</v>
      </c>
      <c r="X7"/>
      <c r="Y7"/>
      <c r="Z7"/>
      <c r="AA7"/>
      <c r="AB7"/>
      <c r="AC7"/>
      <c r="AH7" s="6" t="s">
        <v>37</v>
      </c>
      <c r="AI7" s="20">
        <v>4000</v>
      </c>
      <c r="AJ7"/>
      <c r="AL7" s="6" t="s">
        <v>37</v>
      </c>
      <c r="AM7" s="20">
        <v>4</v>
      </c>
      <c r="AO7"/>
      <c r="AP7"/>
      <c r="AQ7"/>
      <c r="AR7"/>
      <c r="AS7"/>
    </row>
    <row r="8" spans="2:47" ht="15" x14ac:dyDescent="0.25">
      <c r="J8" s="6" t="s">
        <v>81</v>
      </c>
      <c r="K8" s="20">
        <v>24</v>
      </c>
      <c r="L8"/>
      <c r="Q8" s="6" t="s">
        <v>81</v>
      </c>
      <c r="R8" s="20">
        <v>11200</v>
      </c>
      <c r="S8" s="20">
        <v>3900</v>
      </c>
      <c r="V8"/>
      <c r="W8"/>
      <c r="X8"/>
      <c r="Y8"/>
      <c r="Z8"/>
      <c r="AA8"/>
      <c r="AB8"/>
      <c r="AC8"/>
      <c r="AH8" s="6" t="s">
        <v>40</v>
      </c>
      <c r="AI8" s="20">
        <v>1000</v>
      </c>
      <c r="AJ8"/>
      <c r="AL8" s="6" t="s">
        <v>40</v>
      </c>
      <c r="AM8" s="20">
        <v>1</v>
      </c>
      <c r="AO8" s="5" t="s">
        <v>82</v>
      </c>
      <c r="AP8"/>
      <c r="AQ8"/>
      <c r="AR8" s="5" t="s">
        <v>83</v>
      </c>
      <c r="AS8"/>
    </row>
    <row r="9" spans="2:47" ht="18.75" x14ac:dyDescent="0.3">
      <c r="J9"/>
      <c r="K9"/>
      <c r="L9"/>
      <c r="Q9"/>
      <c r="R9"/>
      <c r="S9"/>
      <c r="Y9"/>
      <c r="Z9" s="15" t="s">
        <v>84</v>
      </c>
      <c r="AA9" s="15">
        <f>GETPIVOTDATA("Total Salaries",$AA$4)</f>
        <v>12100</v>
      </c>
      <c r="AB9"/>
      <c r="AC9"/>
      <c r="AD9" s="16" t="s">
        <v>85</v>
      </c>
      <c r="AE9" s="16">
        <f>GETPIVOTDATA("Total Wages",$AC$4)</f>
        <v>15100</v>
      </c>
      <c r="AH9" s="6" t="s">
        <v>44</v>
      </c>
      <c r="AI9" s="20">
        <v>1400</v>
      </c>
      <c r="AJ9"/>
      <c r="AL9" s="6" t="s">
        <v>44</v>
      </c>
      <c r="AM9" s="20">
        <v>1</v>
      </c>
      <c r="AP9"/>
      <c r="AQ9"/>
      <c r="AS9"/>
    </row>
    <row r="10" spans="2:47" ht="18.75" x14ac:dyDescent="0.3">
      <c r="J10"/>
      <c r="K10"/>
      <c r="L10"/>
      <c r="Q10"/>
      <c r="R10"/>
      <c r="S10"/>
      <c r="Y10"/>
      <c r="Z10" s="15" t="s">
        <v>85</v>
      </c>
      <c r="AA10" s="15">
        <f>GETPIVOTDATA("Total Wages",$AC$4)</f>
        <v>15100</v>
      </c>
      <c r="AB10"/>
      <c r="AC10"/>
      <c r="AD10" s="16" t="s">
        <v>84</v>
      </c>
      <c r="AE10" s="16">
        <f>GETPIVOTDATA("Total Salaries",$AA$4)</f>
        <v>12100</v>
      </c>
      <c r="AH10" s="6" t="s">
        <v>47</v>
      </c>
      <c r="AI10" s="20">
        <v>3600</v>
      </c>
      <c r="AJ10"/>
      <c r="AL10" s="6" t="s">
        <v>47</v>
      </c>
      <c r="AM10" s="20">
        <v>2</v>
      </c>
      <c r="AO10" s="4" t="s">
        <v>70</v>
      </c>
      <c r="AP10" s="3" t="s">
        <v>73</v>
      </c>
      <c r="AQ10"/>
      <c r="AR10" s="4" t="s">
        <v>70</v>
      </c>
      <c r="AS10" s="3" t="s">
        <v>86</v>
      </c>
    </row>
    <row r="11" spans="2:47" ht="15" x14ac:dyDescent="0.25">
      <c r="F11" s="7"/>
      <c r="J11"/>
      <c r="K11"/>
      <c r="L11"/>
      <c r="Q11"/>
      <c r="R11"/>
      <c r="S11"/>
      <c r="Y11"/>
      <c r="Z11"/>
      <c r="AA11"/>
      <c r="AB11"/>
      <c r="AC11"/>
      <c r="AH11" s="6" t="s">
        <v>49</v>
      </c>
      <c r="AI11" s="20">
        <v>2200</v>
      </c>
      <c r="AJ11"/>
      <c r="AL11" s="6" t="s">
        <v>49</v>
      </c>
      <c r="AM11" s="20">
        <v>2</v>
      </c>
      <c r="AO11" s="6" t="s">
        <v>21</v>
      </c>
      <c r="AP11" s="20">
        <v>800</v>
      </c>
      <c r="AQ11"/>
      <c r="AR11" s="6" t="s">
        <v>21</v>
      </c>
      <c r="AS11" s="20">
        <v>800</v>
      </c>
    </row>
    <row r="12" spans="2:47" ht="15" x14ac:dyDescent="0.25">
      <c r="J12"/>
      <c r="K12"/>
      <c r="L12"/>
      <c r="Q12"/>
      <c r="R12"/>
      <c r="S12"/>
      <c r="Y12"/>
      <c r="Z12" t="s">
        <v>87</v>
      </c>
      <c r="AA12" s="17">
        <f>AA9/GETPIVOTDATA("Total Expenses",$Y$4)</f>
        <v>0.44485294117647056</v>
      </c>
      <c r="AB12"/>
      <c r="AC12"/>
      <c r="AD12" s="3" t="s">
        <v>87</v>
      </c>
      <c r="AE12" s="17">
        <f>AE9/GETPIVOTDATA("Total Expenses",$Y$4)</f>
        <v>0.55514705882352944</v>
      </c>
      <c r="AH12" s="6" t="s">
        <v>51</v>
      </c>
      <c r="AI12" s="20">
        <v>2500</v>
      </c>
      <c r="AJ12"/>
      <c r="AL12" s="6" t="s">
        <v>51</v>
      </c>
      <c r="AM12" s="20">
        <v>3</v>
      </c>
      <c r="AO12" s="6" t="s">
        <v>31</v>
      </c>
      <c r="AP12" s="20">
        <v>800</v>
      </c>
      <c r="AQ12"/>
      <c r="AR12" s="6" t="s">
        <v>31</v>
      </c>
      <c r="AS12" s="20">
        <v>800</v>
      </c>
    </row>
    <row r="13" spans="2:47" ht="15" x14ac:dyDescent="0.25">
      <c r="J13"/>
      <c r="K13"/>
      <c r="L13"/>
      <c r="Q13"/>
      <c r="R13"/>
      <c r="S13"/>
      <c r="Y13"/>
      <c r="Z13"/>
      <c r="AA13"/>
      <c r="AB13"/>
      <c r="AC13"/>
      <c r="AH13" s="6" t="s">
        <v>53</v>
      </c>
      <c r="AI13" s="20">
        <v>1000</v>
      </c>
      <c r="AJ13"/>
      <c r="AL13" s="6" t="s">
        <v>53</v>
      </c>
      <c r="AM13" s="20">
        <v>1</v>
      </c>
      <c r="AO13" s="6" t="s">
        <v>37</v>
      </c>
      <c r="AP13" s="20">
        <v>2200</v>
      </c>
      <c r="AQ13"/>
      <c r="AR13" s="6" t="s">
        <v>37</v>
      </c>
      <c r="AS13" s="20">
        <v>1200</v>
      </c>
    </row>
    <row r="14" spans="2:47" ht="15" x14ac:dyDescent="0.25">
      <c r="J14"/>
      <c r="K14"/>
      <c r="L14"/>
      <c r="Q14"/>
      <c r="R14"/>
      <c r="S14"/>
      <c r="U14" s="3" t="s">
        <v>0</v>
      </c>
      <c r="Y14"/>
      <c r="Z14"/>
      <c r="AA14"/>
      <c r="AB14"/>
      <c r="AC14"/>
      <c r="AH14" s="6" t="s">
        <v>55</v>
      </c>
      <c r="AI14" s="20">
        <v>3700</v>
      </c>
      <c r="AJ14"/>
      <c r="AL14" s="6" t="s">
        <v>55</v>
      </c>
      <c r="AM14" s="20">
        <v>4</v>
      </c>
      <c r="AO14" s="6" t="s">
        <v>40</v>
      </c>
      <c r="AP14" s="20">
        <v>400</v>
      </c>
      <c r="AQ14"/>
      <c r="AR14" s="6" t="s">
        <v>40</v>
      </c>
      <c r="AS14" s="20">
        <v>400</v>
      </c>
    </row>
    <row r="15" spans="2:47" ht="15" x14ac:dyDescent="0.25">
      <c r="J15"/>
      <c r="K15"/>
      <c r="L15"/>
      <c r="Q15"/>
      <c r="R15"/>
      <c r="S15"/>
      <c r="Y15"/>
      <c r="Z15"/>
      <c r="AA15"/>
      <c r="AB15"/>
      <c r="AC15"/>
      <c r="AH15" s="6" t="s">
        <v>57</v>
      </c>
      <c r="AI15" s="20">
        <v>1600</v>
      </c>
      <c r="AJ15"/>
      <c r="AL15" s="6" t="s">
        <v>57</v>
      </c>
      <c r="AM15" s="20">
        <v>1</v>
      </c>
      <c r="AO15" s="6" t="s">
        <v>44</v>
      </c>
      <c r="AP15" s="20">
        <v>600</v>
      </c>
      <c r="AQ15"/>
      <c r="AR15" s="6" t="s">
        <v>44</v>
      </c>
      <c r="AS15" s="20">
        <v>600</v>
      </c>
    </row>
    <row r="16" spans="2:47" ht="15" x14ac:dyDescent="0.25">
      <c r="J16"/>
      <c r="K16"/>
      <c r="L16"/>
      <c r="Q16"/>
      <c r="R16"/>
      <c r="S16"/>
      <c r="Y16"/>
      <c r="Z16"/>
      <c r="AA16"/>
      <c r="AB16"/>
      <c r="AC16"/>
      <c r="AH16" s="6" t="s">
        <v>58</v>
      </c>
      <c r="AI16" s="20">
        <v>1000</v>
      </c>
      <c r="AJ16"/>
      <c r="AL16" s="6" t="s">
        <v>58</v>
      </c>
      <c r="AM16" s="20">
        <v>1</v>
      </c>
      <c r="AO16" s="6" t="s">
        <v>47</v>
      </c>
      <c r="AP16" s="20">
        <v>1600</v>
      </c>
      <c r="AQ16"/>
      <c r="AR16" s="6" t="s">
        <v>47</v>
      </c>
      <c r="AS16" s="20">
        <v>1600</v>
      </c>
    </row>
    <row r="17" spans="10:45" ht="15" x14ac:dyDescent="0.25">
      <c r="J17"/>
      <c r="K17"/>
      <c r="L17"/>
      <c r="Q17"/>
      <c r="R17"/>
      <c r="S17"/>
      <c r="Y17"/>
      <c r="Z17"/>
      <c r="AA17"/>
      <c r="AB17"/>
      <c r="AC17"/>
      <c r="AH17" s="6" t="s">
        <v>81</v>
      </c>
      <c r="AI17" s="20">
        <v>27200</v>
      </c>
      <c r="AJ17"/>
      <c r="AL17" s="6" t="s">
        <v>81</v>
      </c>
      <c r="AM17" s="20">
        <v>24</v>
      </c>
      <c r="AO17" s="6" t="s">
        <v>49</v>
      </c>
      <c r="AP17" s="20">
        <v>800</v>
      </c>
      <c r="AQ17"/>
      <c r="AR17" s="6" t="s">
        <v>49</v>
      </c>
      <c r="AS17" s="20">
        <v>800</v>
      </c>
    </row>
    <row r="18" spans="10:45" ht="15" x14ac:dyDescent="0.25">
      <c r="J18"/>
      <c r="K18"/>
      <c r="L18"/>
      <c r="Q18"/>
      <c r="R18"/>
      <c r="S18"/>
      <c r="Y18"/>
      <c r="Z18"/>
      <c r="AA18"/>
      <c r="AB18"/>
      <c r="AC18"/>
      <c r="AJ18"/>
      <c r="AO18" s="6" t="s">
        <v>51</v>
      </c>
      <c r="AP18" s="20">
        <v>1200</v>
      </c>
      <c r="AQ18"/>
      <c r="AR18" s="6" t="s">
        <v>51</v>
      </c>
      <c r="AS18" s="20">
        <v>800</v>
      </c>
    </row>
    <row r="19" spans="10:45" ht="15" x14ac:dyDescent="0.25">
      <c r="J19"/>
      <c r="K19"/>
      <c r="L19"/>
      <c r="Q19"/>
      <c r="R19"/>
      <c r="S19"/>
      <c r="Y19"/>
      <c r="Z19"/>
      <c r="AA19"/>
      <c r="AB19"/>
      <c r="AC19"/>
      <c r="AH19"/>
      <c r="AI19"/>
      <c r="AJ19"/>
      <c r="AO19" s="6" t="s">
        <v>53</v>
      </c>
      <c r="AP19" s="20">
        <v>400</v>
      </c>
      <c r="AQ19"/>
      <c r="AR19" s="6" t="s">
        <v>53</v>
      </c>
      <c r="AS19" s="20">
        <v>400</v>
      </c>
    </row>
    <row r="20" spans="10:45" ht="15" x14ac:dyDescent="0.25">
      <c r="J20"/>
      <c r="K20"/>
      <c r="L20"/>
      <c r="Q20"/>
      <c r="R20"/>
      <c r="S20"/>
      <c r="Y20"/>
      <c r="Z20"/>
      <c r="AA20"/>
      <c r="AB20"/>
      <c r="AC20"/>
      <c r="AH20"/>
      <c r="AI20"/>
      <c r="AJ20"/>
      <c r="AO20" s="6" t="s">
        <v>55</v>
      </c>
      <c r="AP20" s="20">
        <v>1600</v>
      </c>
      <c r="AQ20"/>
      <c r="AR20" s="6" t="s">
        <v>55</v>
      </c>
      <c r="AS20" s="20">
        <v>800</v>
      </c>
    </row>
    <row r="21" spans="10:45" ht="15" x14ac:dyDescent="0.25">
      <c r="J21"/>
      <c r="K21"/>
      <c r="L21"/>
      <c r="Q21"/>
      <c r="R21"/>
      <c r="S21"/>
      <c r="Y21"/>
      <c r="Z21"/>
      <c r="AA21"/>
      <c r="AB21"/>
      <c r="AC21"/>
      <c r="AH21"/>
      <c r="AI21"/>
      <c r="AJ21"/>
      <c r="AO21" s="6" t="s">
        <v>57</v>
      </c>
      <c r="AP21" s="20">
        <v>400</v>
      </c>
      <c r="AQ21"/>
      <c r="AR21" s="6" t="s">
        <v>57</v>
      </c>
      <c r="AS21" s="20">
        <v>400</v>
      </c>
    </row>
    <row r="22" spans="10:45" ht="15" x14ac:dyDescent="0.25">
      <c r="AH22"/>
      <c r="AI22"/>
      <c r="AJ22"/>
      <c r="AO22" s="6" t="s">
        <v>58</v>
      </c>
      <c r="AP22" s="20">
        <v>400</v>
      </c>
      <c r="AR22" s="6" t="s">
        <v>58</v>
      </c>
      <c r="AS22" s="20">
        <v>400</v>
      </c>
    </row>
    <row r="23" spans="10:45" ht="15" x14ac:dyDescent="0.25">
      <c r="AO23" s="6" t="s">
        <v>81</v>
      </c>
      <c r="AP23" s="18">
        <v>11200</v>
      </c>
      <c r="AR23" s="6" t="s">
        <v>81</v>
      </c>
      <c r="AS23" s="19">
        <v>9000</v>
      </c>
    </row>
    <row r="27" spans="10:45" ht="15" x14ac:dyDescent="0.25">
      <c r="AO27" s="5" t="s">
        <v>88</v>
      </c>
      <c r="AP27"/>
      <c r="AR27" s="5" t="s">
        <v>88</v>
      </c>
      <c r="AS27"/>
    </row>
    <row r="28" spans="10:45" ht="15" x14ac:dyDescent="0.25">
      <c r="AP28"/>
      <c r="AS28"/>
    </row>
    <row r="29" spans="10:45" ht="15" x14ac:dyDescent="0.25">
      <c r="AO29" s="4" t="s">
        <v>70</v>
      </c>
      <c r="AP29" s="3" t="s">
        <v>74</v>
      </c>
      <c r="AR29" s="4" t="s">
        <v>70</v>
      </c>
      <c r="AS29" s="3" t="s">
        <v>89</v>
      </c>
    </row>
    <row r="30" spans="10:45" ht="15" x14ac:dyDescent="0.25">
      <c r="AO30" s="6" t="s">
        <v>21</v>
      </c>
      <c r="AP30" s="20">
        <v>800</v>
      </c>
      <c r="AR30" s="6" t="s">
        <v>21</v>
      </c>
      <c r="AS30" s="20">
        <v>800</v>
      </c>
    </row>
    <row r="31" spans="10:45" ht="15" x14ac:dyDescent="0.25">
      <c r="AO31" s="6" t="s">
        <v>31</v>
      </c>
      <c r="AP31" s="20">
        <v>200</v>
      </c>
      <c r="AR31" s="6" t="s">
        <v>31</v>
      </c>
      <c r="AS31" s="20">
        <v>200</v>
      </c>
    </row>
    <row r="32" spans="10:45" ht="15" x14ac:dyDescent="0.25">
      <c r="AO32" s="6" t="s">
        <v>37</v>
      </c>
      <c r="AP32" s="20">
        <v>400</v>
      </c>
      <c r="AR32" s="6" t="s">
        <v>37</v>
      </c>
      <c r="AS32" s="20">
        <v>200</v>
      </c>
    </row>
    <row r="33" spans="41:45" ht="15" x14ac:dyDescent="0.25">
      <c r="AO33" s="6" t="s">
        <v>40</v>
      </c>
      <c r="AP33" s="20">
        <v>100</v>
      </c>
      <c r="AR33" s="6" t="s">
        <v>40</v>
      </c>
      <c r="AS33" s="20">
        <v>100</v>
      </c>
    </row>
    <row r="34" spans="41:45" ht="15" x14ac:dyDescent="0.25">
      <c r="AO34" s="6" t="s">
        <v>44</v>
      </c>
      <c r="AP34" s="20">
        <v>100</v>
      </c>
      <c r="AR34" s="6" t="s">
        <v>44</v>
      </c>
      <c r="AS34" s="20">
        <v>100</v>
      </c>
    </row>
    <row r="35" spans="41:45" ht="15" x14ac:dyDescent="0.25">
      <c r="AO35" s="6" t="s">
        <v>47</v>
      </c>
      <c r="AP35" s="20">
        <v>200</v>
      </c>
      <c r="AR35" s="6" t="s">
        <v>47</v>
      </c>
      <c r="AS35" s="20">
        <v>200</v>
      </c>
    </row>
    <row r="36" spans="41:45" ht="15" x14ac:dyDescent="0.25">
      <c r="AO36" s="6" t="s">
        <v>49</v>
      </c>
      <c r="AP36" s="20">
        <v>300</v>
      </c>
      <c r="AR36" s="6" t="s">
        <v>49</v>
      </c>
      <c r="AS36" s="20">
        <v>300</v>
      </c>
    </row>
    <row r="37" spans="41:45" ht="15" x14ac:dyDescent="0.25">
      <c r="AO37" s="6" t="s">
        <v>51</v>
      </c>
      <c r="AP37" s="20">
        <v>300</v>
      </c>
      <c r="AR37" s="6" t="s">
        <v>51</v>
      </c>
      <c r="AS37" s="20">
        <v>200</v>
      </c>
    </row>
    <row r="38" spans="41:45" ht="15" x14ac:dyDescent="0.25">
      <c r="AO38" s="6" t="s">
        <v>53</v>
      </c>
      <c r="AP38" s="20">
        <v>100</v>
      </c>
      <c r="AR38" s="6" t="s">
        <v>53</v>
      </c>
      <c r="AS38" s="20">
        <v>100</v>
      </c>
    </row>
    <row r="39" spans="41:45" ht="15" x14ac:dyDescent="0.25">
      <c r="AO39" s="6" t="s">
        <v>55</v>
      </c>
      <c r="AP39" s="20">
        <v>900</v>
      </c>
      <c r="AR39" s="6" t="s">
        <v>55</v>
      </c>
      <c r="AS39" s="20">
        <v>400</v>
      </c>
    </row>
    <row r="40" spans="41:45" ht="15" x14ac:dyDescent="0.25">
      <c r="AO40" s="6" t="s">
        <v>57</v>
      </c>
      <c r="AP40" s="20">
        <v>400</v>
      </c>
      <c r="AR40" s="6" t="s">
        <v>57</v>
      </c>
      <c r="AS40" s="20">
        <v>400</v>
      </c>
    </row>
    <row r="41" spans="41:45" ht="15" x14ac:dyDescent="0.25">
      <c r="AO41" s="6" t="s">
        <v>58</v>
      </c>
      <c r="AP41" s="20">
        <v>100</v>
      </c>
      <c r="AR41" s="6" t="s">
        <v>58</v>
      </c>
      <c r="AS41" s="20">
        <v>100</v>
      </c>
    </row>
    <row r="42" spans="41:45" ht="15" x14ac:dyDescent="0.25">
      <c r="AO42" s="6" t="s">
        <v>81</v>
      </c>
      <c r="AP42" s="18">
        <v>3900</v>
      </c>
      <c r="AR42" s="6" t="s">
        <v>81</v>
      </c>
      <c r="AS42" s="19">
        <v>3100</v>
      </c>
    </row>
  </sheetData>
  <pageMargins left="0.7" right="0.7" top="0.75" bottom="0.75" header="0.3" footer="0.3"/>
  <pageSetup paperSize="9" orientation="portrait"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M k E A A B Q S w M E F A A C A A g A g 2 r x W s T C G 5 i l A A A A 9 w A A A B I A H A B D b 2 5 m a W c v U G F j a 2 F n Z S 5 4 b W w g o h g A K K A U A A A A A A A A A A A A A A A A A A A A A A A A A A A A h Y 9 B D o I w F E S v Q r q n L T U h Q j 4 l x q 0 k J k b j t q k V G q E Y W i x 3 c + G R v I I Y R d 2 5 n D d v M X O / 3 i A f m j q 4 q M 7 q 1 m Q o w h Q F y s j 2 o E 2 Z o d 4 d w z n K O a y F P I l S B a N s b D r Y Q 4 Y q 5 8 4 p I d 5 7 7 G e 4 7 U r C K I 3 I v l h t Z K U a g T 6 y / i + H 2 l g n j F S I w + 4 1 h j O c x D h K 4 p h h C m S i U G j z N d g 4 + N n + Q F j 2 t e s 7 x Z U J F 1 s g U w T y P s E f U E s D B B Q A A g A I A I N q 8 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a v F a q j e T h c I B A A D V A w A A E w A c A E Z v c m 1 1 b G F z L 1 N l Y 3 R p b 2 4 x L m 0 g o h g A K K A U A A A A A A A A A A A A A A A A A A A A A A A A A A A A f V N h a 9 s w E P 0 e y H 8 4 V B g 2 G I 9 C M 8 a K P 3 T u s p a t p W C v Z S R h y N Y 1 F p G l I M l t Q s h / n + w 4 L U H e / M X 2 3 b u n 9 + 5 O B k v L l Y T s 8 D 6 / H I / G I 1 N R j Q y u q a U F N Q g J C L T j E b g n U 4 0 u 2 8 i 3 T Y k i f l J 6 V S i 1 C q Z c Y J w q a V F a E 5 D 0 y / y X Q W 3 m D 0 0 h e B l f T S 7 O J / N r 9 S q F o s z M P 0 / O Y C o Q L d x R S Z d Y u z L I N Z V m r b S l n a Q P 8 F M t u b G 8 N E 6 K q Q p F N Y s 3 w m x I G I F s h I j A 6 g b D 6 C D t K P d P V r X E S a 9 1 N 7 u 1 W C f k m C b R D y 5 Z Q j o U W e x n b W L R c 5 y R B 6 1 q Z Z 3 7 G 6 T M O S C O K K e F c 9 d n + n h w e l w E s z 5 / J U R W U k G 1 S V p 1 i / C N O q 2 o X D r m f L v G d 9 r O 9 b P S d a p E U 8 s 2 a Y I B H d F u R + 5 J B L f S f r q I W 9 g + g l 1 r y 1 k C 6 / 6 B u e 8 u + B u p 9 q F 3 b j z V E W t x Y 3 u C 7 Q C r 5 i + o P e z X h r G t F 3 3 E i p c C f W Y 3 P C r d t g S r O v T P y D V f Q y q o M f z Z J 3 0 r d v 1 5 Q Y H M Q 0 x d h 7 x g r r z Q d 6 W Y 8 f k 7 h / D q l u + j d U p 8 f Z 3 Z / w F 6 i q w d 9 k A P D / X / y j 4 h X 1 Y W g l x J M 9 C c G 9 7 e w N M b c e J h H 4 5 H X A 6 u 1 u V f U E s B A i 0 A F A A C A A g A g 2 r x W s T C G 5 i l A A A A 9 w A A A B I A A A A A A A A A A A A A A A A A A A A A A E N v b m Z p Z y 9 Q Y W N r Y W d l L n h t b F B L A Q I t A B Q A A g A I A I N q 8 V o P y u m r p A A A A O k A A A A T A A A A A A A A A A A A A A A A A P E A A A B b Q 2 9 u d G V u d F 9 U e X B l c 1 0 u e G 1 s U E s B A i 0 A F A A C A A g A g 2 r x W q o 3 k 4 X C A Q A A 1 Q M A A B M A A A A A A A A A A A A A A A A A 4 g 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M A A A A A A A C Y 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W J h 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W F p b l 9 U Y W J s Z S 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N S 0 w N y 0 x N 1 Q w M z o x N z o x O S 4 5 M D E 4 M j E 5 W i I g L z 4 8 R W 5 0 c n k g V H l w Z T 0 i R m l s b E N v b H V t b l R 5 c G V z I i B W Y W x 1 Z T 0 i c 0 F 3 a 0 R C Z 0 1 H Q m d Z R E J n W U d C Z 1 l E Q X d N R E F 3 W T 0 i I C 8 + P E V u d H J 5 I F R 5 c G U 9 I k Z p b G x D b 2 x 1 b W 5 O Y W 1 l c y I g V m F s d W U 9 I n N b J n F 1 b 3 Q 7 T i Z x d W 9 0 O y w m c X V v d D t E Y X R l J n F 1 b 3 Q 7 L C Z x d W 9 0 O 1 l l Y X I m c X V v d D s s J n F 1 b 3 Q 7 T W 9 u d G g m c X V v d D s s J n F 1 b 3 Q 7 R G F 5 J n F 1 b 3 Q 7 L C Z x d W 9 0 O 0 R y a X Z l c i Z x d W 9 0 O y w m c X V v d D t C d W R k e S Z x d W 9 0 O y w m c X V v d D t W Z W h p Y 2 x l J n F 1 b 3 Q 7 L C Z x d W 9 0 O 0 R p c 3 R h b m N l I C h r b S k m c X V v d D s s J n F 1 b 3 Q 7 V H J p c C B D b G F z c 2 l m e S Z x d W 9 0 O y w m c X V v d D t E a X N 0 Y W 5 j Z S B U c m F 2 Z W x l Z C Z x d W 9 0 O y w m c X V v d D t G c m 9 t J n F 1 b 3 Q 7 L C Z x d W 9 0 O 1 R v J n F 1 b 3 Q 7 L C Z x d W 9 0 O 0 d v b 2 R z J n F 1 b 3 Q 7 L C Z x d W 9 0 O 0 R y a X Z l c i B 3 Y W d l L 3 R y a X A m c X V v d D s s J n F 1 b 3 Q 7 Q n V k Z H k g d 2 F n Z S 9 0 c m l w J n F 1 b 3 Q 7 L C Z x d W 9 0 O 0 R y a X Z l c i B T Y W x h c n k m c X V v d D s s J n F 1 b 3 Q 7 Q n V k Z H k g U 2 F s Y X J 5 J n F 1 b 3 Q 7 L C Z x d W 9 0 O 1 d l a W d o d C A o V G 9 u c y k m c X V v d D s s J n F 1 b 3 Q 7 S G l y Z W Q g V H J h b n N w b 3 J 0 Y X R p b 2 4 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R G F 0 Y W J h c 2 U v Q 2 h h b m d l Z C B U e X B l L n t O L D B 9 J n F 1 b 3 Q 7 L C Z x d W 9 0 O 1 N l Y 3 R p b 2 4 x L 0 R h d G F i Y X N l L 0 N o Y W 5 n Z W Q g V H l w Z S 5 7 R G F 0 Z S w x f S Z x d W 9 0 O y w m c X V v d D t T Z W N 0 a W 9 u M S 9 E Y X R h Y m F z Z S 9 D a G F u Z 2 V k I F R 5 c G U u e 1 l l Y X I s M n 0 m c X V v d D s s J n F 1 b 3 Q 7 U 2 V j d G l v b j E v R G F 0 Y W J h c 2 U v Q 2 h h b m d l Z C B U e X B l L n t N b 2 5 0 a C w z f S Z x d W 9 0 O y w m c X V v d D t T Z W N 0 a W 9 u M S 9 E Y X R h Y m F z Z S 9 D a G F u Z 2 V k I F R 5 c G U u e 0 R h e S w 0 f S Z x d W 9 0 O y w m c X V v d D t T Z W N 0 a W 9 u M S 9 E Y X R h Y m F z Z S 9 D a G F u Z 2 V k I F R 5 c G U u e 0 R y a X Z l c i w 1 f S Z x d W 9 0 O y w m c X V v d D t T Z W N 0 a W 9 u M S 9 E Y X R h Y m F z Z S 9 D a G F u Z 2 V k I F R 5 c G U u e 0 J 1 Z G R 5 L D Z 9 J n F 1 b 3 Q 7 L C Z x d W 9 0 O 1 N l Y 3 R p b 2 4 x L 0 R h d G F i Y X N l L 0 N o Y W 5 n Z W Q g V H l w Z S 5 7 V m V o a W N s Z S w 3 f S Z x d W 9 0 O y w m c X V v d D t T Z W N 0 a W 9 u M S 9 E Y X R h Y m F z Z S 9 D a G F u Z 2 V k I F R 5 c G U u e 0 R p c 3 R h b m N l I C h r b S k s O H 0 m c X V v d D s s J n F 1 b 3 Q 7 U 2 V j d G l v b j E v R G F 0 Y W J h c 2 U v Q 2 h h b m d l Z C B U e X B l L n t U c m l w I E N s Y X N z a W Z 5 L D l 9 J n F 1 b 3 Q 7 L C Z x d W 9 0 O 1 N l Y 3 R p b 2 4 x L 0 R h d G F i Y X N l L 0 N o Y W 5 n Z W Q g V H l w Z S 5 7 R G l z d G F u Y 2 U g V H J h d m V s Z W Q s M T B 9 J n F 1 b 3 Q 7 L C Z x d W 9 0 O 1 N l Y 3 R p b 2 4 x L 0 R h d G F i Y X N l L 0 N o Y W 5 n Z W Q g V H l w Z S 5 7 R n J v b S w x M X 0 m c X V v d D s s J n F 1 b 3 Q 7 U 2 V j d G l v b j E v R G F 0 Y W J h c 2 U v Q 2 h h b m d l Z C B U e X B l L n t U b y w x M n 0 m c X V v d D s s J n F 1 b 3 Q 7 U 2 V j d G l v b j E v R G F 0 Y W J h c 2 U v Q 2 h h b m d l Z C B U e X B l L n t H b 2 9 k c y w x M 3 0 m c X V v d D s s J n F 1 b 3 Q 7 U 2 V j d G l v b j E v R G F 0 Y W J h c 2 U v Q 2 h h b m d l Z C B U e X B l L n t E c m l 2 Z X I g d 2 F n Z S 9 0 c m l w L D E 0 f S Z x d W 9 0 O y w m c X V v d D t T Z W N 0 a W 9 u M S 9 E Y X R h Y m F z Z S 9 D a G F u Z 2 V k I F R 5 c G U u e 0 J 1 Z G R 5 I H d h Z 2 U v d H J p c C w x N X 0 m c X V v d D s s J n F 1 b 3 Q 7 U 2 V j d G l v b j E v R G F 0 Y W J h c 2 U v Q 2 h h b m d l Z C B U e X B l L n t E c m l 2 Z X I g U 2 F s Y X J 5 L D E 2 f S Z x d W 9 0 O y w m c X V v d D t T Z W N 0 a W 9 u M S 9 E Y X R h Y m F z Z S 9 D a G F u Z 2 V k I F R 5 c G U u e 0 J 1 Z G R 5 I F N h b G F y e S w x N 3 0 m c X V v d D s s J n F 1 b 3 Q 7 U 2 V j d G l v b j E v R G F 0 Y W J h c 2 U v Q 2 h h b m d l Z C B U e X B l L n t X Z W l n a H Q g K F R v b n M p L D E 4 f S Z x d W 9 0 O y w m c X V v d D t T Z W N 0 a W 9 u M S 9 E Y X R h Y m F z Z S 9 D a G F u Z 2 V k I F R 5 c G U u e 0 h p c m V k I F R y Y W 5 z c G 9 y d G F 0 a W 9 u L D E 5 f S Z x d W 9 0 O 1 0 s J n F 1 b 3 Q 7 Q 2 9 s d W 1 u Q 2 9 1 b n Q m c X V v d D s 6 M j A s J n F 1 b 3 Q 7 S 2 V 5 Q 2 9 s d W 1 u T m F t Z X M m c X V v d D s 6 W 1 0 s J n F 1 b 3 Q 7 Q 2 9 s d W 1 u S W R l b n R p d G l l c y Z x d W 9 0 O z p b J n F 1 b 3 Q 7 U 2 V j d G l v b j E v R G F 0 Y W J h c 2 U v Q 2 h h b m d l Z C B U e X B l L n t O L D B 9 J n F 1 b 3 Q 7 L C Z x d W 9 0 O 1 N l Y 3 R p b 2 4 x L 0 R h d G F i Y X N l L 0 N o Y W 5 n Z W Q g V H l w Z S 5 7 R G F 0 Z S w x f S Z x d W 9 0 O y w m c X V v d D t T Z W N 0 a W 9 u M S 9 E Y X R h Y m F z Z S 9 D a G F u Z 2 V k I F R 5 c G U u e 1 l l Y X I s M n 0 m c X V v d D s s J n F 1 b 3 Q 7 U 2 V j d G l v b j E v R G F 0 Y W J h c 2 U v Q 2 h h b m d l Z C B U e X B l L n t N b 2 5 0 a C w z f S Z x d W 9 0 O y w m c X V v d D t T Z W N 0 a W 9 u M S 9 E Y X R h Y m F z Z S 9 D a G F u Z 2 V k I F R 5 c G U u e 0 R h e S w 0 f S Z x d W 9 0 O y w m c X V v d D t T Z W N 0 a W 9 u M S 9 E Y X R h Y m F z Z S 9 D a G F u Z 2 V k I F R 5 c G U u e 0 R y a X Z l c i w 1 f S Z x d W 9 0 O y w m c X V v d D t T Z W N 0 a W 9 u M S 9 E Y X R h Y m F z Z S 9 D a G F u Z 2 V k I F R 5 c G U u e 0 J 1 Z G R 5 L D Z 9 J n F 1 b 3 Q 7 L C Z x d W 9 0 O 1 N l Y 3 R p b 2 4 x L 0 R h d G F i Y X N l L 0 N o Y W 5 n Z W Q g V H l w Z S 5 7 V m V o a W N s Z S w 3 f S Z x d W 9 0 O y w m c X V v d D t T Z W N 0 a W 9 u M S 9 E Y X R h Y m F z Z S 9 D a G F u Z 2 V k I F R 5 c G U u e 0 R p c 3 R h b m N l I C h r b S k s O H 0 m c X V v d D s s J n F 1 b 3 Q 7 U 2 V j d G l v b j E v R G F 0 Y W J h c 2 U v Q 2 h h b m d l Z C B U e X B l L n t U c m l w I E N s Y X N z a W Z 5 L D l 9 J n F 1 b 3 Q 7 L C Z x d W 9 0 O 1 N l Y 3 R p b 2 4 x L 0 R h d G F i Y X N l L 0 N o Y W 5 n Z W Q g V H l w Z S 5 7 R G l z d G F u Y 2 U g V H J h d m V s Z W Q s M T B 9 J n F 1 b 3 Q 7 L C Z x d W 9 0 O 1 N l Y 3 R p b 2 4 x L 0 R h d G F i Y X N l L 0 N o Y W 5 n Z W Q g V H l w Z S 5 7 R n J v b S w x M X 0 m c X V v d D s s J n F 1 b 3 Q 7 U 2 V j d G l v b j E v R G F 0 Y W J h c 2 U v Q 2 h h b m d l Z C B U e X B l L n t U b y w x M n 0 m c X V v d D s s J n F 1 b 3 Q 7 U 2 V j d G l v b j E v R G F 0 Y W J h c 2 U v Q 2 h h b m d l Z C B U e X B l L n t H b 2 9 k c y w x M 3 0 m c X V v d D s s J n F 1 b 3 Q 7 U 2 V j d G l v b j E v R G F 0 Y W J h c 2 U v Q 2 h h b m d l Z C B U e X B l L n t E c m l 2 Z X I g d 2 F n Z S 9 0 c m l w L D E 0 f S Z x d W 9 0 O y w m c X V v d D t T Z W N 0 a W 9 u M S 9 E Y X R h Y m F z Z S 9 D a G F u Z 2 V k I F R 5 c G U u e 0 J 1 Z G R 5 I H d h Z 2 U v d H J p c C w x N X 0 m c X V v d D s s J n F 1 b 3 Q 7 U 2 V j d G l v b j E v R G F 0 Y W J h c 2 U v Q 2 h h b m d l Z C B U e X B l L n t E c m l 2 Z X I g U 2 F s Y X J 5 L D E 2 f S Z x d W 9 0 O y w m c X V v d D t T Z W N 0 a W 9 u M S 9 E Y X R h Y m F z Z S 9 D a G F u Z 2 V k I F R 5 c G U u e 0 J 1 Z G R 5 I F N h b G F y e S w x N 3 0 m c X V v d D s s J n F 1 b 3 Q 7 U 2 V j d G l v b j E v R G F 0 Y W J h c 2 U v Q 2 h h b m d l Z C B U e X B l L n t X Z W l n a H Q g K F R v b n M p L D E 4 f S Z x d W 9 0 O y w m c X V v d D t T Z W N 0 a W 9 u M S 9 E Y X R h Y m F z Z S 9 D a G F u Z 2 V k I F R 5 c G U u e 0 h p c m V k I F R y Y W 5 z c G 9 y d G F 0 a W 9 u L D E 5 f S Z x d W 9 0 O 1 0 s J n F 1 b 3 Q 7 U m V s Y X R p b 2 5 z a G l w S W 5 m b y Z x d W 9 0 O z p b X X 0 i I C 8 + P E V u d H J 5 I F R 5 c G U 9 I k Z p b G x U Y X J n Z X R O Y W 1 l Q 3 V z d G 9 t a X p l Z C I g V m F s d W U 9 I m w x I i A v P j w v U 3 R h Y m x l R W 5 0 c m l l c z 4 8 L 0 l 0 Z W 0 + P E l 0 Z W 0 + P E l 0 Z W 1 M b 2 N h d G l v b j 4 8 S X R l b V R 5 c G U + R m 9 y b X V s Y T w v S X R l b V R 5 c G U + P E l 0 Z W 1 Q Y X R o P l N l Y 3 R p b 2 4 x L 0 R h d G F i Y X N l L 1 N v d X J j Z T w v S X R l b V B h d G g + P C 9 J d G V t T G 9 j Y X R p b 2 4 + P F N 0 Y W J s Z U V u d H J p Z X M g L z 4 8 L 0 l 0 Z W 0 + P E l 0 Z W 0 + P E l 0 Z W 1 M b 2 N h d G l v b j 4 8 S X R l b V R 5 c G U + R m 9 y b X V s Y T w v S X R l b V R 5 c G U + P E l 0 Z W 1 Q Y X R o P l N l Y 3 R p b 2 4 x L 0 R h d G F i Y X N l L 0 R h d G F i Y X N l X 1 N o Z W V 0 P C 9 J d G V t U G F 0 a D 4 8 L 0 l 0 Z W 1 M b 2 N h d G l v b j 4 8 U 3 R h Y m x l R W 5 0 c m l l c y A v P j w v S X R l b T 4 8 S X R l b T 4 8 S X R l b U x v Y 2 F 0 a W 9 u P j x J d G V t V H l w Z T 5 G b 3 J t d W x h P C 9 J d G V t V H l w Z T 4 8 S X R l b V B h d G g + U 2 V j d G l v b j E v R G F 0 Y W J h c 2 U v U H J v b W 9 0 Z W Q l M j B I Z W F k Z X J z P C 9 J d G V t U G F 0 a D 4 8 L 0 l 0 Z W 1 M b 2 N h d G l v b j 4 8 U 3 R h Y m x l R W 5 0 c m l l c y A v P j w v S X R l b T 4 8 S X R l b T 4 8 S X R l b U x v Y 2 F 0 a W 9 u P j x J d G V t V H l w Z T 5 G b 3 J t d W x h P C 9 J d G V t V H l w Z T 4 8 S X R l b V B h d G g + U 2 V j d G l v b j E v R G F 0 Y W J h c 2 U v Q 2 h h b m d l Z C U y M F R 5 c G U 8 L 0 l 0 Z W 1 Q Y X R o P j w v S X R l b U x v Y 2 F 0 a W 9 u P j x T d G F i b G V F b n R y a W V z I C 8 + P C 9 J d G V t P j w v S X R l b X M + P C 9 M b 2 N h b F B h Y 2 t h Z 2 V N Z X R h Z G F 0 Y U Z p b G U + F g A A A F B L B Q Y A A A A A A A A A A A A A A A A A A A A A A A A m A Q A A A Q A A A N C M n d 8 B F d E R j H o A w E / C l + s B A A A A a E P n R q T f a k a I b a c c / r V 0 e A A A A A A C A A A A A A A Q Z g A A A A E A A C A A A A D R 8 1 / 2 6 r d f 0 n d Y c t K K K y s + a h G U h P k A L v p U 1 P U q L n A m m w A A A A A O g A A A A A I A A C A A A A C h S 1 B o y D P o H X 2 S g 6 B c a e r n j E U M u y d I h y j Q H S H Z r e / N D F A A A A D N / G G q U H n + t 8 2 n 0 T F C T T 4 t w q G M n p X 1 4 h h m 0 1 Q k G X V W p e H f p i Z i K t a w Z U d P 3 V B w W W F J H e L K V 8 n T P R e i 9 c y T B w P C y b d M 7 9 9 P 5 L J i Q f Z + b c u Z N U A A A A B 5 4 t / 0 4 8 9 Q b a c H b s i j 8 N M M Z T E W F j n U u b 1 W r + C V v f u T s i V u L L 7 F q I u 4 r X 6 I + R j J R M H Y P a 3 h N s 2 q A 4 / b T + C M h f 4 1 < / D a t a M a s h u p > 
</file>

<file path=customXml/item2.xml><?xml version="1.0" encoding="utf-8"?>
<ct:contentTypeSchema xmlns:ct="http://schemas.microsoft.com/office/2006/metadata/contentType" xmlns:ma="http://schemas.microsoft.com/office/2006/metadata/properties/metaAttributes" ct:_="" ma:_="" ma:contentTypeName="Document" ma:contentTypeID="0x0101001877F876A1B4D847ADCB7544FA678E82" ma:contentTypeVersion="10" ma:contentTypeDescription="Create a new document." ma:contentTypeScope="" ma:versionID="9327b2066a0ee9135d3f545681ee5139">
  <xsd:schema xmlns:xsd="http://www.w3.org/2001/XMLSchema" xmlns:xs="http://www.w3.org/2001/XMLSchema" xmlns:p="http://schemas.microsoft.com/office/2006/metadata/properties" xmlns:ns3="c3f30591-9e94-4ab4-9499-65bbcfa97402" targetNamespace="http://schemas.microsoft.com/office/2006/metadata/properties" ma:root="true" ma:fieldsID="f9f7f82d20366476abd392730e64faf8" ns3:_="">
    <xsd:import namespace="c3f30591-9e94-4ab4-9499-65bbcfa97402"/>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f30591-9e94-4ab4-9499-65bbcfa974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c3f30591-9e94-4ab4-9499-65bbcfa97402" xsi:nil="true"/>
  </documentManagement>
</p:properties>
</file>

<file path=customXml/itemProps1.xml><?xml version="1.0" encoding="utf-8"?>
<ds:datastoreItem xmlns:ds="http://schemas.openxmlformats.org/officeDocument/2006/customXml" ds:itemID="{CACFF430-CDF4-41B5-BFD5-23E9A10B6759}">
  <ds:schemaRefs>
    <ds:schemaRef ds:uri="http://schemas.microsoft.com/DataMashup"/>
  </ds:schemaRefs>
</ds:datastoreItem>
</file>

<file path=customXml/itemProps2.xml><?xml version="1.0" encoding="utf-8"?>
<ds:datastoreItem xmlns:ds="http://schemas.openxmlformats.org/officeDocument/2006/customXml" ds:itemID="{AEEE91AC-53CA-432D-8F59-252FE8CFD5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f30591-9e94-4ab4-9499-65bbcfa974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5256EF-42DF-4F0F-B5D3-4C14F8F43D05}">
  <ds:schemaRefs>
    <ds:schemaRef ds:uri="http://schemas.microsoft.com/sharepoint/v3/contenttype/forms"/>
  </ds:schemaRefs>
</ds:datastoreItem>
</file>

<file path=customXml/itemProps4.xml><?xml version="1.0" encoding="utf-8"?>
<ds:datastoreItem xmlns:ds="http://schemas.openxmlformats.org/officeDocument/2006/customXml" ds:itemID="{D4789440-D1CE-4BC6-9883-28A3BC8B7FAE}">
  <ds:schemaRefs>
    <ds:schemaRef ds:uri="http://schemas.microsoft.com/office/2006/metadata/properties"/>
    <ds:schemaRef ds:uri="http://schemas.microsoft.com/office/infopath/2007/PartnerControls"/>
    <ds:schemaRef ds:uri="c3f30591-9e94-4ab4-9499-65bbcfa974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Database</vt:lpstr>
      <vt:lpstr>Pivottables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Phu Qui</cp:lastModifiedBy>
  <cp:revision/>
  <dcterms:created xsi:type="dcterms:W3CDTF">2025-07-17T02:10:31Z</dcterms:created>
  <dcterms:modified xsi:type="dcterms:W3CDTF">2025-07-18T04:03:50Z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0x0101001877F876A1B4D847ADCB7544FA678E82</vt:lpwstr>
  </property>
</Properties>
</file>