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17" i="1"/>
  <c r="F17" i="1"/>
  <c r="E17" i="1"/>
  <c r="J16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<sst xmlns="http://schemas.openxmlformats.org/spreadsheetml/2006/main" count="63" uniqueCount="63">
  <si>
    <t>The district is broken into regions by X in order to target the ways Erica approaches different demands</t>
  </si>
  <si>
    <t>Region</t>
  </si>
  <si>
    <t>Adnumber</t>
  </si>
  <si>
    <t>geography</t>
  </si>
  <si>
    <t>CM</t>
  </si>
  <si>
    <t>SP</t>
  </si>
  <si>
    <t>TOTAL</t>
  </si>
  <si>
    <t>WINNER</t>
  </si>
  <si>
    <t>% Voting in Dem Primary 2018 of Pop</t>
  </si>
  <si>
    <t>% Reg Dems</t>
  </si>
  <si>
    <t>H</t>
  </si>
  <si>
    <t>Lower East Side/Noho</t>
  </si>
  <si>
    <t>M65</t>
  </si>
  <si>
    <t>M65ALL</t>
  </si>
  <si>
    <t>G</t>
  </si>
  <si>
    <t>NYU/Village</t>
  </si>
  <si>
    <t>M66</t>
  </si>
  <si>
    <t>M66ALL</t>
  </si>
  <si>
    <t>E</t>
  </si>
  <si>
    <t>Hells Kitchen East</t>
  </si>
  <si>
    <t>M67</t>
  </si>
  <si>
    <t>M67ALL</t>
  </si>
  <si>
    <t>A</t>
  </si>
  <si>
    <t>Randalls Isl/Upper Man</t>
  </si>
  <si>
    <t>M68</t>
  </si>
  <si>
    <t>M68ALL</t>
  </si>
  <si>
    <t>C</t>
  </si>
  <si>
    <t>"Gold Coast" (5Av-3Av)</t>
  </si>
  <si>
    <t>M73</t>
  </si>
  <si>
    <t>M73ALL</t>
  </si>
  <si>
    <t>F</t>
  </si>
  <si>
    <t>Stuytown/East Side to UN</t>
  </si>
  <si>
    <t>M74</t>
  </si>
  <si>
    <t>M74ALL</t>
  </si>
  <si>
    <t>D</t>
  </si>
  <si>
    <t>Midtown</t>
  </si>
  <si>
    <t>M75</t>
  </si>
  <si>
    <t>M75ALL</t>
  </si>
  <si>
    <t>B</t>
  </si>
  <si>
    <t>Upper East Side (3Av-River)</t>
  </si>
  <si>
    <t>M76</t>
  </si>
  <si>
    <t>M76ALL</t>
  </si>
  <si>
    <t>L</t>
  </si>
  <si>
    <t>Greenpoint/Williamsburg</t>
  </si>
  <si>
    <t>K50</t>
  </si>
  <si>
    <t>K50ALL</t>
  </si>
  <si>
    <t>M</t>
  </si>
  <si>
    <t>South Williamsburg</t>
  </si>
  <si>
    <t>K53</t>
  </si>
  <si>
    <t>K53ALL</t>
  </si>
  <si>
    <t>K</t>
  </si>
  <si>
    <t>Astoria Southeast/Woodside</t>
  </si>
  <si>
    <t>Q30</t>
  </si>
  <si>
    <t>Q30ALL</t>
  </si>
  <si>
    <t>I</t>
  </si>
  <si>
    <t>Astoria Central</t>
  </si>
  <si>
    <t>Q36</t>
  </si>
  <si>
    <t>Q36ALL</t>
  </si>
  <si>
    <t>J</t>
  </si>
  <si>
    <t>Astoria West/LIC/Sunnyside</t>
  </si>
  <si>
    <t>Q37</t>
  </si>
  <si>
    <t>Q37ALL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</si>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</sst>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6" sqref="C16"/>
    </sheetView>
  </sheetViews>
  <sheetFormatPr baseColWidth="10" defaultRowHeight="15" x14ac:dyDescent="0"/>
  <cols>
    <col min="9" max="9" width="27.1640625" customWidth="1"/>
  </cols>
  <sheetData>
    <row r="1" spans="1:10">
      <c r="A1" t="s">
        <v>0</v>
      </c>
    </row>
    <row r="2" spans="1:10">
      <c r="A2" t="s">
        <v>1</v>
      </c>
      <c r="C2" t="s">
        <v>2</v>
      </c>
      <c r="D2" t="s">
        <v>3</v>
      </c>
    </row>
    <row r="3" spans="1:10"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>
      <c r="A4" s="1" t="s">
        <v>10</v>
      </c>
      <c r="B4" s="2" t="s">
        <v>11</v>
      </c>
      <c r="C4" t="s">
        <v>12</v>
      </c>
      <c r="D4" t="s">
        <v>13</v>
      </c>
      <c r="E4">
        <v>758</v>
      </c>
      <c r="F4">
        <v>484</v>
      </c>
      <c r="G4">
        <v>1242</v>
      </c>
      <c r="H4" t="str">
        <f>IF(F4&gt;E4,"SP","")</f>
        <v/>
      </c>
      <c r="I4" s="3">
        <f>G4/130000</f>
        <v>9.5538461538461541E-3</v>
      </c>
      <c r="J4" s="3"/>
    </row>
    <row r="5" spans="1:10">
      <c r="A5" s="1" t="s">
        <v>14</v>
      </c>
      <c r="B5" s="2" t="s">
        <v>15</v>
      </c>
      <c r="C5" t="s">
        <v>16</v>
      </c>
      <c r="D5" t="s">
        <v>17</v>
      </c>
      <c r="E5">
        <v>1543</v>
      </c>
      <c r="F5">
        <v>1349</v>
      </c>
      <c r="G5">
        <v>2892</v>
      </c>
      <c r="H5" t="str">
        <f t="shared" ref="H5:H16" si="0">IF(F5&gt;E5,"SP","")</f>
        <v/>
      </c>
      <c r="I5" s="3">
        <f t="shared" ref="I5:I16" si="1">G5/130000</f>
        <v>2.2246153846153846E-2</v>
      </c>
      <c r="J5" s="3"/>
    </row>
    <row r="6" spans="1:10">
      <c r="A6" s="1" t="s">
        <v>18</v>
      </c>
      <c r="B6" s="2" t="s">
        <v>19</v>
      </c>
      <c r="C6" t="s">
        <v>20</v>
      </c>
      <c r="D6" t="s">
        <v>21</v>
      </c>
      <c r="E6">
        <v>75</v>
      </c>
      <c r="F6">
        <v>23</v>
      </c>
      <c r="G6">
        <v>98</v>
      </c>
      <c r="H6" t="str">
        <f t="shared" si="0"/>
        <v/>
      </c>
      <c r="I6" s="3">
        <f t="shared" si="1"/>
        <v>7.5384615384615388E-4</v>
      </c>
      <c r="J6" s="3"/>
    </row>
    <row r="7" spans="1:10">
      <c r="A7" s="1" t="s">
        <v>22</v>
      </c>
      <c r="B7" s="2" t="s">
        <v>23</v>
      </c>
      <c r="C7" s="4" t="s">
        <v>24</v>
      </c>
      <c r="D7" s="4" t="s">
        <v>25</v>
      </c>
      <c r="E7" s="4">
        <v>825</v>
      </c>
      <c r="F7" s="4">
        <v>394</v>
      </c>
      <c r="G7" s="4">
        <v>1219</v>
      </c>
      <c r="H7" t="str">
        <f t="shared" si="0"/>
        <v/>
      </c>
      <c r="I7" s="3">
        <f t="shared" si="1"/>
        <v>9.3769230769230761E-3</v>
      </c>
      <c r="J7" s="3"/>
    </row>
    <row r="8" spans="1:10">
      <c r="A8" s="1" t="s">
        <v>26</v>
      </c>
      <c r="B8" s="2" t="s">
        <v>27</v>
      </c>
      <c r="C8" t="s">
        <v>28</v>
      </c>
      <c r="D8" t="s">
        <v>29</v>
      </c>
      <c r="E8">
        <v>5402</v>
      </c>
      <c r="F8">
        <v>2121</v>
      </c>
      <c r="G8">
        <v>7523</v>
      </c>
      <c r="H8" t="str">
        <f t="shared" si="0"/>
        <v/>
      </c>
      <c r="I8" s="3">
        <f t="shared" si="1"/>
        <v>5.786923076923077E-2</v>
      </c>
      <c r="J8" s="3"/>
    </row>
    <row r="9" spans="1:10">
      <c r="A9" s="1" t="s">
        <v>30</v>
      </c>
      <c r="B9" s="2" t="s">
        <v>31</v>
      </c>
      <c r="C9" t="s">
        <v>32</v>
      </c>
      <c r="D9" t="s">
        <v>33</v>
      </c>
      <c r="E9">
        <v>4998</v>
      </c>
      <c r="F9">
        <v>3306</v>
      </c>
      <c r="G9">
        <v>8304</v>
      </c>
      <c r="H9" t="str">
        <f t="shared" si="0"/>
        <v/>
      </c>
      <c r="I9" s="3">
        <f t="shared" si="1"/>
        <v>6.3876923076923081E-2</v>
      </c>
      <c r="J9" s="3"/>
    </row>
    <row r="10" spans="1:10">
      <c r="A10" s="1" t="s">
        <v>34</v>
      </c>
      <c r="B10" s="2" t="s">
        <v>35</v>
      </c>
      <c r="C10" t="s">
        <v>36</v>
      </c>
      <c r="D10" t="s">
        <v>37</v>
      </c>
      <c r="E10">
        <v>2227</v>
      </c>
      <c r="F10">
        <v>1441</v>
      </c>
      <c r="G10">
        <v>3668</v>
      </c>
      <c r="H10" t="str">
        <f t="shared" si="0"/>
        <v/>
      </c>
      <c r="I10" s="3">
        <f t="shared" si="1"/>
        <v>2.8215384615384614E-2</v>
      </c>
      <c r="J10" s="3"/>
    </row>
    <row r="11" spans="1:10">
      <c r="A11" s="1" t="s">
        <v>38</v>
      </c>
      <c r="B11" s="2" t="s">
        <v>39</v>
      </c>
      <c r="C11" t="s">
        <v>40</v>
      </c>
      <c r="D11" t="s">
        <v>41</v>
      </c>
      <c r="E11">
        <v>5690</v>
      </c>
      <c r="F11">
        <v>2672</v>
      </c>
      <c r="G11">
        <v>8362</v>
      </c>
      <c r="H11" t="str">
        <f t="shared" si="0"/>
        <v/>
      </c>
      <c r="I11" s="3">
        <f t="shared" si="1"/>
        <v>6.4323076923076927E-2</v>
      </c>
      <c r="J11" s="3"/>
    </row>
    <row r="12" spans="1:10">
      <c r="A12" s="1" t="s">
        <v>42</v>
      </c>
      <c r="B12" s="2" t="s">
        <v>43</v>
      </c>
      <c r="C12" t="s">
        <v>44</v>
      </c>
      <c r="D12" t="s">
        <v>45</v>
      </c>
      <c r="E12">
        <v>1352</v>
      </c>
      <c r="F12">
        <v>2635</v>
      </c>
      <c r="G12">
        <v>3987</v>
      </c>
      <c r="H12" t="str">
        <f t="shared" si="0"/>
        <v>SP</v>
      </c>
      <c r="I12" s="3">
        <f t="shared" si="1"/>
        <v>3.0669230769230768E-2</v>
      </c>
      <c r="J12" s="3"/>
    </row>
    <row r="13" spans="1:10">
      <c r="A13" s="1" t="s">
        <v>46</v>
      </c>
      <c r="B13" s="2" t="s">
        <v>47</v>
      </c>
      <c r="C13" t="s">
        <v>48</v>
      </c>
      <c r="D13" t="s">
        <v>49</v>
      </c>
      <c r="E13">
        <v>236</v>
      </c>
      <c r="F13">
        <v>419</v>
      </c>
      <c r="G13">
        <v>655</v>
      </c>
      <c r="H13" t="str">
        <f t="shared" si="0"/>
        <v>SP</v>
      </c>
      <c r="I13" s="3">
        <f t="shared" si="1"/>
        <v>5.0384615384615385E-3</v>
      </c>
      <c r="J13" s="3"/>
    </row>
    <row r="14" spans="1:10">
      <c r="A14" s="1" t="s">
        <v>50</v>
      </c>
      <c r="B14" s="2" t="s">
        <v>51</v>
      </c>
      <c r="C14" t="s">
        <v>52</v>
      </c>
      <c r="D14" t="s">
        <v>53</v>
      </c>
      <c r="E14">
        <v>283</v>
      </c>
      <c r="F14">
        <v>388</v>
      </c>
      <c r="G14">
        <v>671</v>
      </c>
      <c r="H14" t="str">
        <f t="shared" si="0"/>
        <v>SP</v>
      </c>
      <c r="I14" s="3">
        <f t="shared" si="1"/>
        <v>5.1615384615384613E-3</v>
      </c>
      <c r="J14" s="3"/>
    </row>
    <row r="15" spans="1:10">
      <c r="A15" s="1" t="s">
        <v>54</v>
      </c>
      <c r="B15" s="2" t="s">
        <v>55</v>
      </c>
      <c r="C15" t="s">
        <v>56</v>
      </c>
      <c r="D15" t="s">
        <v>57</v>
      </c>
      <c r="E15">
        <v>1699</v>
      </c>
      <c r="F15">
        <v>1604</v>
      </c>
      <c r="G15">
        <v>3303</v>
      </c>
      <c r="H15" t="str">
        <f t="shared" si="0"/>
        <v/>
      </c>
      <c r="I15" s="3">
        <f t="shared" si="1"/>
        <v>2.5407692307692308E-2</v>
      </c>
      <c r="J15" s="3"/>
    </row>
    <row r="16" spans="1:10">
      <c r="A16" s="1" t="s">
        <v>58</v>
      </c>
      <c r="B16" s="2" t="s">
        <v>59</v>
      </c>
      <c r="C16" t="s">
        <v>60</v>
      </c>
      <c r="D16" t="s">
        <v>61</v>
      </c>
      <c r="E16">
        <v>1410</v>
      </c>
      <c r="F16">
        <v>1115</v>
      </c>
      <c r="G16">
        <v>2525</v>
      </c>
      <c r="H16" t="str">
        <f t="shared" si="0"/>
        <v/>
      </c>
      <c r="I16" s="3">
        <f t="shared" si="1"/>
        <v>1.9423076923076921E-2</v>
      </c>
      <c r="J16" s="3">
        <f>11439/130000</f>
        <v>8.7992307692307689E-2</v>
      </c>
    </row>
    <row r="17" spans="1:8">
      <c r="A17" t="s">
        <v>62</v>
      </c>
      <c r="E17">
        <f>SUM(E4:E16)</f>
        <v>26498</v>
      </c>
      <c r="F17">
        <f t="shared" ref="F17:H17" si="2">SUM(F4:F16)</f>
        <v>17951</v>
      </c>
      <c r="G17">
        <f t="shared" si="2"/>
        <v>44449</v>
      </c>
      <c r="H17">
        <f t="shared" si="2"/>
        <v>0</v>
      </c>
    </row>
    <row r="19" spans="1:8">
      <c r="E19">
        <f>150*13</f>
        <v>1950</v>
      </c>
    </row>
  </sheetData>
  <conditionalFormatting sqref="F7">
    <cfRule type="containsText" dxfId="1" priority="1" operator="containsText" text="!">
      <formula>NOT(ISERROR(SEARCH("!",F7)))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</dc:creator>
  <cp:lastModifiedBy>Christy</cp:lastModifiedBy>
  <dcterms:created xsi:type="dcterms:W3CDTF">2019-09-10T15:05:44Z</dcterms:created>
  <dcterms:modified xsi:type="dcterms:W3CDTF">2019-09-10T15:06:40Z</dcterms:modified>
</cp:coreProperties>
</file>