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0460" windowHeight="7590" tabRatio="852"/>
  </bookViews>
  <sheets>
    <sheet name="THUAN HAI TK2-SL2" sheetId="26" r:id="rId1"/>
    <sheet name="THUAN HAI TK3-SL3." sheetId="35" r:id="rId2"/>
    <sheet name="THUAN HAI TK2-SL2 (2)" sheetId="36" r:id="rId3"/>
    <sheet name="THUAN HAI TK5-SL5" sheetId="37" r:id="rId4"/>
    <sheet name="SAO MAI 86-68" sheetId="3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38" l="1"/>
  <c r="G62" i="38"/>
  <c r="F45" i="38"/>
  <c r="E45" i="38"/>
  <c r="F44" i="38"/>
  <c r="E44" i="38"/>
  <c r="F43" i="38"/>
  <c r="E43" i="38"/>
  <c r="G22" i="38"/>
  <c r="G23" i="38" s="1"/>
  <c r="G24" i="38" s="1"/>
  <c r="G25" i="38" s="1"/>
  <c r="G26" i="38" s="1"/>
  <c r="G27" i="38" s="1"/>
  <c r="G28" i="38" s="1"/>
  <c r="G29" i="38" s="1"/>
  <c r="G30" i="38" s="1"/>
  <c r="G31" i="38" s="1"/>
  <c r="G32" i="38" s="1"/>
  <c r="G33" i="38" s="1"/>
  <c r="G34" i="38" s="1"/>
  <c r="G35" i="38" s="1"/>
  <c r="G36" i="38" s="1"/>
  <c r="G37" i="38" s="1"/>
  <c r="G38" i="38" s="1"/>
  <c r="G39" i="38" s="1"/>
  <c r="G40" i="38" s="1"/>
  <c r="G41" i="38" s="1"/>
  <c r="G42" i="38" s="1"/>
  <c r="G43" i="38" s="1"/>
  <c r="B46" i="38"/>
  <c r="E46" i="38" s="1"/>
  <c r="B47" i="38"/>
  <c r="F47" i="38" s="1"/>
  <c r="B48" i="38"/>
  <c r="F48" i="38" s="1"/>
  <c r="B49" i="38"/>
  <c r="B50" i="38"/>
  <c r="B51" i="38"/>
  <c r="B52" i="38"/>
  <c r="F52" i="38" s="1"/>
  <c r="B53" i="38"/>
  <c r="B32" i="38"/>
  <c r="B33" i="38"/>
  <c r="B55" i="38"/>
  <c r="B40" i="38"/>
  <c r="B41" i="38"/>
  <c r="B43" i="38"/>
  <c r="B45" i="38"/>
  <c r="H62" i="38"/>
  <c r="B57" i="38"/>
  <c r="F57" i="38" s="1"/>
  <c r="B56" i="38"/>
  <c r="F56" i="38" s="1"/>
  <c r="E55" i="38"/>
  <c r="F55" i="38"/>
  <c r="F54" i="38"/>
  <c r="F53" i="38"/>
  <c r="E51" i="38"/>
  <c r="F50" i="38"/>
  <c r="F49" i="38"/>
  <c r="E48" i="38"/>
  <c r="B39" i="38"/>
  <c r="B38" i="38"/>
  <c r="B37" i="38"/>
  <c r="B35" i="38"/>
  <c r="B31" i="38"/>
  <c r="B29" i="38"/>
  <c r="B27" i="38"/>
  <c r="B23" i="38"/>
  <c r="B21" i="38"/>
  <c r="G21" i="38"/>
  <c r="B16" i="38"/>
  <c r="G60" i="38" s="1"/>
  <c r="G7" i="38"/>
  <c r="G69" i="37"/>
  <c r="G67" i="37"/>
  <c r="G22" i="37"/>
  <c r="G23" i="37" s="1"/>
  <c r="G24" i="37" s="1"/>
  <c r="G25" i="37" s="1"/>
  <c r="G26" i="37" s="1"/>
  <c r="G27" i="37" s="1"/>
  <c r="G28" i="37" s="1"/>
  <c r="G29" i="37" s="1"/>
  <c r="G30" i="37" s="1"/>
  <c r="G31" i="37" s="1"/>
  <c r="G32" i="37" s="1"/>
  <c r="G33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G47" i="37" s="1"/>
  <c r="G48" i="37" s="1"/>
  <c r="G49" i="37" s="1"/>
  <c r="G50" i="37" s="1"/>
  <c r="G51" i="37" s="1"/>
  <c r="G52" i="37" s="1"/>
  <c r="G53" i="37" s="1"/>
  <c r="G54" i="37" s="1"/>
  <c r="G55" i="37" s="1"/>
  <c r="G56" i="37" s="1"/>
  <c r="G57" i="37" s="1"/>
  <c r="G58" i="37" s="1"/>
  <c r="G59" i="37" s="1"/>
  <c r="G60" i="37" s="1"/>
  <c r="G61" i="37" s="1"/>
  <c r="G62" i="37" s="1"/>
  <c r="G63" i="37" s="1"/>
  <c r="G64" i="37" s="1"/>
  <c r="E47" i="37"/>
  <c r="F47" i="37"/>
  <c r="E48" i="37"/>
  <c r="F48" i="37"/>
  <c r="E49" i="37"/>
  <c r="F49" i="37"/>
  <c r="E50" i="37"/>
  <c r="F50" i="37"/>
  <c r="E51" i="37"/>
  <c r="F51" i="37"/>
  <c r="E52" i="37"/>
  <c r="F52" i="37"/>
  <c r="E53" i="37"/>
  <c r="F53" i="37"/>
  <c r="E54" i="37"/>
  <c r="F54" i="37"/>
  <c r="E55" i="37"/>
  <c r="F55" i="37"/>
  <c r="E56" i="37"/>
  <c r="F56" i="37"/>
  <c r="E59" i="37"/>
  <c r="F59" i="37"/>
  <c r="E60" i="37"/>
  <c r="F60" i="37"/>
  <c r="E61" i="37"/>
  <c r="F61" i="37"/>
  <c r="E62" i="37"/>
  <c r="F62" i="37"/>
  <c r="E63" i="37"/>
  <c r="F63" i="37"/>
  <c r="F46" i="37"/>
  <c r="E46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50" i="37"/>
  <c r="B44" i="37"/>
  <c r="B46" i="37"/>
  <c r="B47" i="37"/>
  <c r="B48" i="37"/>
  <c r="B39" i="37"/>
  <c r="B40" i="37"/>
  <c r="B38" i="37"/>
  <c r="B36" i="37"/>
  <c r="B34" i="37"/>
  <c r="B33" i="37"/>
  <c r="B29" i="37"/>
  <c r="B25" i="37"/>
  <c r="B23" i="37"/>
  <c r="G21" i="37"/>
  <c r="B21" i="37"/>
  <c r="H67" i="37"/>
  <c r="B43" i="37"/>
  <c r="B31" i="37"/>
  <c r="B16" i="37"/>
  <c r="G66" i="37" s="1"/>
  <c r="H66" i="37" s="1"/>
  <c r="G7" i="37"/>
  <c r="G43" i="36"/>
  <c r="G41" i="36"/>
  <c r="F37" i="36"/>
  <c r="E37" i="36"/>
  <c r="F36" i="36"/>
  <c r="E36" i="36"/>
  <c r="F35" i="36"/>
  <c r="E35" i="36"/>
  <c r="G22" i="36"/>
  <c r="G23" i="36"/>
  <c r="G24" i="36" s="1"/>
  <c r="G25" i="36" s="1"/>
  <c r="G26" i="36" s="1"/>
  <c r="G27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B36" i="36"/>
  <c r="B23" i="36"/>
  <c r="H41" i="36"/>
  <c r="B37" i="36"/>
  <c r="B35" i="36"/>
  <c r="B33" i="36"/>
  <c r="B32" i="36"/>
  <c r="B31" i="36"/>
  <c r="F30" i="36"/>
  <c r="B29" i="36"/>
  <c r="B25" i="36"/>
  <c r="G21" i="36"/>
  <c r="B21" i="36"/>
  <c r="B16" i="36"/>
  <c r="G40" i="36" s="1"/>
  <c r="H40" i="36" s="1"/>
  <c r="G7" i="36"/>
  <c r="G22" i="35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44" i="38" l="1"/>
  <c r="G45" i="38" s="1"/>
  <c r="G46" i="38" s="1"/>
  <c r="G47" i="38" s="1"/>
  <c r="G48" i="38" s="1"/>
  <c r="G49" i="38" s="1"/>
  <c r="G50" i="38" s="1"/>
  <c r="G51" i="38" s="1"/>
  <c r="G52" i="38" s="1"/>
  <c r="G53" i="38" s="1"/>
  <c r="G54" i="38" s="1"/>
  <c r="G55" i="38" s="1"/>
  <c r="G56" i="38" s="1"/>
  <c r="G57" i="38" s="1"/>
  <c r="G58" i="38" s="1"/>
  <c r="F51" i="38"/>
  <c r="E52" i="38"/>
  <c r="E50" i="38"/>
  <c r="E54" i="38"/>
  <c r="E57" i="38"/>
  <c r="E49" i="38"/>
  <c r="E53" i="38"/>
  <c r="E56" i="38"/>
  <c r="H60" i="38"/>
  <c r="E47" i="38"/>
  <c r="F46" i="38"/>
  <c r="G59" i="38" l="1"/>
  <c r="G65" i="37"/>
  <c r="G39" i="36"/>
  <c r="H59" i="38" l="1"/>
  <c r="H65" i="37"/>
  <c r="H39" i="36"/>
  <c r="H61" i="38" l="1"/>
  <c r="H68" i="37"/>
  <c r="H42" i="36"/>
  <c r="E24" i="35" l="1"/>
  <c r="F24" i="35"/>
  <c r="E25" i="35"/>
  <c r="F25" i="35"/>
  <c r="E30" i="35"/>
  <c r="F30" i="35"/>
  <c r="E31" i="35"/>
  <c r="F31" i="35"/>
  <c r="E33" i="35"/>
  <c r="E35" i="35"/>
  <c r="F35" i="35"/>
  <c r="E36" i="35"/>
  <c r="F36" i="35"/>
  <c r="E37" i="35"/>
  <c r="F37" i="35"/>
  <c r="E38" i="35"/>
  <c r="F38" i="35"/>
  <c r="E39" i="35"/>
  <c r="F39" i="35"/>
  <c r="E40" i="35"/>
  <c r="F40" i="35"/>
  <c r="E41" i="35"/>
  <c r="F41" i="35"/>
  <c r="E42" i="35"/>
  <c r="F42" i="35"/>
  <c r="E46" i="35"/>
  <c r="F46" i="35"/>
  <c r="E47" i="35"/>
  <c r="F47" i="35"/>
  <c r="E48" i="35"/>
  <c r="F48" i="35"/>
  <c r="E51" i="35"/>
  <c r="F51" i="35"/>
  <c r="E52" i="35"/>
  <c r="F52" i="35"/>
  <c r="E53" i="35"/>
  <c r="F53" i="35"/>
  <c r="E60" i="35"/>
  <c r="F60" i="35"/>
  <c r="E61" i="35"/>
  <c r="F61" i="35"/>
  <c r="E62" i="35"/>
  <c r="F62" i="35"/>
  <c r="E63" i="35"/>
  <c r="F63" i="35"/>
  <c r="E65" i="35"/>
  <c r="F65" i="35"/>
  <c r="E66" i="35"/>
  <c r="F66" i="35"/>
  <c r="E67" i="35"/>
  <c r="F67" i="35"/>
  <c r="E68" i="35"/>
  <c r="F68" i="35"/>
  <c r="B65" i="35"/>
  <c r="B66" i="35"/>
  <c r="B67" i="35"/>
  <c r="B68" i="35"/>
  <c r="B55" i="35"/>
  <c r="B56" i="35"/>
  <c r="B57" i="35"/>
  <c r="B58" i="35"/>
  <c r="B60" i="35"/>
  <c r="B61" i="35"/>
  <c r="B62" i="35"/>
  <c r="B64" i="35"/>
  <c r="B48" i="35"/>
  <c r="B52" i="35"/>
  <c r="B54" i="35"/>
  <c r="B39" i="35"/>
  <c r="H72" i="35" l="1"/>
  <c r="B46" i="35"/>
  <c r="B43" i="35"/>
  <c r="B41" i="35"/>
  <c r="B37" i="35"/>
  <c r="B35" i="35"/>
  <c r="B32" i="35"/>
  <c r="B31" i="35"/>
  <c r="B29" i="35"/>
  <c r="B28" i="35"/>
  <c r="B26" i="35"/>
  <c r="B24" i="35"/>
  <c r="B23" i="35"/>
  <c r="E23" i="35" s="1"/>
  <c r="G21" i="35"/>
  <c r="B21" i="35"/>
  <c r="B16" i="35"/>
  <c r="G71" i="35" s="1"/>
  <c r="H71" i="35" s="1"/>
  <c r="G7" i="35"/>
  <c r="G22" i="26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F24" i="26"/>
  <c r="F25" i="26"/>
  <c r="F31" i="26"/>
  <c r="F35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E24" i="26"/>
  <c r="E25" i="26"/>
  <c r="E31" i="26"/>
  <c r="E35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F23" i="26"/>
  <c r="E23" i="26"/>
  <c r="B24" i="26"/>
  <c r="B52" i="26"/>
  <c r="B51" i="26"/>
  <c r="B36" i="26"/>
  <c r="B37" i="26"/>
  <c r="B38" i="26"/>
  <c r="B40" i="26"/>
  <c r="B41" i="26"/>
  <c r="B42" i="26"/>
  <c r="B43" i="26"/>
  <c r="B44" i="26"/>
  <c r="B45" i="26"/>
  <c r="B46" i="26"/>
  <c r="B47" i="26"/>
  <c r="B48" i="26"/>
  <c r="B49" i="26"/>
  <c r="B35" i="26"/>
  <c r="B32" i="26"/>
  <c r="B29" i="26"/>
  <c r="B26" i="26"/>
  <c r="F23" i="35" l="1"/>
  <c r="G70" i="35" l="1"/>
  <c r="H70" i="35" s="1"/>
  <c r="G73" i="35" l="1"/>
  <c r="G75" i="35" s="1"/>
  <c r="H73" i="35" l="1"/>
  <c r="B23" i="26" l="1"/>
  <c r="B28" i="26"/>
  <c r="B31" i="26" l="1"/>
  <c r="G21" i="26" l="1"/>
  <c r="B21" i="26"/>
  <c r="B16" i="26"/>
  <c r="G55" i="26" s="1"/>
  <c r="G7" i="26"/>
  <c r="H55" i="26" l="1"/>
  <c r="G54" i="26" l="1"/>
  <c r="G57" i="26" l="1"/>
  <c r="H56" i="26"/>
  <c r="H54" i="26"/>
  <c r="G59" i="26" l="1"/>
  <c r="H57" i="26"/>
</calcChain>
</file>

<file path=xl/sharedStrings.xml><?xml version="1.0" encoding="utf-8"?>
<sst xmlns="http://schemas.openxmlformats.org/spreadsheetml/2006/main" count="732" uniqueCount="152">
  <si>
    <t>LAYTIME CALCULATION</t>
  </si>
  <si>
    <t>Discharge port</t>
  </si>
  <si>
    <t>NOR tendered:</t>
  </si>
  <si>
    <t>Arrival Window</t>
  </si>
  <si>
    <t>NOR accepted:</t>
  </si>
  <si>
    <t>Cargo Quantity:</t>
  </si>
  <si>
    <t>MTS</t>
  </si>
  <si>
    <t>Commenced discharging</t>
  </si>
  <si>
    <t>Discharging rate:</t>
  </si>
  <si>
    <t>MT/day</t>
  </si>
  <si>
    <t>Completed discharging</t>
  </si>
  <si>
    <t>Demurrage</t>
  </si>
  <si>
    <t>USD/day</t>
  </si>
  <si>
    <t>Received all eligible documents</t>
  </si>
  <si>
    <t>Despatch</t>
  </si>
  <si>
    <t>Laytime  Allowed:</t>
  </si>
  <si>
    <t>day</t>
  </si>
  <si>
    <r>
      <t xml:space="preserve">
</t>
    </r>
    <r>
      <rPr>
        <b/>
        <i/>
        <sz val="11"/>
        <rFont val="Times New Roman"/>
        <family val="1"/>
      </rPr>
      <t>Date</t>
    </r>
  </si>
  <si>
    <t>Working time</t>
  </si>
  <si>
    <r>
      <t xml:space="preserve">
</t>
    </r>
    <r>
      <rPr>
        <b/>
        <i/>
        <sz val="11"/>
        <rFont val="Times New Roman"/>
        <family val="1"/>
      </rPr>
      <t>Detail</t>
    </r>
  </si>
  <si>
    <t>Working time counted</t>
  </si>
  <si>
    <t>Laytime</t>
  </si>
  <si>
    <r>
      <t xml:space="preserve">
</t>
    </r>
    <r>
      <rPr>
        <b/>
        <i/>
        <sz val="11"/>
        <rFont val="Times New Roman"/>
        <family val="1"/>
      </rPr>
      <t>Note</t>
    </r>
  </si>
  <si>
    <r>
      <t xml:space="preserve">Từ
</t>
    </r>
    <r>
      <rPr>
        <b/>
        <i/>
        <sz val="11"/>
        <rFont val="Times New Roman"/>
        <family val="1"/>
      </rPr>
      <t>From</t>
    </r>
  </si>
  <si>
    <r>
      <t xml:space="preserve">Đến
</t>
    </r>
    <r>
      <rPr>
        <b/>
        <i/>
        <sz val="11"/>
        <rFont val="Times New Roman"/>
        <family val="1"/>
      </rPr>
      <t>To</t>
    </r>
  </si>
  <si>
    <r>
      <t xml:space="preserve">Giờ
</t>
    </r>
    <r>
      <rPr>
        <b/>
        <i/>
        <sz val="11"/>
        <rFont val="Times New Roman"/>
        <family val="1"/>
      </rPr>
      <t>Hour</t>
    </r>
  </si>
  <si>
    <t xml:space="preserve">Not counted to laytime </t>
  </si>
  <si>
    <t>Counted to laytime</t>
  </si>
  <si>
    <t>Total time used</t>
  </si>
  <si>
    <t>Total time allowed</t>
  </si>
  <si>
    <t>Time saved/Despatch</t>
  </si>
  <si>
    <t>Time exceeded/Demurrage</t>
  </si>
  <si>
    <t>Discharging in progress</t>
  </si>
  <si>
    <t>Initial draft survey</t>
  </si>
  <si>
    <t>KL cảng dỡ</t>
  </si>
  <si>
    <t>Tàu</t>
  </si>
  <si>
    <t>Vessel/Barge</t>
  </si>
  <si>
    <t>Mother vessel</t>
  </si>
  <si>
    <t>Duyen Hai port, Tra Vinh province, Vietnam</t>
  </si>
  <si>
    <r>
      <t xml:space="preserve">Phút
</t>
    </r>
    <r>
      <rPr>
        <b/>
        <i/>
        <sz val="11"/>
        <rFont val="Times New Roman"/>
        <family val="1"/>
      </rPr>
      <t>Minute</t>
    </r>
  </si>
  <si>
    <t>Despatch (USD)</t>
  </si>
  <si>
    <t>Demurrage (USD)</t>
  </si>
  <si>
    <t>Tra Vinh, date       March  2021</t>
  </si>
  <si>
    <t xml:space="preserve">FOR ON BEHALF OF 
THE SELLER
</t>
  </si>
  <si>
    <t>FOR ON BEHALF OF 
THE PURCHASER</t>
  </si>
  <si>
    <t>PVT AROMA</t>
  </si>
  <si>
    <t xml:space="preserve">Thông tin chờ tàu dỡ hàng </t>
  </si>
  <si>
    <t>CSA</t>
  </si>
  <si>
    <t>Khối lượng</t>
  </si>
  <si>
    <t>Trao NOR</t>
  </si>
  <si>
    <t>Thời gian bốc dỡ</t>
  </si>
  <si>
    <t>Ghi chú</t>
  </si>
  <si>
    <t>Complete discharging</t>
  </si>
  <si>
    <t>VIET THUAN 215-01</t>
  </si>
  <si>
    <t>VIET THUAN 189</t>
  </si>
  <si>
    <t>OCEAN STAR</t>
  </si>
  <si>
    <t>VIET THUAN 169</t>
  </si>
  <si>
    <t>NGOI SAO 01</t>
  </si>
  <si>
    <t>VIET THUAN 235</t>
  </si>
  <si>
    <t>VIET THUAN 235-01</t>
  </si>
  <si>
    <t>22 - 23/4/2020</t>
  </si>
  <si>
    <t>23 - 24/4/2020</t>
  </si>
  <si>
    <t>THUAN HAI TK3/SL3</t>
  </si>
  <si>
    <t>DH1</t>
  </si>
  <si>
    <t>THUAN HAI TK5/SL5</t>
  </si>
  <si>
    <t>POP leading her go to anchorage in side. Drop anchor at 15.30LT</t>
  </si>
  <si>
    <t xml:space="preserve">Waiting for berthing due to discharging other vessel (VIET THUAN 169 ex DRANNEE NAREE) </t>
  </si>
  <si>
    <t xml:space="preserve">Waiting for berthing due to discharging other vessel (VIET THUAN 215-01 ex DRANNEE NAREE) </t>
  </si>
  <si>
    <t xml:space="preserve">Waiting for berthing due to discharging other vessel (PVT AROMA ex PACIFIC TALENT) </t>
  </si>
  <si>
    <t xml:space="preserve">Waiting for berthing due to discharging other vessel (VTB 16 ex RHL CLARITA) </t>
  </si>
  <si>
    <t xml:space="preserve">Waiting for berthing due to discharging other vessel (GOLDEN AMOR ex NEW GALAXY) </t>
  </si>
  <si>
    <t xml:space="preserve">Waiting for berthing due to discharging other vessel (VIET THUAN 189 ex RHL CLARITA) </t>
  </si>
  <si>
    <t xml:space="preserve">Waiting for berthing due to discharging other vessel (VIET THUAN 235 ex OCEAN SAGA) </t>
  </si>
  <si>
    <t xml:space="preserve">Waiting for berthing due to discharging other vessel (VIET THUAN 169 ex OCEAN SAGA) </t>
  </si>
  <si>
    <t xml:space="preserve">Waiting for berthing due to discharging other vessel (PVT HN ex NEW GALAXY) </t>
  </si>
  <si>
    <t>24 - 26/4/2020</t>
  </si>
  <si>
    <t>VTB 16</t>
  </si>
  <si>
    <t>GOLDEN AMOR</t>
  </si>
  <si>
    <t>26 - 28/4/2020</t>
  </si>
  <si>
    <t>28 - 29/4/2020</t>
  </si>
  <si>
    <t>29 - 30/4/2020</t>
  </si>
  <si>
    <t>30/4 - 1/5/2020</t>
  </si>
  <si>
    <t xml:space="preserve">Waiting for berthing due to discharging other vessel (VIET THUAN 215-01 ex OCEAN SAGA) </t>
  </si>
  <si>
    <t>1 - 2/5/2020</t>
  </si>
  <si>
    <t>PVT HN</t>
  </si>
  <si>
    <t>2 - 4/5/2020</t>
  </si>
  <si>
    <t>VNL 03/02</t>
  </si>
  <si>
    <t>Arrived pilot station at the Duyen Hai Electric power,Notice of readiness was tendered at 20.30 hrs</t>
  </si>
  <si>
    <t xml:space="preserve">Stop discharging due to waiting the ship tension </t>
  </si>
  <si>
    <t>SAO MAI 86/68</t>
  </si>
  <si>
    <t>THUAN HAI TK2/SL2</t>
  </si>
  <si>
    <t>DUBAI KNIGHT</t>
  </si>
  <si>
    <t>18/4 - 28/4/2020</t>
  </si>
  <si>
    <t>Arrived pilot station at the Duyen Hai Electric power,Notice of readiness was tendered at 19.00 hrs</t>
  </si>
  <si>
    <t>Ship was requested to get pilot onboard for proceeding to berth no.1, all make fast at 10.00 hrs.</t>
  </si>
  <si>
    <t>The vessel prepare discharging</t>
  </si>
  <si>
    <t>Stop discharging due to the factory DH3 cleaning equipment</t>
  </si>
  <si>
    <t>Stop discharging due to CSU2 cannot moving</t>
  </si>
  <si>
    <t>Stop discharging due to overflow DH3</t>
  </si>
  <si>
    <r>
      <t xml:space="preserve">Waiting for berthing due to discharging other vessel (VIET THUAN 215-01 ex DRANNEE NAREE)
</t>
    </r>
    <r>
      <rPr>
        <b/>
        <sz val="12"/>
        <color rgb="FFFF0000"/>
        <rFont val="Times New Roman"/>
        <family val="1"/>
      </rPr>
      <t>12 hours turn time.</t>
    </r>
  </si>
  <si>
    <t>POP shifting the vessel to anchorage turning basin of Duyen Hai port</t>
  </si>
  <si>
    <t xml:space="preserve">Waiting for berthing due to discharging other vessel (OCEAN STAR ex PVT SHAPPHIRE) </t>
  </si>
  <si>
    <t xml:space="preserve">Waiting for berthing due to discharging other vessel (VIET THUAN 30-02 ex RHL CLARITA) </t>
  </si>
  <si>
    <t xml:space="preserve">Waiting for berthing due to discharging other vessel (NGOI SAO 01 ex RHL CLARITA) </t>
  </si>
  <si>
    <t xml:space="preserve">Waiting for berthing due to discharging other vessel (VIET THUAN 235-01 ex JOSCO TAIZHOU) </t>
  </si>
  <si>
    <t xml:space="preserve">Waiting for berthing due to discharging other vessel (THUAN HAI TK2/SL2 ex DUBAI KNIGHT) </t>
  </si>
  <si>
    <t>The vessel repare the draf survey</t>
  </si>
  <si>
    <t xml:space="preserve">No discharging due to the factory discharging other vessel (THUAN HAI TK2/SL2 ex DUBAI KNIGHT) </t>
  </si>
  <si>
    <t>Stop discharging due to the factory cleaning equipment</t>
  </si>
  <si>
    <t>Stop discharging due to coal transfer T1 DH3E (wet coal)</t>
  </si>
  <si>
    <t>Stop discharging due to another ship to berth (VTB16 ex OCEAN SAGA)</t>
  </si>
  <si>
    <t>VIET THUAN 30-02</t>
  </si>
  <si>
    <t>Ship was requested to get pilot onboard for proceeding to berth No.2, all make fast at 05.50 hrs.</t>
  </si>
  <si>
    <t>4 - 5/5/2020</t>
  </si>
  <si>
    <t>5 - 7/5/2020</t>
  </si>
  <si>
    <t>7 - 8/5/2020</t>
  </si>
  <si>
    <t>8 - 8/5/2020</t>
  </si>
  <si>
    <t>Arrived pilot station at the Duyen Hai Electric power,Notice of readiness was tendered at 21.00 hrs</t>
  </si>
  <si>
    <t>Ship was requested to get pilot onboard for proceeding to berth No.2, all make fast at 04.40 hrs.</t>
  </si>
  <si>
    <t>Arrived pilot station at the Duyen Hai Electric power,Notice of readiness was tendered at 23.00 hrs</t>
  </si>
  <si>
    <t xml:space="preserve">Waiting for berthing due to discharging other vessel (VTB 16 ex OCEAN SAGA) </t>
  </si>
  <si>
    <t xml:space="preserve">Waiting for berthing due to discharging other vessel (MINH QUANG 01 ex TRUONG MINH FORTUNE) </t>
  </si>
  <si>
    <t xml:space="preserve">Waiting for berthing due to discharging other vessel (VIET THUAN 169 ex LOWLANDS COMFORT) </t>
  </si>
  <si>
    <t xml:space="preserve">Waiting for berthing due to discharging other vessel (VIET THUAN 189 ex CHRISTOS THEO) </t>
  </si>
  <si>
    <t>POB leading her go to anchorage in side. Drop anchor at 16.00LT</t>
  </si>
  <si>
    <t>POB and shifting to terminal 01, safely berthed at 08.20 hrs</t>
  </si>
  <si>
    <t xml:space="preserve">No discharging due to the factory discharging other vessel (SAO MAI 68/86 ex DUBAI KNIGHT) </t>
  </si>
  <si>
    <t>Stop discharging due to the factory discharging other vessel (EPIC 08 coal DH1)</t>
  </si>
  <si>
    <t>Stop discharging due to port equipment trouble</t>
  </si>
  <si>
    <t>Stop discharging due to another ship to berth (VNL 03/02 coal DH1)</t>
  </si>
  <si>
    <t xml:space="preserve">Stop discharging due to the factory discharging other vessel (SAO MAI 68/86 ex DUBAI KNIGHT) </t>
  </si>
  <si>
    <t xml:space="preserve">Stop discharging due to the factory discharging other vessel (EPIC 09 ex CHRISTOS THEO) </t>
  </si>
  <si>
    <t>Stop discharging due to change warehouse</t>
  </si>
  <si>
    <t>VTB16</t>
  </si>
  <si>
    <t>MINH QUANG 01</t>
  </si>
  <si>
    <t>SAO MAI 68/86</t>
  </si>
  <si>
    <t>EPIC 08</t>
  </si>
  <si>
    <t>EPIC 09</t>
  </si>
  <si>
    <t>9 - 10/5/2020</t>
  </si>
  <si>
    <t>10 - 11/5/2020</t>
  </si>
  <si>
    <t>11 - 12/5/2020</t>
  </si>
  <si>
    <t>12 - 13/5/2020</t>
  </si>
  <si>
    <t>12 - 14/5/2020</t>
  </si>
  <si>
    <t>14 - 16/5/2020</t>
  </si>
  <si>
    <t>Arrived pilot station at the Duyen Hai Electric power,Notice of readiness was tendered at 19.40 hrs</t>
  </si>
  <si>
    <t xml:space="preserve">Waiting for berthing due to discharging other vessel (THUAN HAI TK2/SL2 and THUAN HAI TK3/SL3 ex DUBAI KNIGHT) </t>
  </si>
  <si>
    <t>Ship was requested to get pilot onboard for proceeding to berth No.2, all make fast at 17.40 hrs.</t>
  </si>
  <si>
    <t>Stop discharging due to change flip flop DH3</t>
  </si>
  <si>
    <t>Stop discharging due to CSU2 maintenance</t>
  </si>
  <si>
    <t>Stop discharging due to the factory cleaning equipment and waiting crane the car down</t>
  </si>
  <si>
    <t>PETROSETCO POTS 01</t>
  </si>
  <si>
    <t xml:space="preserve">No discharging due to the factory discharging other vessel (PETROSETCO POTS 01 coal DH1)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</si>
</sst>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\ _₫_-;\-* #,##0.00\ _₫_-;_-* &quot;-&quot;??\ _₫_-;_-@_-"/>
    <numFmt numFmtId="165" formatCode="d:hh:mm"/>
    <numFmt numFmtId="166" formatCode="h:mm;@"/>
    <numFmt numFmtId="167" formatCode="[$]ddd\ dd\-mmm\-yyyy"/>
    <numFmt numFmtId="168" formatCode="hh:mm\ dd/mm/yyyy"/>
    <numFmt numFmtId="169" formatCode="hh:mm\L\T\ dddd/mmmm/yyyy"/>
    <numFmt numFmtId="170" formatCode="_ * #,##0.00_ ;_ * \-#,##0.00_ ;_ * &quot;-&quot;??_ ;_ @_ "/>
    <numFmt numFmtId="171" formatCode="0.0000"/>
    <numFmt numFmtId="172" formatCode="_(* #,##0_);_(* \(#,##0\);_(* &quot;-&quot;??_);_(@_)"/>
    <numFmt numFmtId="173" formatCode="#,##0.0000"/>
    <numFmt numFmtId="174" formatCode="#,##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.VnTime"/>
      <family val="2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2"/>
    </font>
    <font>
      <i/>
      <sz val="1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i/>
      <sz val="1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222222"/>
      <name val="Times New Roman"/>
      <family val="1"/>
    </font>
    <font>
      <b/>
      <sz val="12"/>
      <color rgb="FFFF0000"/>
      <name val="Times New Roman"/>
      <family val="1"/>
    </font>
    <font>
      <i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170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167" fontId="4" fillId="0" borderId="0" xfId="2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wrapText="1"/>
    </xf>
    <xf numFmtId="167" fontId="5" fillId="0" borderId="0" xfId="2" applyNumberFormat="1" applyFont="1" applyBorder="1" applyAlignment="1"/>
    <xf numFmtId="167" fontId="4" fillId="0" borderId="0" xfId="2" applyNumberFormat="1" applyFont="1" applyBorder="1" applyAlignment="1"/>
    <xf numFmtId="167" fontId="4" fillId="0" borderId="0" xfId="2" applyNumberFormat="1" applyFont="1" applyBorder="1" applyAlignment="1">
      <alignment horizontal="center"/>
    </xf>
    <xf numFmtId="167" fontId="5" fillId="0" borderId="0" xfId="2" applyNumberFormat="1" applyFont="1" applyFill="1" applyBorder="1" applyAlignment="1">
      <alignment horizontal="center" vertical="center" wrapText="1"/>
    </xf>
    <xf numFmtId="167" fontId="5" fillId="0" borderId="0" xfId="2" applyNumberFormat="1" applyFont="1" applyFill="1" applyBorder="1" applyAlignment="1">
      <alignment vertical="center" wrapText="1"/>
    </xf>
    <xf numFmtId="167" fontId="6" fillId="0" borderId="0" xfId="2" applyNumberFormat="1" applyFont="1" applyBorder="1" applyAlignment="1"/>
    <xf numFmtId="167" fontId="7" fillId="0" borderId="0" xfId="2" applyNumberFormat="1" applyFont="1" applyFill="1" applyBorder="1" applyAlignment="1">
      <alignment horizontal="center" vertical="center"/>
    </xf>
    <xf numFmtId="167" fontId="8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22" fontId="8" fillId="0" borderId="0" xfId="0" applyNumberFormat="1" applyFont="1" applyFill="1" applyBorder="1" applyAlignment="1">
      <alignment horizontal="center" vertical="center" wrapText="1"/>
    </xf>
    <xf numFmtId="169" fontId="8" fillId="0" borderId="0" xfId="2" applyNumberFormat="1" applyFont="1" applyFill="1" applyBorder="1" applyAlignment="1">
      <alignment vertical="center"/>
    </xf>
    <xf numFmtId="167" fontId="8" fillId="0" borderId="0" xfId="2" quotePrefix="1" applyNumberFormat="1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168" fontId="7" fillId="0" borderId="0" xfId="2" applyNumberFormat="1" applyFont="1" applyFill="1" applyBorder="1" applyAlignment="1">
      <alignment vertical="center" wrapText="1"/>
    </xf>
    <xf numFmtId="2" fontId="7" fillId="0" borderId="0" xfId="2" applyNumberFormat="1" applyFont="1" applyFill="1" applyBorder="1" applyAlignment="1">
      <alignment vertical="center"/>
    </xf>
    <xf numFmtId="168" fontId="7" fillId="0" borderId="0" xfId="2" applyNumberFormat="1" applyFont="1" applyFill="1" applyBorder="1" applyAlignment="1">
      <alignment horizontal="center" vertical="center" wrapText="1"/>
    </xf>
    <xf numFmtId="167" fontId="8" fillId="0" borderId="0" xfId="2" applyNumberFormat="1" applyFont="1" applyFill="1" applyBorder="1" applyAlignment="1">
      <alignment vertical="center" wrapText="1"/>
    </xf>
    <xf numFmtId="171" fontId="7" fillId="0" borderId="0" xfId="2" applyNumberFormat="1" applyFont="1" applyFill="1" applyBorder="1" applyAlignment="1">
      <alignment horizontal="center" vertical="center"/>
    </xf>
    <xf numFmtId="167" fontId="7" fillId="0" borderId="0" xfId="2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172" fontId="7" fillId="0" borderId="0" xfId="4" applyNumberFormat="1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horizontal="right" vertical="center" wrapText="1"/>
    </xf>
    <xf numFmtId="167" fontId="5" fillId="0" borderId="0" xfId="2" applyNumberFormat="1" applyFont="1" applyFill="1" applyBorder="1" applyAlignment="1">
      <alignment horizontal="left" vertical="center" wrapText="1"/>
    </xf>
    <xf numFmtId="167" fontId="7" fillId="0" borderId="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vertical="center" wrapText="1"/>
    </xf>
    <xf numFmtId="167" fontId="7" fillId="0" borderId="3" xfId="2" applyNumberFormat="1" applyFont="1" applyBorder="1" applyAlignment="1">
      <alignment horizontal="center" vertical="center" wrapText="1"/>
    </xf>
    <xf numFmtId="2" fontId="8" fillId="0" borderId="3" xfId="2" applyNumberFormat="1" applyFont="1" applyFill="1" applyBorder="1" applyAlignment="1">
      <alignment horizontal="center" vertical="center"/>
    </xf>
    <xf numFmtId="20" fontId="8" fillId="0" borderId="3" xfId="2" applyNumberFormat="1" applyFont="1" applyFill="1" applyBorder="1" applyAlignment="1">
      <alignment horizontal="center" vertical="center"/>
    </xf>
    <xf numFmtId="167" fontId="11" fillId="0" borderId="4" xfId="2" applyNumberFormat="1" applyFont="1" applyBorder="1" applyAlignment="1">
      <alignment vertical="center" wrapText="1"/>
    </xf>
    <xf numFmtId="1" fontId="8" fillId="0" borderId="3" xfId="2" applyNumberFormat="1" applyFont="1" applyBorder="1" applyAlignment="1">
      <alignment horizontal="center" vertical="center"/>
    </xf>
    <xf numFmtId="4" fontId="8" fillId="0" borderId="3" xfId="2" applyNumberFormat="1" applyFont="1" applyBorder="1" applyAlignment="1">
      <alignment horizontal="center" vertical="center"/>
    </xf>
    <xf numFmtId="167" fontId="12" fillId="0" borderId="3" xfId="2" applyNumberFormat="1" applyFont="1" applyBorder="1" applyAlignment="1">
      <alignment vertical="center" wrapText="1"/>
    </xf>
    <xf numFmtId="173" fontId="8" fillId="0" borderId="3" xfId="2" applyNumberFormat="1" applyFont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center" vertical="center"/>
    </xf>
    <xf numFmtId="167" fontId="11" fillId="0" borderId="3" xfId="2" applyNumberFormat="1" applyFont="1" applyBorder="1" applyAlignment="1">
      <alignment vertical="center" wrapText="1"/>
    </xf>
    <xf numFmtId="166" fontId="7" fillId="0" borderId="3" xfId="2" applyNumberFormat="1" applyFont="1" applyFill="1" applyBorder="1" applyAlignment="1">
      <alignment horizontal="center" vertical="center"/>
    </xf>
    <xf numFmtId="167" fontId="5" fillId="0" borderId="3" xfId="2" applyNumberFormat="1" applyFont="1" applyBorder="1" applyAlignment="1">
      <alignment vertical="center" wrapText="1"/>
    </xf>
    <xf numFmtId="4" fontId="8" fillId="0" borderId="2" xfId="2" applyNumberFormat="1" applyFont="1" applyBorder="1" applyAlignment="1">
      <alignment horizontal="center" vertical="center"/>
    </xf>
    <xf numFmtId="165" fontId="8" fillId="0" borderId="3" xfId="2" applyNumberFormat="1" applyFont="1" applyBorder="1" applyAlignment="1">
      <alignment vertical="center"/>
    </xf>
    <xf numFmtId="4" fontId="7" fillId="3" borderId="2" xfId="2" applyNumberFormat="1" applyFont="1" applyFill="1" applyBorder="1" applyAlignment="1">
      <alignment horizontal="center" vertical="center"/>
    </xf>
    <xf numFmtId="4" fontId="7" fillId="3" borderId="3" xfId="2" applyNumberFormat="1" applyFont="1" applyFill="1" applyBorder="1" applyAlignment="1">
      <alignment horizontal="center" vertical="center"/>
    </xf>
    <xf numFmtId="170" fontId="7" fillId="2" borderId="0" xfId="3" applyFont="1" applyFill="1" applyBorder="1" applyAlignment="1">
      <alignment vertical="center"/>
    </xf>
    <xf numFmtId="22" fontId="8" fillId="2" borderId="0" xfId="0" applyNumberFormat="1" applyFont="1" applyFill="1" applyBorder="1" applyAlignment="1">
      <alignment horizontal="center" vertical="center" wrapText="1"/>
    </xf>
    <xf numFmtId="169" fontId="8" fillId="2" borderId="0" xfId="2" applyNumberFormat="1" applyFont="1" applyFill="1" applyBorder="1" applyAlignment="1">
      <alignment horizontal="center" vertical="center"/>
    </xf>
    <xf numFmtId="170" fontId="8" fillId="0" borderId="0" xfId="3" applyFont="1" applyFill="1" applyBorder="1" applyAlignment="1">
      <alignment vertical="center" wrapText="1"/>
    </xf>
    <xf numFmtId="1" fontId="8" fillId="0" borderId="0" xfId="2" applyNumberFormat="1" applyFont="1" applyFill="1" applyBorder="1" applyAlignment="1">
      <alignment vertical="center" wrapText="1"/>
    </xf>
    <xf numFmtId="0" fontId="8" fillId="0" borderId="0" xfId="2" applyFont="1" applyFill="1" applyAlignment="1">
      <alignment vertical="center"/>
    </xf>
    <xf numFmtId="0" fontId="13" fillId="0" borderId="0" xfId="2" applyFont="1" applyFill="1" applyBorder="1" applyAlignment="1">
      <alignment vertical="center"/>
    </xf>
    <xf numFmtId="20" fontId="7" fillId="0" borderId="3" xfId="2" applyNumberFormat="1" applyFont="1" applyFill="1" applyBorder="1" applyAlignment="1">
      <alignment horizontal="center" vertical="center"/>
    </xf>
    <xf numFmtId="22" fontId="13" fillId="2" borderId="0" xfId="0" applyNumberFormat="1" applyFont="1" applyFill="1" applyBorder="1" applyAlignment="1">
      <alignment horizontal="center" vertical="center" wrapText="1"/>
    </xf>
    <xf numFmtId="0" fontId="14" fillId="0" borderId="0" xfId="0" applyFont="1"/>
    <xf numFmtId="167" fontId="7" fillId="0" borderId="0" xfId="2" applyNumberFormat="1" applyFont="1" applyAlignment="1">
      <alignment vertical="center"/>
    </xf>
    <xf numFmtId="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67" fontId="8" fillId="0" borderId="0" xfId="2" applyNumberFormat="1" applyFont="1" applyBorder="1" applyAlignment="1">
      <alignment horizontal="center" vertical="center"/>
    </xf>
    <xf numFmtId="167" fontId="4" fillId="0" borderId="3" xfId="2" applyNumberFormat="1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6" fillId="0" borderId="0" xfId="0" applyFont="1"/>
    <xf numFmtId="174" fontId="16" fillId="0" borderId="0" xfId="0" applyNumberFormat="1" applyFont="1"/>
    <xf numFmtId="167" fontId="4" fillId="0" borderId="7" xfId="2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74" fontId="17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174" fontId="16" fillId="0" borderId="3" xfId="0" applyNumberFormat="1" applyFont="1" applyBorder="1" applyAlignment="1">
      <alignment horizontal="center" vertical="center"/>
    </xf>
    <xf numFmtId="20" fontId="16" fillId="0" borderId="3" xfId="0" applyNumberFormat="1" applyFont="1" applyBorder="1" applyAlignment="1">
      <alignment horizontal="center" vertical="center"/>
    </xf>
    <xf numFmtId="174" fontId="12" fillId="0" borderId="3" xfId="5" applyNumberFormat="1" applyFont="1" applyFill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/>
    </xf>
    <xf numFmtId="4" fontId="12" fillId="0" borderId="0" xfId="2" applyNumberFormat="1" applyFont="1" applyBorder="1" applyAlignment="1">
      <alignment vertical="center"/>
    </xf>
    <xf numFmtId="4" fontId="16" fillId="0" borderId="0" xfId="0" applyNumberFormat="1" applyFont="1" applyAlignment="1">
      <alignment horizontal="center" vertical="center"/>
    </xf>
    <xf numFmtId="4" fontId="12" fillId="0" borderId="0" xfId="2" applyNumberFormat="1" applyFont="1" applyBorder="1" applyAlignment="1">
      <alignment horizontal="center" vertical="center"/>
    </xf>
    <xf numFmtId="17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8" fillId="0" borderId="3" xfId="2" applyNumberFormat="1" applyFont="1" applyBorder="1" applyAlignment="1">
      <alignment vertical="center" wrapText="1"/>
    </xf>
    <xf numFmtId="22" fontId="12" fillId="0" borderId="3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22" fontId="16" fillId="0" borderId="3" xfId="0" applyNumberFormat="1" applyFont="1" applyFill="1" applyBorder="1" applyAlignment="1">
      <alignment horizontal="center" vertical="center"/>
    </xf>
    <xf numFmtId="22" fontId="19" fillId="0" borderId="3" xfId="0" applyNumberFormat="1" applyFont="1" applyFill="1" applyBorder="1" applyAlignment="1">
      <alignment horizontal="center" vertical="center" wrapText="1"/>
    </xf>
    <xf numFmtId="167" fontId="8" fillId="0" borderId="3" xfId="2" applyNumberFormat="1" applyFont="1" applyBorder="1" applyAlignment="1">
      <alignment horizontal="center" vertical="center"/>
    </xf>
    <xf numFmtId="167" fontId="8" fillId="0" borderId="4" xfId="2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22" fontId="12" fillId="4" borderId="3" xfId="0" quotePrefix="1" applyNumberFormat="1" applyFont="1" applyFill="1" applyBorder="1" applyAlignment="1">
      <alignment horizontal="left" vertical="center" wrapText="1"/>
    </xf>
    <xf numFmtId="20" fontId="13" fillId="0" borderId="3" xfId="2" applyNumberFormat="1" applyFont="1" applyFill="1" applyBorder="1" applyAlignment="1">
      <alignment horizontal="center" vertical="center"/>
    </xf>
    <xf numFmtId="166" fontId="13" fillId="0" borderId="3" xfId="2" applyNumberFormat="1" applyFont="1" applyFill="1" applyBorder="1" applyAlignment="1">
      <alignment horizontal="center" vertical="center"/>
    </xf>
    <xf numFmtId="1" fontId="13" fillId="0" borderId="3" xfId="2" applyNumberFormat="1" applyFont="1" applyBorder="1" applyAlignment="1">
      <alignment horizontal="center" vertical="center"/>
    </xf>
    <xf numFmtId="167" fontId="8" fillId="0" borderId="5" xfId="2" applyNumberFormat="1" applyFont="1" applyBorder="1" applyAlignment="1">
      <alignment vertical="center"/>
    </xf>
    <xf numFmtId="167" fontId="5" fillId="0" borderId="4" xfId="2" applyNumberFormat="1" applyFont="1" applyBorder="1" applyAlignment="1">
      <alignment vertical="center" wrapText="1"/>
    </xf>
    <xf numFmtId="167" fontId="21" fillId="0" borderId="3" xfId="2" applyNumberFormat="1" applyFont="1" applyBorder="1" applyAlignment="1">
      <alignment vertical="center" wrapText="1"/>
    </xf>
    <xf numFmtId="167" fontId="8" fillId="0" borderId="4" xfId="2" applyNumberFormat="1" applyFont="1" applyBorder="1" applyAlignment="1">
      <alignment horizontal="center" vertical="center"/>
    </xf>
    <xf numFmtId="167" fontId="8" fillId="0" borderId="5" xfId="2" applyNumberFormat="1" applyFont="1" applyBorder="1" applyAlignment="1">
      <alignment horizontal="center" vertical="center"/>
    </xf>
    <xf numFmtId="167" fontId="8" fillId="0" borderId="8" xfId="2" applyNumberFormat="1" applyFont="1" applyBorder="1" applyAlignment="1">
      <alignment horizontal="center" vertical="center"/>
    </xf>
    <xf numFmtId="167" fontId="4" fillId="0" borderId="0" xfId="2" applyNumberFormat="1" applyFont="1" applyAlignment="1">
      <alignment horizontal="center" vertical="top" wrapText="1"/>
    </xf>
    <xf numFmtId="167" fontId="8" fillId="0" borderId="3" xfId="2" applyNumberFormat="1" applyFont="1" applyBorder="1" applyAlignment="1">
      <alignment horizontal="center" vertical="center"/>
    </xf>
    <xf numFmtId="167" fontId="7" fillId="0" borderId="3" xfId="2" applyNumberFormat="1" applyFont="1" applyBorder="1" applyAlignment="1">
      <alignment horizontal="left" vertical="center" wrapText="1"/>
    </xf>
    <xf numFmtId="167" fontId="5" fillId="0" borderId="3" xfId="2" applyNumberFormat="1" applyFont="1" applyBorder="1" applyAlignment="1">
      <alignment horizontal="left" vertical="center" wrapText="1"/>
    </xf>
    <xf numFmtId="167" fontId="5" fillId="0" borderId="1" xfId="2" applyNumberFormat="1" applyFont="1" applyBorder="1" applyAlignment="1">
      <alignment horizontal="left" vertical="center" wrapText="1"/>
    </xf>
    <xf numFmtId="167" fontId="5" fillId="0" borderId="6" xfId="2" applyNumberFormat="1" applyFont="1" applyBorder="1" applyAlignment="1">
      <alignment horizontal="left" vertical="center" wrapText="1"/>
    </xf>
    <xf numFmtId="167" fontId="5" fillId="0" borderId="2" xfId="2" applyNumberFormat="1" applyFont="1" applyBorder="1" applyAlignment="1">
      <alignment horizontal="left" vertical="center" wrapText="1"/>
    </xf>
    <xf numFmtId="167" fontId="7" fillId="0" borderId="0" xfId="2" applyNumberFormat="1" applyFont="1" applyBorder="1" applyAlignment="1">
      <alignment horizontal="right" vertical="center"/>
    </xf>
    <xf numFmtId="167" fontId="11" fillId="0" borderId="0" xfId="2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7" fontId="15" fillId="0" borderId="0" xfId="2" applyNumberFormat="1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167" fontId="7" fillId="0" borderId="4" xfId="2" applyNumberFormat="1" applyFont="1" applyBorder="1" applyAlignment="1">
      <alignment horizontal="center" vertical="center" wrapText="1"/>
    </xf>
    <xf numFmtId="167" fontId="7" fillId="0" borderId="5" xfId="2" applyNumberFormat="1" applyFont="1" applyBorder="1" applyAlignment="1">
      <alignment horizontal="center" vertical="center" wrapText="1"/>
    </xf>
    <xf numFmtId="167" fontId="5" fillId="0" borderId="1" xfId="2" applyNumberFormat="1" applyFont="1" applyBorder="1" applyAlignment="1">
      <alignment horizontal="center" vertical="center" wrapText="1"/>
    </xf>
    <xf numFmtId="167" fontId="7" fillId="0" borderId="2" xfId="2" applyNumberFormat="1" applyFont="1" applyBorder="1" applyAlignment="1">
      <alignment horizontal="center" vertical="center" wrapText="1"/>
    </xf>
  </cellXfs>
  <cellStyles count="6">
    <cellStyle name="Comma" xfId="5" builtinId="3"/>
    <cellStyle name="Comma 2" xfId="3"/>
    <cellStyle name="Comma 2 2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3"/>
  <sheetViews>
    <sheetView tabSelected="1" zoomScale="90" zoomScaleNormal="90" workbookViewId="0">
      <selection activeCell="I12" sqref="I12"/>
    </sheetView>
  </sheetViews>
  <sheetFormatPr defaultColWidth="8.85546875" defaultRowHeight="15.75"/>
  <cols>
    <col min="1" max="1" width="23.85546875" style="65" bestFit="1" customWidth="1"/>
    <col min="2" max="2" width="12.140625" style="58" bestFit="1" customWidth="1"/>
    <col min="3" max="3" width="14.140625" style="58" customWidth="1"/>
    <col min="4" max="4" width="17" style="58" bestFit="1" customWidth="1"/>
    <col min="5" max="5" width="8.85546875" style="58"/>
    <col min="6" max="6" width="13.140625" style="58" customWidth="1"/>
    <col min="7" max="7" width="17.42578125" style="65" customWidth="1"/>
    <col min="8" max="8" width="65" style="58" customWidth="1"/>
    <col min="9" max="9" width="24" style="66" customWidth="1"/>
    <col min="10" max="10" width="10" style="66" customWidth="1"/>
    <col min="11" max="11" width="17.42578125" style="67" customWidth="1"/>
    <col min="12" max="12" width="18.7109375" style="66" customWidth="1"/>
    <col min="13" max="13" width="18.5703125" style="66" customWidth="1"/>
    <col min="14" max="14" width="15.7109375" style="66" customWidth="1"/>
    <col min="15" max="16384" width="8.85546875" style="58"/>
  </cols>
  <sheetData>
    <row r="1" spans="1:8" ht="20.25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>
      <c r="A2" s="1"/>
      <c r="B2" s="2"/>
      <c r="C2" s="59" t="s">
        <v>36</v>
      </c>
      <c r="D2" s="3" t="s">
        <v>90</v>
      </c>
      <c r="E2" s="4"/>
      <c r="F2" s="4"/>
      <c r="G2" s="5"/>
      <c r="H2" s="4"/>
    </row>
    <row r="3" spans="1:8">
      <c r="A3" s="1"/>
      <c r="B3" s="2"/>
      <c r="C3" s="59" t="s">
        <v>37</v>
      </c>
      <c r="D3" s="3" t="s">
        <v>91</v>
      </c>
      <c r="E3" s="4"/>
      <c r="F3" s="4"/>
      <c r="G3" s="5"/>
      <c r="H3" s="4"/>
    </row>
    <row r="4" spans="1:8" ht="14.45" customHeight="1">
      <c r="A4" s="6"/>
      <c r="B4" s="7"/>
      <c r="C4" s="7"/>
      <c r="D4" s="7"/>
      <c r="E4" s="8"/>
      <c r="F4" s="7"/>
      <c r="G4" s="6"/>
      <c r="H4" s="7"/>
    </row>
    <row r="5" spans="1:8" ht="14.45" customHeight="1">
      <c r="A5" s="9" t="s">
        <v>1</v>
      </c>
      <c r="B5" s="10" t="s">
        <v>38</v>
      </c>
      <c r="C5" s="10"/>
      <c r="D5" s="10"/>
      <c r="E5" s="11" t="s">
        <v>2</v>
      </c>
      <c r="F5" s="12"/>
      <c r="G5" s="50">
        <v>43943.791666666664</v>
      </c>
      <c r="H5" s="18"/>
    </row>
    <row r="6" spans="1:8" ht="14.45" customHeight="1">
      <c r="C6" s="10"/>
      <c r="D6" s="10"/>
      <c r="E6" s="12"/>
      <c r="F6" s="12"/>
      <c r="G6" s="51"/>
      <c r="H6" s="14"/>
    </row>
    <row r="7" spans="1:8" ht="14.45" customHeight="1">
      <c r="A7" s="9" t="s">
        <v>3</v>
      </c>
      <c r="B7" s="15" t="s">
        <v>92</v>
      </c>
      <c r="D7" s="16"/>
      <c r="E7" s="17" t="s">
        <v>4</v>
      </c>
      <c r="F7" s="17"/>
      <c r="G7" s="50">
        <f>G5</f>
        <v>43943.791666666664</v>
      </c>
      <c r="H7" s="18"/>
    </row>
    <row r="8" spans="1:8">
      <c r="A8" s="9"/>
      <c r="B8" s="19"/>
      <c r="C8" s="10"/>
      <c r="D8" s="16"/>
      <c r="E8" s="17"/>
      <c r="F8" s="17"/>
      <c r="G8" s="20"/>
      <c r="H8" s="18"/>
    </row>
    <row r="9" spans="1:8">
      <c r="A9" s="9" t="s">
        <v>5</v>
      </c>
      <c r="B9" s="49">
        <v>9451.89</v>
      </c>
      <c r="C9" s="10" t="s">
        <v>6</v>
      </c>
      <c r="D9" s="55" t="s">
        <v>34</v>
      </c>
      <c r="E9" s="11" t="s">
        <v>7</v>
      </c>
      <c r="F9" s="11"/>
      <c r="G9" s="13">
        <v>43949.472222222219</v>
      </c>
      <c r="H9" s="18"/>
    </row>
    <row r="10" spans="1:8">
      <c r="A10" s="9"/>
      <c r="B10" s="10"/>
      <c r="C10" s="10"/>
      <c r="D10" s="16"/>
      <c r="E10" s="11"/>
      <c r="F10" s="11"/>
      <c r="G10" s="20"/>
      <c r="H10" s="18"/>
    </row>
    <row r="11" spans="1:8">
      <c r="A11" s="9" t="s">
        <v>8</v>
      </c>
      <c r="B11" s="52">
        <v>6000</v>
      </c>
      <c r="C11" s="21" t="s">
        <v>9</v>
      </c>
      <c r="D11" s="21"/>
      <c r="E11" s="11" t="s">
        <v>10</v>
      </c>
      <c r="G11" s="13">
        <v>43950.395833333336</v>
      </c>
      <c r="H11" s="21"/>
    </row>
    <row r="12" spans="1:8">
      <c r="A12" s="9"/>
      <c r="B12" s="53"/>
      <c r="C12" s="21"/>
      <c r="D12" s="21"/>
      <c r="E12" s="11"/>
      <c r="F12" s="11"/>
      <c r="G12" s="22"/>
      <c r="H12" s="21"/>
    </row>
    <row r="13" spans="1:8" ht="25.7" customHeight="1">
      <c r="A13" s="23" t="s">
        <v>11</v>
      </c>
      <c r="B13" s="52">
        <v>1500</v>
      </c>
      <c r="C13" s="21" t="s">
        <v>12</v>
      </c>
      <c r="D13" s="24"/>
      <c r="E13" s="113" t="s">
        <v>13</v>
      </c>
      <c r="F13" s="113"/>
      <c r="G13" s="57"/>
      <c r="H13" s="18"/>
    </row>
    <row r="14" spans="1:8">
      <c r="A14" s="23" t="s">
        <v>14</v>
      </c>
      <c r="B14" s="52">
        <v>750</v>
      </c>
      <c r="C14" s="21" t="s">
        <v>12</v>
      </c>
      <c r="D14" s="24"/>
      <c r="E14" s="11"/>
      <c r="F14" s="11"/>
      <c r="G14" s="20"/>
      <c r="H14" s="18"/>
    </row>
    <row r="15" spans="1:8">
      <c r="A15" s="25"/>
      <c r="B15" s="54"/>
      <c r="C15" s="24"/>
      <c r="D15" s="26"/>
      <c r="F15" s="11"/>
      <c r="G15" s="20"/>
      <c r="H15" s="18"/>
    </row>
    <row r="16" spans="1:8">
      <c r="A16" s="27" t="s">
        <v>15</v>
      </c>
      <c r="B16" s="28">
        <f>B9/B11</f>
        <v>1.5753149999999998</v>
      </c>
      <c r="C16" s="16" t="s">
        <v>16</v>
      </c>
      <c r="D16" s="10"/>
      <c r="E16" s="11"/>
      <c r="F16" s="11"/>
      <c r="G16" s="20"/>
      <c r="H16" s="18"/>
    </row>
    <row r="17" spans="1:15">
      <c r="A17" s="6"/>
      <c r="B17" s="29"/>
      <c r="C17" s="29"/>
      <c r="D17" s="29"/>
      <c r="E17" s="30"/>
      <c r="F17" s="30"/>
      <c r="G17" s="6"/>
      <c r="H17" s="30"/>
    </row>
    <row r="18" spans="1:15" ht="28.5" customHeight="1">
      <c r="A18" s="114" t="s">
        <v>17</v>
      </c>
      <c r="B18" s="116" t="s">
        <v>18</v>
      </c>
      <c r="C18" s="117"/>
      <c r="D18" s="114" t="s">
        <v>19</v>
      </c>
      <c r="E18" s="116" t="s">
        <v>20</v>
      </c>
      <c r="F18" s="117"/>
      <c r="G18" s="114" t="s">
        <v>21</v>
      </c>
      <c r="H18" s="114" t="s">
        <v>22</v>
      </c>
      <c r="I18" s="68"/>
      <c r="J18" s="109" t="s">
        <v>46</v>
      </c>
      <c r="K18" s="110"/>
      <c r="L18" s="110"/>
      <c r="M18" s="110"/>
      <c r="N18" s="111"/>
    </row>
    <row r="19" spans="1:15" ht="29.25">
      <c r="A19" s="115"/>
      <c r="B19" s="31" t="s">
        <v>23</v>
      </c>
      <c r="C19" s="32" t="s">
        <v>24</v>
      </c>
      <c r="D19" s="115"/>
      <c r="E19" s="33" t="s">
        <v>25</v>
      </c>
      <c r="F19" s="33" t="s">
        <v>39</v>
      </c>
      <c r="G19" s="115"/>
      <c r="H19" s="115"/>
      <c r="I19" s="69" t="s">
        <v>35</v>
      </c>
      <c r="J19" s="70" t="s">
        <v>47</v>
      </c>
      <c r="K19" s="71" t="s">
        <v>48</v>
      </c>
      <c r="L19" s="70" t="s">
        <v>49</v>
      </c>
      <c r="M19" s="70" t="s">
        <v>50</v>
      </c>
      <c r="N19" s="70" t="s">
        <v>51</v>
      </c>
    </row>
    <row r="20" spans="1:15" ht="31.5">
      <c r="A20" s="97">
        <v>43943</v>
      </c>
      <c r="B20" s="34"/>
      <c r="C20" s="56">
        <v>0.79166666666666663</v>
      </c>
      <c r="D20" s="36" t="s">
        <v>26</v>
      </c>
      <c r="E20" s="37"/>
      <c r="F20" s="37"/>
      <c r="G20" s="38"/>
      <c r="H20" s="64" t="s">
        <v>93</v>
      </c>
      <c r="I20" s="72"/>
      <c r="J20" s="72"/>
      <c r="K20" s="73"/>
      <c r="L20" s="74"/>
      <c r="M20" s="74"/>
      <c r="N20" s="72"/>
      <c r="O20" s="61"/>
    </row>
    <row r="21" spans="1:15" ht="31.5">
      <c r="A21" s="98"/>
      <c r="B21" s="35">
        <f>C20</f>
        <v>0.79166666666666663</v>
      </c>
      <c r="C21" s="35">
        <v>1</v>
      </c>
      <c r="D21" s="36" t="s">
        <v>26</v>
      </c>
      <c r="E21" s="37">
        <v>0</v>
      </c>
      <c r="F21" s="37">
        <v>0</v>
      </c>
      <c r="G21" s="40">
        <f>E21/24+F21/(60*24)+G20</f>
        <v>0</v>
      </c>
      <c r="H21" s="39" t="s">
        <v>66</v>
      </c>
      <c r="I21" s="72" t="s">
        <v>56</v>
      </c>
      <c r="J21" s="72">
        <v>59</v>
      </c>
      <c r="K21" s="73">
        <v>15761.59</v>
      </c>
      <c r="L21" s="85">
        <v>43940.927083333336</v>
      </c>
      <c r="M21" s="72" t="s">
        <v>60</v>
      </c>
      <c r="N21" s="72"/>
      <c r="O21" s="61"/>
    </row>
    <row r="22" spans="1:15" ht="31.5">
      <c r="A22" s="97">
        <v>43944</v>
      </c>
      <c r="B22" s="35">
        <v>0</v>
      </c>
      <c r="C22" s="35">
        <v>0.29166666666666669</v>
      </c>
      <c r="D22" s="36" t="s">
        <v>26</v>
      </c>
      <c r="E22" s="37">
        <v>0</v>
      </c>
      <c r="F22" s="37">
        <v>0</v>
      </c>
      <c r="G22" s="40">
        <f t="shared" ref="G22:G53" si="0">E22/24+F22/(60*24)+G21</f>
        <v>0</v>
      </c>
      <c r="H22" s="39" t="s">
        <v>66</v>
      </c>
      <c r="I22" s="72"/>
      <c r="J22" s="72"/>
      <c r="K22" s="73"/>
      <c r="L22" s="72"/>
      <c r="M22" s="72"/>
      <c r="N22" s="72"/>
      <c r="O22" s="61"/>
    </row>
    <row r="23" spans="1:15" ht="47.25">
      <c r="A23" s="99"/>
      <c r="B23" s="56">
        <f t="shared" ref="B23" si="1">C22</f>
        <v>0.29166666666666669</v>
      </c>
      <c r="C23" s="56">
        <v>0.45833333333333331</v>
      </c>
      <c r="D23" s="95" t="s">
        <v>27</v>
      </c>
      <c r="E23" s="37">
        <f t="shared" ref="E23:E52" si="2">HOUR(C23-B23)</f>
        <v>4</v>
      </c>
      <c r="F23" s="37">
        <f t="shared" ref="F23:F52" si="3">MINUTE(C23-B23)</f>
        <v>0</v>
      </c>
      <c r="G23" s="40">
        <f t="shared" si="0"/>
        <v>0.16666666666666666</v>
      </c>
      <c r="H23" s="39" t="s">
        <v>99</v>
      </c>
      <c r="I23" s="72" t="s">
        <v>53</v>
      </c>
      <c r="J23" s="72">
        <v>59</v>
      </c>
      <c r="K23" s="73">
        <v>20244.68</v>
      </c>
      <c r="L23" s="83">
        <v>43943.583333333336</v>
      </c>
      <c r="M23" s="72" t="s">
        <v>61</v>
      </c>
      <c r="N23" s="72"/>
      <c r="O23" s="61"/>
    </row>
    <row r="24" spans="1:15" ht="31.5">
      <c r="A24" s="98"/>
      <c r="B24" s="35">
        <f t="shared" ref="B24" si="4">C23</f>
        <v>0.45833333333333331</v>
      </c>
      <c r="C24" s="35">
        <v>1</v>
      </c>
      <c r="D24" s="36" t="s">
        <v>27</v>
      </c>
      <c r="E24" s="37">
        <f t="shared" si="2"/>
        <v>13</v>
      </c>
      <c r="F24" s="37">
        <f t="shared" si="3"/>
        <v>0</v>
      </c>
      <c r="G24" s="40">
        <f t="shared" si="0"/>
        <v>0.70833333333333326</v>
      </c>
      <c r="H24" s="39" t="s">
        <v>67</v>
      </c>
      <c r="I24" s="72"/>
      <c r="J24" s="72"/>
      <c r="K24" s="73"/>
      <c r="L24" s="72"/>
      <c r="M24" s="72"/>
      <c r="N24" s="72"/>
      <c r="O24" s="61"/>
    </row>
    <row r="25" spans="1:15" ht="31.5">
      <c r="A25" s="97">
        <v>43945</v>
      </c>
      <c r="B25" s="35">
        <v>0</v>
      </c>
      <c r="C25" s="41">
        <v>0.60416666666666663</v>
      </c>
      <c r="D25" s="36" t="s">
        <v>27</v>
      </c>
      <c r="E25" s="37">
        <f t="shared" si="2"/>
        <v>14</v>
      </c>
      <c r="F25" s="37">
        <f t="shared" si="3"/>
        <v>30</v>
      </c>
      <c r="G25" s="40">
        <f t="shared" si="0"/>
        <v>1.3125</v>
      </c>
      <c r="H25" s="39" t="s">
        <v>67</v>
      </c>
      <c r="I25" s="72"/>
      <c r="J25" s="72"/>
      <c r="K25" s="75"/>
      <c r="L25" s="86"/>
      <c r="M25" s="72"/>
      <c r="N25" s="72"/>
      <c r="O25" s="61"/>
    </row>
    <row r="26" spans="1:15" ht="31.5">
      <c r="A26" s="98"/>
      <c r="B26" s="35">
        <f>C25</f>
        <v>0.60416666666666663</v>
      </c>
      <c r="C26" s="41">
        <v>1</v>
      </c>
      <c r="D26" s="36" t="s">
        <v>26</v>
      </c>
      <c r="E26" s="37">
        <v>0</v>
      </c>
      <c r="F26" s="37">
        <v>0</v>
      </c>
      <c r="G26" s="40">
        <f t="shared" si="0"/>
        <v>1.3125</v>
      </c>
      <c r="H26" s="39" t="s">
        <v>68</v>
      </c>
      <c r="I26" s="72" t="s">
        <v>45</v>
      </c>
      <c r="J26" s="72">
        <v>48</v>
      </c>
      <c r="K26" s="73">
        <v>17534.740000000002</v>
      </c>
      <c r="L26" s="83">
        <v>43934.270833333336</v>
      </c>
      <c r="M26" s="72" t="s">
        <v>75</v>
      </c>
      <c r="N26" s="72"/>
      <c r="O26" s="61"/>
    </row>
    <row r="27" spans="1:15" ht="31.5">
      <c r="A27" s="97">
        <v>43946</v>
      </c>
      <c r="B27" s="35">
        <v>0</v>
      </c>
      <c r="C27" s="41">
        <v>0.33333333333333331</v>
      </c>
      <c r="D27" s="36" t="s">
        <v>26</v>
      </c>
      <c r="E27" s="37">
        <v>0</v>
      </c>
      <c r="F27" s="37">
        <v>0</v>
      </c>
      <c r="G27" s="40">
        <f t="shared" si="0"/>
        <v>1.3125</v>
      </c>
      <c r="H27" s="39" t="s">
        <v>68</v>
      </c>
      <c r="I27" s="72"/>
      <c r="J27" s="72"/>
      <c r="K27" s="73"/>
      <c r="L27" s="72"/>
      <c r="M27" s="72"/>
      <c r="N27" s="72"/>
      <c r="O27" s="61"/>
    </row>
    <row r="28" spans="1:15" ht="30">
      <c r="A28" s="99"/>
      <c r="B28" s="35">
        <f>C27</f>
        <v>0.33333333333333331</v>
      </c>
      <c r="C28" s="41">
        <v>0.4375</v>
      </c>
      <c r="D28" s="36" t="s">
        <v>26</v>
      </c>
      <c r="E28" s="37">
        <v>0</v>
      </c>
      <c r="F28" s="37">
        <v>0</v>
      </c>
      <c r="G28" s="40">
        <f t="shared" si="0"/>
        <v>1.3125</v>
      </c>
      <c r="H28" s="39" t="s">
        <v>65</v>
      </c>
      <c r="I28" s="72"/>
      <c r="J28" s="72"/>
      <c r="K28" s="75"/>
      <c r="L28" s="86"/>
      <c r="M28" s="72"/>
      <c r="N28" s="72"/>
      <c r="O28" s="61"/>
    </row>
    <row r="29" spans="1:15" ht="31.5">
      <c r="A29" s="98"/>
      <c r="B29" s="35">
        <f>C28</f>
        <v>0.4375</v>
      </c>
      <c r="C29" s="41">
        <v>1</v>
      </c>
      <c r="D29" s="36" t="s">
        <v>26</v>
      </c>
      <c r="E29" s="37">
        <v>0</v>
      </c>
      <c r="F29" s="37">
        <v>0</v>
      </c>
      <c r="G29" s="40">
        <f t="shared" si="0"/>
        <v>1.3125</v>
      </c>
      <c r="H29" s="39" t="s">
        <v>68</v>
      </c>
      <c r="I29" s="72"/>
      <c r="J29" s="72"/>
      <c r="K29" s="73"/>
      <c r="L29" s="72"/>
      <c r="M29" s="72"/>
      <c r="N29" s="72"/>
      <c r="O29" s="61"/>
    </row>
    <row r="30" spans="1:15" ht="31.5">
      <c r="A30" s="97">
        <v>43947</v>
      </c>
      <c r="B30" s="35">
        <v>0</v>
      </c>
      <c r="C30" s="41">
        <v>0.25</v>
      </c>
      <c r="D30" s="36" t="s">
        <v>26</v>
      </c>
      <c r="E30" s="37">
        <v>0</v>
      </c>
      <c r="F30" s="37">
        <v>0</v>
      </c>
      <c r="G30" s="40">
        <f t="shared" si="0"/>
        <v>1.3125</v>
      </c>
      <c r="H30" s="39" t="s">
        <v>68</v>
      </c>
      <c r="I30" s="72"/>
      <c r="J30" s="72"/>
      <c r="K30" s="73"/>
      <c r="L30" s="72"/>
      <c r="M30" s="72"/>
      <c r="N30" s="72"/>
      <c r="O30" s="61"/>
    </row>
    <row r="31" spans="1:15" ht="31.5">
      <c r="A31" s="99"/>
      <c r="B31" s="35">
        <f t="shared" ref="B31:B32" si="5">C30</f>
        <v>0.25</v>
      </c>
      <c r="C31" s="41">
        <v>0.59722222222222221</v>
      </c>
      <c r="D31" s="36" t="s">
        <v>27</v>
      </c>
      <c r="E31" s="37">
        <f t="shared" si="2"/>
        <v>8</v>
      </c>
      <c r="F31" s="37">
        <f t="shared" si="3"/>
        <v>20</v>
      </c>
      <c r="G31" s="40">
        <f t="shared" si="0"/>
        <v>1.6597222222222223</v>
      </c>
      <c r="H31" s="39" t="s">
        <v>69</v>
      </c>
      <c r="I31" s="72" t="s">
        <v>76</v>
      </c>
      <c r="J31" s="72">
        <v>63</v>
      </c>
      <c r="K31" s="73">
        <v>1495.4</v>
      </c>
      <c r="L31" s="86">
        <v>43946.260416666664</v>
      </c>
      <c r="M31" s="89">
        <v>43947</v>
      </c>
      <c r="N31" s="72"/>
      <c r="O31" s="61"/>
    </row>
    <row r="32" spans="1:15" ht="31.5">
      <c r="A32" s="98"/>
      <c r="B32" s="35">
        <f t="shared" si="5"/>
        <v>0.59722222222222221</v>
      </c>
      <c r="C32" s="41">
        <v>1</v>
      </c>
      <c r="D32" s="36" t="s">
        <v>26</v>
      </c>
      <c r="E32" s="37">
        <v>0</v>
      </c>
      <c r="F32" s="37">
        <v>0</v>
      </c>
      <c r="G32" s="40">
        <f t="shared" si="0"/>
        <v>1.6597222222222223</v>
      </c>
      <c r="H32" s="39" t="s">
        <v>70</v>
      </c>
      <c r="I32" s="72" t="s">
        <v>77</v>
      </c>
      <c r="J32" s="72">
        <v>48</v>
      </c>
      <c r="K32" s="73">
        <v>16605.900000000001</v>
      </c>
      <c r="L32" s="90">
        <v>43937.479166666664</v>
      </c>
      <c r="M32" s="72" t="s">
        <v>78</v>
      </c>
      <c r="N32" s="72"/>
      <c r="O32" s="61"/>
    </row>
    <row r="33" spans="1:15" ht="31.5">
      <c r="A33" s="87">
        <v>43948</v>
      </c>
      <c r="B33" s="35">
        <v>0</v>
      </c>
      <c r="C33" s="41">
        <v>1</v>
      </c>
      <c r="D33" s="36" t="s">
        <v>26</v>
      </c>
      <c r="E33" s="37">
        <v>0</v>
      </c>
      <c r="F33" s="37">
        <v>0</v>
      </c>
      <c r="G33" s="40">
        <f t="shared" si="0"/>
        <v>1.6597222222222223</v>
      </c>
      <c r="H33" s="39" t="s">
        <v>70</v>
      </c>
      <c r="I33" s="72"/>
      <c r="J33" s="72"/>
      <c r="K33" s="73"/>
      <c r="L33" s="84"/>
      <c r="M33" s="72"/>
      <c r="N33" s="72"/>
      <c r="O33" s="61"/>
    </row>
    <row r="34" spans="1:15" ht="31.5">
      <c r="A34" s="97">
        <v>43949</v>
      </c>
      <c r="B34" s="35">
        <v>0</v>
      </c>
      <c r="C34" s="41">
        <v>0.125</v>
      </c>
      <c r="D34" s="36" t="s">
        <v>26</v>
      </c>
      <c r="E34" s="37">
        <v>0</v>
      </c>
      <c r="F34" s="37">
        <v>0</v>
      </c>
      <c r="G34" s="40">
        <f t="shared" si="0"/>
        <v>1.6597222222222223</v>
      </c>
      <c r="H34" s="39" t="s">
        <v>70</v>
      </c>
      <c r="I34" s="72"/>
      <c r="J34" s="72"/>
      <c r="K34" s="73"/>
      <c r="L34" s="83"/>
      <c r="M34" s="72"/>
      <c r="N34" s="72"/>
      <c r="O34" s="61"/>
    </row>
    <row r="35" spans="1:15" ht="31.5">
      <c r="A35" s="99"/>
      <c r="B35" s="35">
        <f>C34</f>
        <v>0.125</v>
      </c>
      <c r="C35" s="41">
        <v>0.375</v>
      </c>
      <c r="D35" s="42" t="s">
        <v>27</v>
      </c>
      <c r="E35" s="37">
        <f t="shared" si="2"/>
        <v>6</v>
      </c>
      <c r="F35" s="37">
        <f t="shared" si="3"/>
        <v>0</v>
      </c>
      <c r="G35" s="40">
        <f t="shared" si="0"/>
        <v>1.9097222222222223</v>
      </c>
      <c r="H35" s="39" t="s">
        <v>71</v>
      </c>
      <c r="I35" s="72" t="s">
        <v>54</v>
      </c>
      <c r="J35" s="72">
        <v>63</v>
      </c>
      <c r="K35" s="73">
        <v>16268.79</v>
      </c>
      <c r="L35" s="86">
        <v>43939.993055555555</v>
      </c>
      <c r="M35" s="72" t="s">
        <v>79</v>
      </c>
      <c r="N35" s="72"/>
      <c r="O35" s="61"/>
    </row>
    <row r="36" spans="1:15" ht="31.5">
      <c r="A36" s="99"/>
      <c r="B36" s="35">
        <f t="shared" ref="B36:B49" si="6">C35</f>
        <v>0.375</v>
      </c>
      <c r="C36" s="41">
        <v>0.41666666666666669</v>
      </c>
      <c r="D36" s="36" t="s">
        <v>26</v>
      </c>
      <c r="E36" s="37">
        <v>0</v>
      </c>
      <c r="F36" s="37">
        <v>0</v>
      </c>
      <c r="G36" s="40">
        <f t="shared" si="0"/>
        <v>1.9097222222222223</v>
      </c>
      <c r="H36" s="39" t="s">
        <v>94</v>
      </c>
      <c r="I36" s="72"/>
      <c r="J36" s="72"/>
      <c r="K36" s="73"/>
      <c r="L36" s="84"/>
      <c r="M36" s="72"/>
      <c r="N36" s="72"/>
      <c r="O36" s="61"/>
    </row>
    <row r="37" spans="1:15" ht="30">
      <c r="A37" s="99"/>
      <c r="B37" s="35">
        <f t="shared" si="6"/>
        <v>0.41666666666666669</v>
      </c>
      <c r="C37" s="41">
        <v>0.45833333333333331</v>
      </c>
      <c r="D37" s="36" t="s">
        <v>26</v>
      </c>
      <c r="E37" s="37">
        <v>0</v>
      </c>
      <c r="F37" s="37">
        <v>0</v>
      </c>
      <c r="G37" s="40">
        <f t="shared" si="0"/>
        <v>1.9097222222222223</v>
      </c>
      <c r="H37" s="39" t="s">
        <v>33</v>
      </c>
      <c r="I37" s="72"/>
      <c r="J37" s="72"/>
      <c r="K37" s="73"/>
      <c r="L37" s="86"/>
      <c r="M37" s="72"/>
      <c r="N37" s="72"/>
      <c r="O37" s="61"/>
    </row>
    <row r="38" spans="1:15" ht="30">
      <c r="A38" s="99"/>
      <c r="B38" s="35">
        <f t="shared" si="6"/>
        <v>0.45833333333333331</v>
      </c>
      <c r="C38" s="41">
        <v>0.47222222222222227</v>
      </c>
      <c r="D38" s="36" t="s">
        <v>26</v>
      </c>
      <c r="E38" s="37">
        <v>0</v>
      </c>
      <c r="F38" s="37">
        <v>0</v>
      </c>
      <c r="G38" s="40">
        <f t="shared" si="0"/>
        <v>1.9097222222222223</v>
      </c>
      <c r="H38" s="39" t="s">
        <v>95</v>
      </c>
      <c r="I38" s="72"/>
      <c r="J38" s="72"/>
      <c r="K38" s="73"/>
      <c r="L38" s="84"/>
      <c r="M38" s="72"/>
      <c r="N38" s="72"/>
      <c r="O38" s="61"/>
    </row>
    <row r="39" spans="1:15" ht="30">
      <c r="A39" s="99"/>
      <c r="B39" s="35"/>
      <c r="C39" s="43">
        <v>0.47222222222222227</v>
      </c>
      <c r="D39" s="42" t="s">
        <v>27</v>
      </c>
      <c r="E39" s="37">
        <v>0</v>
      </c>
      <c r="F39" s="37">
        <v>0</v>
      </c>
      <c r="G39" s="40">
        <f t="shared" si="0"/>
        <v>1.9097222222222223</v>
      </c>
      <c r="H39" s="64" t="s">
        <v>7</v>
      </c>
      <c r="I39" s="72"/>
      <c r="J39" s="72"/>
      <c r="K39" s="73"/>
      <c r="L39" s="84"/>
      <c r="M39" s="72"/>
      <c r="N39" s="72"/>
      <c r="O39" s="61"/>
    </row>
    <row r="40" spans="1:15" ht="30">
      <c r="A40" s="99"/>
      <c r="B40" s="35">
        <f t="shared" si="6"/>
        <v>0.47222222222222227</v>
      </c>
      <c r="C40" s="41">
        <v>0.49305555555555558</v>
      </c>
      <c r="D40" s="42" t="s">
        <v>27</v>
      </c>
      <c r="E40" s="37">
        <f t="shared" si="2"/>
        <v>0</v>
      </c>
      <c r="F40" s="37">
        <f t="shared" si="3"/>
        <v>30</v>
      </c>
      <c r="G40" s="40">
        <f t="shared" si="0"/>
        <v>1.9305555555555556</v>
      </c>
      <c r="H40" s="39" t="s">
        <v>32</v>
      </c>
      <c r="I40" s="72"/>
      <c r="J40" s="72"/>
      <c r="K40" s="73"/>
      <c r="L40" s="83"/>
      <c r="M40" s="72"/>
      <c r="N40" s="72"/>
      <c r="O40" s="61"/>
    </row>
    <row r="41" spans="1:15" ht="30">
      <c r="A41" s="99"/>
      <c r="B41" s="35">
        <f t="shared" si="6"/>
        <v>0.49305555555555558</v>
      </c>
      <c r="C41" s="41">
        <v>0.52083333333333337</v>
      </c>
      <c r="D41" s="42" t="s">
        <v>27</v>
      </c>
      <c r="E41" s="37">
        <f t="shared" si="2"/>
        <v>0</v>
      </c>
      <c r="F41" s="37">
        <f t="shared" si="3"/>
        <v>40</v>
      </c>
      <c r="G41" s="40">
        <f t="shared" si="0"/>
        <v>1.9583333333333333</v>
      </c>
      <c r="H41" s="39" t="s">
        <v>88</v>
      </c>
      <c r="I41" s="72"/>
      <c r="J41" s="72"/>
      <c r="K41" s="73"/>
      <c r="L41" s="84"/>
      <c r="M41" s="72"/>
      <c r="N41" s="72"/>
      <c r="O41" s="61"/>
    </row>
    <row r="42" spans="1:15" ht="30">
      <c r="A42" s="99"/>
      <c r="B42" s="35">
        <f t="shared" si="6"/>
        <v>0.52083333333333337</v>
      </c>
      <c r="C42" s="41">
        <v>0.65972222222222221</v>
      </c>
      <c r="D42" s="42" t="s">
        <v>27</v>
      </c>
      <c r="E42" s="37">
        <f t="shared" si="2"/>
        <v>3</v>
      </c>
      <c r="F42" s="37">
        <f t="shared" si="3"/>
        <v>20</v>
      </c>
      <c r="G42" s="40">
        <f t="shared" si="0"/>
        <v>2.0972222222222223</v>
      </c>
      <c r="H42" s="39" t="s">
        <v>32</v>
      </c>
      <c r="I42" s="72"/>
      <c r="J42" s="72"/>
      <c r="K42" s="73"/>
      <c r="L42" s="84"/>
      <c r="M42" s="72"/>
      <c r="N42" s="72"/>
      <c r="O42" s="61"/>
    </row>
    <row r="43" spans="1:15" ht="30">
      <c r="A43" s="99"/>
      <c r="B43" s="35">
        <f t="shared" si="6"/>
        <v>0.65972222222222221</v>
      </c>
      <c r="C43" s="41">
        <v>0.67361111111111116</v>
      </c>
      <c r="D43" s="42" t="s">
        <v>27</v>
      </c>
      <c r="E43" s="37">
        <f t="shared" si="2"/>
        <v>0</v>
      </c>
      <c r="F43" s="37">
        <f t="shared" si="3"/>
        <v>20</v>
      </c>
      <c r="G43" s="40">
        <f t="shared" si="0"/>
        <v>2.1111111111111112</v>
      </c>
      <c r="H43" s="39" t="s">
        <v>96</v>
      </c>
      <c r="I43" s="72"/>
      <c r="J43" s="72"/>
      <c r="K43" s="73"/>
      <c r="L43" s="83"/>
      <c r="M43" s="72"/>
      <c r="N43" s="72"/>
      <c r="O43" s="61"/>
    </row>
    <row r="44" spans="1:15" ht="30">
      <c r="A44" s="99"/>
      <c r="B44" s="35">
        <f t="shared" si="6"/>
        <v>0.67361111111111116</v>
      </c>
      <c r="C44" s="41">
        <v>0.68055555555555547</v>
      </c>
      <c r="D44" s="42" t="s">
        <v>27</v>
      </c>
      <c r="E44" s="37">
        <f t="shared" si="2"/>
        <v>0</v>
      </c>
      <c r="F44" s="37">
        <f t="shared" si="3"/>
        <v>10</v>
      </c>
      <c r="G44" s="40">
        <f t="shared" si="0"/>
        <v>2.1180555555555558</v>
      </c>
      <c r="H44" s="39" t="s">
        <v>97</v>
      </c>
      <c r="I44" s="72"/>
      <c r="J44" s="72"/>
      <c r="K44" s="73"/>
      <c r="L44" s="84"/>
      <c r="M44" s="72"/>
      <c r="N44" s="72"/>
      <c r="O44" s="61"/>
    </row>
    <row r="45" spans="1:15" ht="30">
      <c r="A45" s="99"/>
      <c r="B45" s="35">
        <f t="shared" si="6"/>
        <v>0.68055555555555547</v>
      </c>
      <c r="C45" s="41">
        <v>0.77083333333333337</v>
      </c>
      <c r="D45" s="42" t="s">
        <v>27</v>
      </c>
      <c r="E45" s="37">
        <f t="shared" si="2"/>
        <v>2</v>
      </c>
      <c r="F45" s="37">
        <f t="shared" si="3"/>
        <v>10</v>
      </c>
      <c r="G45" s="40">
        <f t="shared" si="0"/>
        <v>2.2083333333333335</v>
      </c>
      <c r="H45" s="39" t="s">
        <v>32</v>
      </c>
      <c r="I45" s="72"/>
      <c r="J45" s="72"/>
      <c r="K45" s="73"/>
      <c r="L45" s="84"/>
      <c r="M45" s="72"/>
      <c r="N45" s="72"/>
      <c r="O45" s="61"/>
    </row>
    <row r="46" spans="1:15" ht="30">
      <c r="A46" s="99"/>
      <c r="B46" s="35">
        <f t="shared" si="6"/>
        <v>0.77083333333333337</v>
      </c>
      <c r="C46" s="41">
        <v>0.78472222222222221</v>
      </c>
      <c r="D46" s="42" t="s">
        <v>27</v>
      </c>
      <c r="E46" s="37">
        <f t="shared" si="2"/>
        <v>0</v>
      </c>
      <c r="F46" s="37">
        <f t="shared" si="3"/>
        <v>20</v>
      </c>
      <c r="G46" s="40">
        <f t="shared" si="0"/>
        <v>2.2222222222222223</v>
      </c>
      <c r="H46" s="39" t="s">
        <v>96</v>
      </c>
      <c r="I46" s="72"/>
      <c r="J46" s="72"/>
      <c r="K46" s="73"/>
      <c r="L46" s="83"/>
      <c r="M46" s="72"/>
      <c r="N46" s="72"/>
      <c r="O46" s="61"/>
    </row>
    <row r="47" spans="1:15" ht="30">
      <c r="A47" s="99"/>
      <c r="B47" s="35">
        <f t="shared" si="6"/>
        <v>0.78472222222222221</v>
      </c>
      <c r="C47" s="41">
        <v>0.89583333333333337</v>
      </c>
      <c r="D47" s="42" t="s">
        <v>27</v>
      </c>
      <c r="E47" s="37">
        <f t="shared" si="2"/>
        <v>2</v>
      </c>
      <c r="F47" s="37">
        <f t="shared" si="3"/>
        <v>40</v>
      </c>
      <c r="G47" s="40">
        <f t="shared" si="0"/>
        <v>2.3333333333333335</v>
      </c>
      <c r="H47" s="39" t="s">
        <v>32</v>
      </c>
      <c r="I47" s="72"/>
      <c r="J47" s="72"/>
      <c r="K47" s="73"/>
      <c r="L47" s="84"/>
      <c r="M47" s="72"/>
      <c r="N47" s="72"/>
      <c r="O47" s="61"/>
    </row>
    <row r="48" spans="1:15" ht="30">
      <c r="A48" s="99"/>
      <c r="B48" s="35">
        <f t="shared" si="6"/>
        <v>0.89583333333333337</v>
      </c>
      <c r="C48" s="41">
        <v>0.92361111111111116</v>
      </c>
      <c r="D48" s="42" t="s">
        <v>27</v>
      </c>
      <c r="E48" s="37">
        <f t="shared" si="2"/>
        <v>0</v>
      </c>
      <c r="F48" s="37">
        <f t="shared" si="3"/>
        <v>40</v>
      </c>
      <c r="G48" s="40">
        <f t="shared" si="0"/>
        <v>2.3611111111111112</v>
      </c>
      <c r="H48" s="39" t="s">
        <v>96</v>
      </c>
      <c r="I48" s="72"/>
      <c r="J48" s="72"/>
      <c r="K48" s="73"/>
      <c r="L48" s="84"/>
      <c r="M48" s="72"/>
      <c r="N48" s="72"/>
      <c r="O48" s="61"/>
    </row>
    <row r="49" spans="1:15" ht="30">
      <c r="A49" s="98"/>
      <c r="B49" s="35">
        <f t="shared" si="6"/>
        <v>0.92361111111111116</v>
      </c>
      <c r="C49" s="41">
        <v>1</v>
      </c>
      <c r="D49" s="42" t="s">
        <v>27</v>
      </c>
      <c r="E49" s="37">
        <f t="shared" si="2"/>
        <v>1</v>
      </c>
      <c r="F49" s="37">
        <f t="shared" si="3"/>
        <v>50</v>
      </c>
      <c r="G49" s="40">
        <f t="shared" si="0"/>
        <v>2.4375</v>
      </c>
      <c r="H49" s="39" t="s">
        <v>32</v>
      </c>
      <c r="I49" s="72"/>
      <c r="J49" s="72"/>
      <c r="K49" s="73"/>
      <c r="L49" s="84"/>
      <c r="M49" s="72"/>
      <c r="N49" s="72"/>
      <c r="O49" s="61"/>
    </row>
    <row r="50" spans="1:15" ht="31.5" customHeight="1">
      <c r="A50" s="97">
        <v>43950</v>
      </c>
      <c r="B50" s="35">
        <v>0</v>
      </c>
      <c r="C50" s="41">
        <v>0.3125</v>
      </c>
      <c r="D50" s="42" t="s">
        <v>27</v>
      </c>
      <c r="E50" s="37">
        <f t="shared" si="2"/>
        <v>7</v>
      </c>
      <c r="F50" s="37">
        <f t="shared" si="3"/>
        <v>30</v>
      </c>
      <c r="G50" s="40">
        <f t="shared" si="0"/>
        <v>2.75</v>
      </c>
      <c r="H50" s="39" t="s">
        <v>32</v>
      </c>
      <c r="I50" s="72"/>
      <c r="J50" s="76"/>
      <c r="K50" s="73"/>
      <c r="L50" s="72"/>
      <c r="M50" s="72"/>
      <c r="N50" s="72"/>
      <c r="O50" s="61"/>
    </row>
    <row r="51" spans="1:15" ht="30">
      <c r="A51" s="99"/>
      <c r="B51" s="35">
        <f>C50</f>
        <v>0.3125</v>
      </c>
      <c r="C51" s="41">
        <v>0.31944444444444448</v>
      </c>
      <c r="D51" s="42" t="s">
        <v>27</v>
      </c>
      <c r="E51" s="37">
        <f t="shared" si="2"/>
        <v>0</v>
      </c>
      <c r="F51" s="37">
        <f t="shared" si="3"/>
        <v>10</v>
      </c>
      <c r="G51" s="40">
        <f t="shared" si="0"/>
        <v>2.7569444444444446</v>
      </c>
      <c r="H51" s="39" t="s">
        <v>98</v>
      </c>
      <c r="I51" s="72"/>
      <c r="J51" s="76"/>
      <c r="K51" s="73"/>
      <c r="L51" s="72"/>
      <c r="M51" s="72"/>
      <c r="N51" s="72"/>
      <c r="O51" s="61"/>
    </row>
    <row r="52" spans="1:15" ht="31.5" customHeight="1">
      <c r="A52" s="99"/>
      <c r="B52" s="35">
        <f>C51</f>
        <v>0.31944444444444448</v>
      </c>
      <c r="C52" s="41">
        <v>0.39583333333333331</v>
      </c>
      <c r="D52" s="42" t="s">
        <v>27</v>
      </c>
      <c r="E52" s="37">
        <f t="shared" si="2"/>
        <v>1</v>
      </c>
      <c r="F52" s="37">
        <f t="shared" si="3"/>
        <v>50</v>
      </c>
      <c r="G52" s="40">
        <f t="shared" si="0"/>
        <v>2.8333333333333335</v>
      </c>
      <c r="H52" s="39" t="s">
        <v>32</v>
      </c>
      <c r="I52" s="72"/>
      <c r="J52" s="76"/>
      <c r="K52" s="73"/>
      <c r="L52" s="72"/>
      <c r="M52" s="72"/>
      <c r="N52" s="72"/>
      <c r="O52" s="61"/>
    </row>
    <row r="53" spans="1:15" ht="30">
      <c r="A53" s="98"/>
      <c r="B53" s="41"/>
      <c r="C53" s="43">
        <v>0.39583333333333331</v>
      </c>
      <c r="D53" s="44" t="s">
        <v>10</v>
      </c>
      <c r="E53" s="37"/>
      <c r="F53" s="37"/>
      <c r="G53" s="40">
        <f t="shared" si="0"/>
        <v>2.8333333333333335</v>
      </c>
      <c r="H53" s="64" t="s">
        <v>52</v>
      </c>
      <c r="I53" s="72"/>
      <c r="J53" s="76"/>
      <c r="K53" s="73"/>
      <c r="L53" s="72"/>
      <c r="M53" s="72"/>
      <c r="N53" s="72"/>
      <c r="O53" s="61"/>
    </row>
    <row r="54" spans="1:15">
      <c r="A54" s="101"/>
      <c r="B54" s="102" t="s">
        <v>28</v>
      </c>
      <c r="C54" s="102"/>
      <c r="D54" s="102"/>
      <c r="E54" s="102"/>
      <c r="F54" s="102"/>
      <c r="G54" s="45">
        <f>G53</f>
        <v>2.8333333333333335</v>
      </c>
      <c r="H54" s="46">
        <f>G54</f>
        <v>2.8333333333333335</v>
      </c>
      <c r="J54" s="77"/>
    </row>
    <row r="55" spans="1:15">
      <c r="A55" s="101"/>
      <c r="B55" s="102" t="s">
        <v>29</v>
      </c>
      <c r="C55" s="102"/>
      <c r="D55" s="102"/>
      <c r="E55" s="102"/>
      <c r="F55" s="102"/>
      <c r="G55" s="47">
        <f>B16</f>
        <v>1.5753149999999998</v>
      </c>
      <c r="H55" s="46">
        <f>G55</f>
        <v>1.5753149999999998</v>
      </c>
      <c r="J55" s="77"/>
    </row>
    <row r="56" spans="1:15">
      <c r="A56" s="101"/>
      <c r="B56" s="103" t="s">
        <v>30</v>
      </c>
      <c r="C56" s="103"/>
      <c r="D56" s="103"/>
      <c r="E56" s="103"/>
      <c r="F56" s="103"/>
      <c r="G56" s="48"/>
      <c r="H56" s="46">
        <f>G56</f>
        <v>0</v>
      </c>
      <c r="J56" s="77"/>
    </row>
    <row r="57" spans="1:15" ht="15.6" customHeight="1">
      <c r="A57" s="101"/>
      <c r="B57" s="103" t="s">
        <v>31</v>
      </c>
      <c r="C57" s="103"/>
      <c r="D57" s="103"/>
      <c r="E57" s="103"/>
      <c r="F57" s="103"/>
      <c r="G57" s="48">
        <f>G54-G55</f>
        <v>1.2580183333333337</v>
      </c>
      <c r="H57" s="46">
        <f t="shared" ref="H57" si="7">G57</f>
        <v>1.2580183333333337</v>
      </c>
      <c r="J57" s="77"/>
    </row>
    <row r="58" spans="1:15" s="60" customFormat="1" ht="15" customHeight="1">
      <c r="A58" s="63"/>
      <c r="B58" s="103" t="s">
        <v>40</v>
      </c>
      <c r="C58" s="103"/>
      <c r="D58" s="103"/>
      <c r="E58" s="103"/>
      <c r="F58" s="103"/>
      <c r="G58" s="48"/>
      <c r="H58" s="46"/>
      <c r="I58" s="78"/>
      <c r="J58" s="79"/>
      <c r="K58" s="80"/>
      <c r="L58" s="81"/>
      <c r="M58" s="81"/>
      <c r="N58" s="81"/>
    </row>
    <row r="59" spans="1:15" s="60" customFormat="1" ht="15.6" customHeight="1">
      <c r="A59" s="63"/>
      <c r="B59" s="104" t="s">
        <v>41</v>
      </c>
      <c r="C59" s="105"/>
      <c r="D59" s="105"/>
      <c r="E59" s="105"/>
      <c r="F59" s="106"/>
      <c r="G59" s="48">
        <f>G57*B13</f>
        <v>1887.0275000000006</v>
      </c>
      <c r="H59" s="46"/>
      <c r="I59" s="78"/>
      <c r="J59" s="79"/>
      <c r="K59" s="80"/>
      <c r="L59" s="81"/>
      <c r="M59" s="81"/>
      <c r="N59" s="81"/>
    </row>
    <row r="60" spans="1:15" s="60" customFormat="1">
      <c r="A60" s="107"/>
      <c r="B60" s="107"/>
      <c r="C60" s="107"/>
      <c r="D60" s="107"/>
      <c r="E60" s="107"/>
      <c r="F60" s="107"/>
      <c r="G60" s="107"/>
      <c r="H60" s="107"/>
      <c r="I60" s="78"/>
      <c r="J60" s="62"/>
      <c r="K60" s="80"/>
      <c r="L60" s="81"/>
      <c r="M60" s="81"/>
      <c r="N60" s="81"/>
    </row>
    <row r="61" spans="1:15" s="60" customFormat="1">
      <c r="A61" s="108" t="s">
        <v>42</v>
      </c>
      <c r="B61" s="108"/>
      <c r="C61" s="108"/>
      <c r="D61" s="108"/>
      <c r="E61" s="108"/>
      <c r="F61" s="108"/>
      <c r="G61" s="108"/>
      <c r="H61" s="108"/>
      <c r="I61" s="78"/>
      <c r="J61" s="62"/>
      <c r="K61" s="80"/>
      <c r="L61" s="81"/>
      <c r="M61" s="81"/>
      <c r="N61" s="81"/>
    </row>
    <row r="62" spans="1:15" s="60" customFormat="1" ht="15.75" customHeight="1">
      <c r="A62" s="100" t="s">
        <v>43</v>
      </c>
      <c r="B62" s="100"/>
      <c r="C62" s="100"/>
      <c r="D62" s="100"/>
      <c r="E62" s="100" t="s">
        <v>44</v>
      </c>
      <c r="F62" s="100"/>
      <c r="G62" s="100"/>
      <c r="H62" s="100"/>
      <c r="I62" s="78"/>
      <c r="J62" s="62"/>
      <c r="K62" s="80"/>
      <c r="L62" s="81"/>
      <c r="M62" s="81"/>
      <c r="N62" s="81"/>
    </row>
    <row r="63" spans="1:15" s="60" customFormat="1" ht="30" customHeight="1">
      <c r="A63" s="100"/>
      <c r="B63" s="100"/>
      <c r="C63" s="100"/>
      <c r="D63" s="100"/>
      <c r="E63" s="100"/>
      <c r="F63" s="100"/>
      <c r="G63" s="100"/>
      <c r="H63" s="100"/>
      <c r="I63" s="78"/>
      <c r="J63" s="62"/>
      <c r="K63" s="80"/>
      <c r="L63" s="81"/>
      <c r="M63" s="81"/>
      <c r="N63" s="81"/>
    </row>
  </sheetData>
  <mergeCells count="27">
    <mergeCell ref="J18:N18"/>
    <mergeCell ref="A1:H1"/>
    <mergeCell ref="E13:F13"/>
    <mergeCell ref="A18:A19"/>
    <mergeCell ref="B18:C18"/>
    <mergeCell ref="D18:D19"/>
    <mergeCell ref="E18:F18"/>
    <mergeCell ref="G18:G19"/>
    <mergeCell ref="H18:H19"/>
    <mergeCell ref="A34:A49"/>
    <mergeCell ref="A50:A53"/>
    <mergeCell ref="A62:D63"/>
    <mergeCell ref="E62:H63"/>
    <mergeCell ref="A54:A57"/>
    <mergeCell ref="B54:F54"/>
    <mergeCell ref="B55:F55"/>
    <mergeCell ref="B56:F56"/>
    <mergeCell ref="B57:F57"/>
    <mergeCell ref="B58:F58"/>
    <mergeCell ref="B59:F59"/>
    <mergeCell ref="A60:H60"/>
    <mergeCell ref="A61:H61"/>
    <mergeCell ref="A20:A21"/>
    <mergeCell ref="A25:A26"/>
    <mergeCell ref="A27:A29"/>
    <mergeCell ref="A30:A32"/>
    <mergeCell ref="A22:A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9"/>
  <sheetViews>
    <sheetView topLeftCell="F69" zoomScale="90" zoomScaleNormal="90" workbookViewId="0">
      <selection activeCell="H58" sqref="H58"/>
    </sheetView>
  </sheetViews>
  <sheetFormatPr defaultColWidth="8.85546875" defaultRowHeight="15.75"/>
  <cols>
    <col min="1" max="1" width="23.85546875" style="65" bestFit="1" customWidth="1"/>
    <col min="2" max="2" width="12.140625" style="58" bestFit="1" customWidth="1"/>
    <col min="3" max="3" width="14.140625" style="58" customWidth="1"/>
    <col min="4" max="4" width="17" style="58" bestFit="1" customWidth="1"/>
    <col min="5" max="5" width="8.85546875" style="58"/>
    <col min="6" max="6" width="13.140625" style="58" customWidth="1"/>
    <col min="7" max="7" width="17.42578125" style="65" customWidth="1"/>
    <col min="8" max="8" width="65" style="58" customWidth="1"/>
    <col min="9" max="9" width="24" style="66" customWidth="1"/>
    <col min="10" max="10" width="10" style="66" customWidth="1"/>
    <col min="11" max="11" width="17.42578125" style="67" customWidth="1"/>
    <col min="12" max="12" width="18.7109375" style="66" customWidth="1"/>
    <col min="13" max="13" width="18.5703125" style="66" customWidth="1"/>
    <col min="14" max="14" width="15.7109375" style="66" customWidth="1"/>
    <col min="15" max="16384" width="8.85546875" style="58"/>
  </cols>
  <sheetData>
    <row r="1" spans="1:8" ht="20.25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>
      <c r="A2" s="1"/>
      <c r="B2" s="2"/>
      <c r="C2" s="59" t="s">
        <v>36</v>
      </c>
      <c r="D2" s="3" t="s">
        <v>62</v>
      </c>
      <c r="E2" s="4"/>
      <c r="F2" s="4"/>
      <c r="G2" s="5"/>
      <c r="H2" s="4"/>
    </row>
    <row r="3" spans="1:8">
      <c r="A3" s="1"/>
      <c r="B3" s="2"/>
      <c r="C3" s="59" t="s">
        <v>37</v>
      </c>
      <c r="D3" s="3" t="s">
        <v>91</v>
      </c>
      <c r="E3" s="4"/>
      <c r="F3" s="4"/>
      <c r="G3" s="5"/>
      <c r="H3" s="4"/>
    </row>
    <row r="4" spans="1:8" ht="14.45" customHeight="1">
      <c r="A4" s="6"/>
      <c r="B4" s="7"/>
      <c r="C4" s="7"/>
      <c r="D4" s="7"/>
      <c r="E4" s="8"/>
      <c r="F4" s="7"/>
      <c r="G4" s="6"/>
      <c r="H4" s="7"/>
    </row>
    <row r="5" spans="1:8" ht="14.45" customHeight="1">
      <c r="A5" s="9" t="s">
        <v>1</v>
      </c>
      <c r="B5" s="10" t="s">
        <v>38</v>
      </c>
      <c r="C5" s="10"/>
      <c r="D5" s="10"/>
      <c r="E5" s="11" t="s">
        <v>2</v>
      </c>
      <c r="F5" s="12"/>
      <c r="G5" s="50">
        <v>43943.854166666664</v>
      </c>
      <c r="H5" s="18"/>
    </row>
    <row r="6" spans="1:8" ht="14.45" customHeight="1">
      <c r="C6" s="10"/>
      <c r="D6" s="10"/>
      <c r="E6" s="12"/>
      <c r="F6" s="12"/>
      <c r="G6" s="51"/>
      <c r="H6" s="14"/>
    </row>
    <row r="7" spans="1:8" ht="14.45" customHeight="1">
      <c r="A7" s="9" t="s">
        <v>3</v>
      </c>
      <c r="B7" s="15" t="s">
        <v>92</v>
      </c>
      <c r="D7" s="16"/>
      <c r="E7" s="17" t="s">
        <v>4</v>
      </c>
      <c r="F7" s="17"/>
      <c r="G7" s="50">
        <f>G5</f>
        <v>43943.854166666664</v>
      </c>
      <c r="H7" s="18"/>
    </row>
    <row r="8" spans="1:8">
      <c r="A8" s="9"/>
      <c r="B8" s="19"/>
      <c r="C8" s="10"/>
      <c r="D8" s="16"/>
      <c r="E8" s="17"/>
      <c r="F8" s="17"/>
      <c r="G8" s="20"/>
      <c r="H8" s="18"/>
    </row>
    <row r="9" spans="1:8">
      <c r="A9" s="9" t="s">
        <v>5</v>
      </c>
      <c r="B9" s="49">
        <v>8915.85</v>
      </c>
      <c r="C9" s="10" t="s">
        <v>6</v>
      </c>
      <c r="D9" s="55" t="s">
        <v>34</v>
      </c>
      <c r="E9" s="11" t="s">
        <v>7</v>
      </c>
      <c r="F9" s="11"/>
      <c r="G9" s="13">
        <v>43960.6875</v>
      </c>
      <c r="H9" s="18"/>
    </row>
    <row r="10" spans="1:8">
      <c r="A10" s="9"/>
      <c r="B10" s="10"/>
      <c r="C10" s="10"/>
      <c r="D10" s="16"/>
      <c r="E10" s="11"/>
      <c r="F10" s="11"/>
      <c r="G10" s="20"/>
      <c r="H10" s="18"/>
    </row>
    <row r="11" spans="1:8">
      <c r="A11" s="9" t="s">
        <v>8</v>
      </c>
      <c r="B11" s="52">
        <v>6000</v>
      </c>
      <c r="C11" s="21" t="s">
        <v>9</v>
      </c>
      <c r="D11" s="21"/>
      <c r="E11" s="11" t="s">
        <v>10</v>
      </c>
      <c r="G11" s="13">
        <v>43961.381944444445</v>
      </c>
      <c r="H11" s="21"/>
    </row>
    <row r="12" spans="1:8">
      <c r="A12" s="9"/>
      <c r="B12" s="53"/>
      <c r="C12" s="21"/>
      <c r="D12" s="21"/>
      <c r="E12" s="11"/>
      <c r="F12" s="11"/>
      <c r="G12" s="22"/>
      <c r="H12" s="21"/>
    </row>
    <row r="13" spans="1:8" ht="25.7" customHeight="1">
      <c r="A13" s="23" t="s">
        <v>11</v>
      </c>
      <c r="B13" s="52">
        <v>1500</v>
      </c>
      <c r="C13" s="21" t="s">
        <v>12</v>
      </c>
      <c r="D13" s="24"/>
      <c r="E13" s="113" t="s">
        <v>13</v>
      </c>
      <c r="F13" s="113"/>
      <c r="G13" s="57"/>
      <c r="H13" s="18"/>
    </row>
    <row r="14" spans="1:8">
      <c r="A14" s="23" t="s">
        <v>14</v>
      </c>
      <c r="B14" s="52">
        <v>750</v>
      </c>
      <c r="C14" s="21" t="s">
        <v>12</v>
      </c>
      <c r="D14" s="24"/>
      <c r="E14" s="11"/>
      <c r="F14" s="11"/>
      <c r="G14" s="20"/>
      <c r="H14" s="18"/>
    </row>
    <row r="15" spans="1:8">
      <c r="A15" s="25"/>
      <c r="B15" s="54"/>
      <c r="C15" s="24"/>
      <c r="D15" s="26"/>
      <c r="F15" s="11"/>
      <c r="G15" s="20"/>
      <c r="H15" s="18"/>
    </row>
    <row r="16" spans="1:8">
      <c r="A16" s="27" t="s">
        <v>15</v>
      </c>
      <c r="B16" s="28">
        <f>B9/B11</f>
        <v>1.485975</v>
      </c>
      <c r="C16" s="16" t="s">
        <v>16</v>
      </c>
      <c r="D16" s="10"/>
      <c r="E16" s="11"/>
      <c r="F16" s="11"/>
      <c r="G16" s="20"/>
      <c r="H16" s="18"/>
    </row>
    <row r="17" spans="1:15">
      <c r="A17" s="6"/>
      <c r="B17" s="29"/>
      <c r="C17" s="29"/>
      <c r="D17" s="29"/>
      <c r="E17" s="30"/>
      <c r="F17" s="30"/>
      <c r="G17" s="6"/>
      <c r="H17" s="30"/>
    </row>
    <row r="18" spans="1:15" ht="28.5" customHeight="1">
      <c r="A18" s="114" t="s">
        <v>17</v>
      </c>
      <c r="B18" s="116" t="s">
        <v>18</v>
      </c>
      <c r="C18" s="117"/>
      <c r="D18" s="114" t="s">
        <v>19</v>
      </c>
      <c r="E18" s="116" t="s">
        <v>20</v>
      </c>
      <c r="F18" s="117"/>
      <c r="G18" s="114" t="s">
        <v>21</v>
      </c>
      <c r="H18" s="114" t="s">
        <v>22</v>
      </c>
      <c r="I18" s="68"/>
      <c r="J18" s="109" t="s">
        <v>46</v>
      </c>
      <c r="K18" s="110"/>
      <c r="L18" s="110"/>
      <c r="M18" s="110"/>
      <c r="N18" s="111"/>
    </row>
    <row r="19" spans="1:15" ht="29.25">
      <c r="A19" s="115"/>
      <c r="B19" s="31" t="s">
        <v>23</v>
      </c>
      <c r="C19" s="32" t="s">
        <v>24</v>
      </c>
      <c r="D19" s="115"/>
      <c r="E19" s="33" t="s">
        <v>25</v>
      </c>
      <c r="F19" s="33" t="s">
        <v>39</v>
      </c>
      <c r="G19" s="115"/>
      <c r="H19" s="115"/>
      <c r="I19" s="69" t="s">
        <v>35</v>
      </c>
      <c r="J19" s="70" t="s">
        <v>47</v>
      </c>
      <c r="K19" s="71" t="s">
        <v>48</v>
      </c>
      <c r="L19" s="70" t="s">
        <v>49</v>
      </c>
      <c r="M19" s="70" t="s">
        <v>50</v>
      </c>
      <c r="N19" s="70" t="s">
        <v>51</v>
      </c>
    </row>
    <row r="20" spans="1:15" ht="31.5">
      <c r="A20" s="97">
        <v>43943</v>
      </c>
      <c r="B20" s="34"/>
      <c r="C20" s="56">
        <v>0.85416666666666663</v>
      </c>
      <c r="D20" s="36" t="s">
        <v>26</v>
      </c>
      <c r="E20" s="37"/>
      <c r="F20" s="37"/>
      <c r="G20" s="38"/>
      <c r="H20" s="64" t="s">
        <v>87</v>
      </c>
      <c r="I20" s="72"/>
      <c r="J20" s="72"/>
      <c r="K20" s="73"/>
      <c r="L20" s="74"/>
      <c r="M20" s="74"/>
      <c r="N20" s="72"/>
      <c r="O20" s="61"/>
    </row>
    <row r="21" spans="1:15" ht="31.5">
      <c r="A21" s="98"/>
      <c r="B21" s="35">
        <f>C20</f>
        <v>0.85416666666666663</v>
      </c>
      <c r="C21" s="35">
        <v>1</v>
      </c>
      <c r="D21" s="36" t="s">
        <v>26</v>
      </c>
      <c r="E21" s="37">
        <v>0</v>
      </c>
      <c r="F21" s="37">
        <v>0</v>
      </c>
      <c r="G21" s="40">
        <f>E21/24+F21/(60*24)+G20</f>
        <v>0</v>
      </c>
      <c r="H21" s="39" t="s">
        <v>66</v>
      </c>
      <c r="I21" s="72" t="s">
        <v>56</v>
      </c>
      <c r="J21" s="72">
        <v>59</v>
      </c>
      <c r="K21" s="73">
        <v>15761.59</v>
      </c>
      <c r="L21" s="85">
        <v>43940.927083333336</v>
      </c>
      <c r="M21" s="72" t="s">
        <v>60</v>
      </c>
      <c r="N21" s="72"/>
      <c r="O21" s="61"/>
    </row>
    <row r="22" spans="1:15" ht="31.5">
      <c r="A22" s="97">
        <v>43944</v>
      </c>
      <c r="B22" s="35">
        <v>0</v>
      </c>
      <c r="C22" s="35">
        <v>0.35416666666666669</v>
      </c>
      <c r="D22" s="36" t="s">
        <v>26</v>
      </c>
      <c r="E22" s="37">
        <v>0</v>
      </c>
      <c r="F22" s="37">
        <v>0</v>
      </c>
      <c r="G22" s="40">
        <f t="shared" ref="G22:G69" si="0">E22/24+F22/(60*24)+G21</f>
        <v>0</v>
      </c>
      <c r="H22" s="39" t="s">
        <v>66</v>
      </c>
      <c r="I22" s="72"/>
      <c r="J22" s="72"/>
      <c r="K22" s="73"/>
      <c r="L22" s="72"/>
      <c r="M22" s="72"/>
      <c r="N22" s="72"/>
      <c r="O22" s="61"/>
    </row>
    <row r="23" spans="1:15" ht="47.25">
      <c r="A23" s="99"/>
      <c r="B23" s="56">
        <f t="shared" ref="B23:B24" si="1">C22</f>
        <v>0.35416666666666669</v>
      </c>
      <c r="C23" s="56">
        <v>0.47916666666666669</v>
      </c>
      <c r="D23" s="95" t="s">
        <v>27</v>
      </c>
      <c r="E23" s="37">
        <f t="shared" ref="E23" si="2">HOUR(C23-B23)</f>
        <v>3</v>
      </c>
      <c r="F23" s="37">
        <f t="shared" ref="F23" si="3">MINUTE(C23-B23)</f>
        <v>0</v>
      </c>
      <c r="G23" s="40">
        <f t="shared" si="0"/>
        <v>0.125</v>
      </c>
      <c r="H23" s="39" t="s">
        <v>99</v>
      </c>
      <c r="I23" s="72" t="s">
        <v>53</v>
      </c>
      <c r="J23" s="72">
        <v>59</v>
      </c>
      <c r="K23" s="73">
        <v>20244.68</v>
      </c>
      <c r="L23" s="83">
        <v>43943.583333333336</v>
      </c>
      <c r="M23" s="72" t="s">
        <v>61</v>
      </c>
      <c r="N23" s="72"/>
      <c r="O23" s="61"/>
    </row>
    <row r="24" spans="1:15" ht="31.5">
      <c r="A24" s="98"/>
      <c r="B24" s="35">
        <f t="shared" si="1"/>
        <v>0.47916666666666669</v>
      </c>
      <c r="C24" s="35">
        <v>1</v>
      </c>
      <c r="D24" s="42" t="s">
        <v>27</v>
      </c>
      <c r="E24" s="37">
        <f t="shared" ref="E24:E68" si="4">HOUR(C24-B24)</f>
        <v>12</v>
      </c>
      <c r="F24" s="37">
        <f t="shared" ref="F24:F68" si="5">MINUTE(C24-B24)</f>
        <v>30</v>
      </c>
      <c r="G24" s="40">
        <f t="shared" si="0"/>
        <v>0.64583333333333337</v>
      </c>
      <c r="H24" s="39" t="s">
        <v>67</v>
      </c>
      <c r="I24" s="72"/>
      <c r="J24" s="72"/>
      <c r="K24" s="73"/>
      <c r="L24" s="72"/>
      <c r="M24" s="72"/>
      <c r="N24" s="72"/>
      <c r="O24" s="61"/>
    </row>
    <row r="25" spans="1:15" ht="31.5">
      <c r="A25" s="97">
        <v>43945</v>
      </c>
      <c r="B25" s="35">
        <v>0</v>
      </c>
      <c r="C25" s="41">
        <v>0.60416666666666663</v>
      </c>
      <c r="D25" s="42" t="s">
        <v>27</v>
      </c>
      <c r="E25" s="37">
        <f t="shared" si="4"/>
        <v>14</v>
      </c>
      <c r="F25" s="37">
        <f t="shared" si="5"/>
        <v>30</v>
      </c>
      <c r="G25" s="40">
        <f t="shared" si="0"/>
        <v>1.25</v>
      </c>
      <c r="H25" s="39" t="s">
        <v>67</v>
      </c>
      <c r="I25" s="72"/>
      <c r="J25" s="72"/>
      <c r="K25" s="75"/>
      <c r="L25" s="86"/>
      <c r="M25" s="72"/>
      <c r="N25" s="72"/>
      <c r="O25" s="61"/>
    </row>
    <row r="26" spans="1:15" ht="31.5">
      <c r="A26" s="98"/>
      <c r="B26" s="35">
        <f>C25</f>
        <v>0.60416666666666663</v>
      </c>
      <c r="C26" s="41">
        <v>1</v>
      </c>
      <c r="D26" s="36" t="s">
        <v>26</v>
      </c>
      <c r="E26" s="37">
        <v>0</v>
      </c>
      <c r="F26" s="37">
        <v>0</v>
      </c>
      <c r="G26" s="40">
        <f t="shared" si="0"/>
        <v>1.25</v>
      </c>
      <c r="H26" s="39" t="s">
        <v>68</v>
      </c>
      <c r="I26" s="72" t="s">
        <v>45</v>
      </c>
      <c r="J26" s="72">
        <v>48</v>
      </c>
      <c r="K26" s="73">
        <v>17534.740000000002</v>
      </c>
      <c r="L26" s="83">
        <v>43934.270833333336</v>
      </c>
      <c r="M26" s="72" t="s">
        <v>75</v>
      </c>
      <c r="N26" s="72"/>
      <c r="O26" s="61"/>
    </row>
    <row r="27" spans="1:15" ht="31.5">
      <c r="A27" s="97">
        <v>43946</v>
      </c>
      <c r="B27" s="35">
        <v>0</v>
      </c>
      <c r="C27" s="41">
        <v>0.33333333333333331</v>
      </c>
      <c r="D27" s="36" t="s">
        <v>26</v>
      </c>
      <c r="E27" s="37">
        <v>0</v>
      </c>
      <c r="F27" s="37">
        <v>0</v>
      </c>
      <c r="G27" s="40">
        <f t="shared" si="0"/>
        <v>1.25</v>
      </c>
      <c r="H27" s="39" t="s">
        <v>68</v>
      </c>
      <c r="I27" s="72"/>
      <c r="J27" s="72"/>
      <c r="K27" s="73"/>
      <c r="L27" s="72"/>
      <c r="M27" s="72"/>
      <c r="N27" s="72"/>
      <c r="O27" s="61"/>
    </row>
    <row r="28" spans="1:15" ht="30">
      <c r="A28" s="99"/>
      <c r="B28" s="35">
        <f>C27</f>
        <v>0.33333333333333331</v>
      </c>
      <c r="C28" s="41">
        <v>0.375</v>
      </c>
      <c r="D28" s="36" t="s">
        <v>26</v>
      </c>
      <c r="E28" s="37">
        <v>0</v>
      </c>
      <c r="F28" s="37">
        <v>0</v>
      </c>
      <c r="G28" s="40">
        <f t="shared" si="0"/>
        <v>1.25</v>
      </c>
      <c r="H28" s="39" t="s">
        <v>100</v>
      </c>
      <c r="I28" s="72"/>
      <c r="J28" s="72"/>
      <c r="K28" s="75"/>
      <c r="L28" s="86"/>
      <c r="M28" s="72"/>
      <c r="N28" s="72"/>
      <c r="O28" s="61"/>
    </row>
    <row r="29" spans="1:15" ht="31.5">
      <c r="A29" s="98"/>
      <c r="B29" s="35">
        <f>C28</f>
        <v>0.375</v>
      </c>
      <c r="C29" s="41">
        <v>1</v>
      </c>
      <c r="D29" s="36" t="s">
        <v>26</v>
      </c>
      <c r="E29" s="37">
        <v>0</v>
      </c>
      <c r="F29" s="37">
        <v>0</v>
      </c>
      <c r="G29" s="40">
        <f t="shared" si="0"/>
        <v>1.25</v>
      </c>
      <c r="H29" s="39" t="s">
        <v>68</v>
      </c>
      <c r="I29" s="72"/>
      <c r="J29" s="72"/>
      <c r="K29" s="73"/>
      <c r="L29" s="72"/>
      <c r="M29" s="72"/>
      <c r="N29" s="72"/>
      <c r="O29" s="61"/>
    </row>
    <row r="30" spans="1:15" ht="31.5">
      <c r="A30" s="97">
        <v>43947</v>
      </c>
      <c r="B30" s="35">
        <v>0</v>
      </c>
      <c r="C30" s="41">
        <v>0.25</v>
      </c>
      <c r="D30" s="42" t="s">
        <v>27</v>
      </c>
      <c r="E30" s="37">
        <f t="shared" si="4"/>
        <v>6</v>
      </c>
      <c r="F30" s="37">
        <f t="shared" si="5"/>
        <v>0</v>
      </c>
      <c r="G30" s="40">
        <f t="shared" si="0"/>
        <v>1.5</v>
      </c>
      <c r="H30" s="39" t="s">
        <v>68</v>
      </c>
      <c r="I30" s="72"/>
      <c r="J30" s="72"/>
      <c r="K30" s="73"/>
      <c r="L30" s="72"/>
      <c r="M30" s="72"/>
      <c r="N30" s="72"/>
      <c r="O30" s="61"/>
    </row>
    <row r="31" spans="1:15" ht="31.5">
      <c r="A31" s="99"/>
      <c r="B31" s="35">
        <f t="shared" ref="B31:B32" si="6">C30</f>
        <v>0.25</v>
      </c>
      <c r="C31" s="41">
        <v>0.59722222222222221</v>
      </c>
      <c r="D31" s="42" t="s">
        <v>27</v>
      </c>
      <c r="E31" s="37">
        <f t="shared" si="4"/>
        <v>8</v>
      </c>
      <c r="F31" s="37">
        <f t="shared" si="5"/>
        <v>20</v>
      </c>
      <c r="G31" s="40">
        <f t="shared" si="0"/>
        <v>1.8472222222222223</v>
      </c>
      <c r="H31" s="39" t="s">
        <v>69</v>
      </c>
      <c r="I31" s="72" t="s">
        <v>76</v>
      </c>
      <c r="J31" s="72">
        <v>63</v>
      </c>
      <c r="K31" s="73">
        <v>1495.4</v>
      </c>
      <c r="L31" s="86">
        <v>43946.260416666664</v>
      </c>
      <c r="M31" s="89">
        <v>43947</v>
      </c>
      <c r="N31" s="72"/>
      <c r="O31" s="61"/>
    </row>
    <row r="32" spans="1:15" ht="31.5">
      <c r="A32" s="98"/>
      <c r="B32" s="35">
        <f t="shared" si="6"/>
        <v>0.59722222222222221</v>
      </c>
      <c r="C32" s="41">
        <v>1</v>
      </c>
      <c r="D32" s="36" t="s">
        <v>26</v>
      </c>
      <c r="E32" s="37">
        <v>0</v>
      </c>
      <c r="F32" s="37">
        <v>0</v>
      </c>
      <c r="G32" s="40">
        <f t="shared" si="0"/>
        <v>1.8472222222222223</v>
      </c>
      <c r="H32" s="39" t="s">
        <v>70</v>
      </c>
      <c r="I32" s="72" t="s">
        <v>77</v>
      </c>
      <c r="J32" s="72">
        <v>48</v>
      </c>
      <c r="K32" s="73">
        <v>16605.900000000001</v>
      </c>
      <c r="L32" s="90">
        <v>43937.479166666664</v>
      </c>
      <c r="M32" s="72" t="s">
        <v>78</v>
      </c>
      <c r="N32" s="72"/>
      <c r="O32" s="61"/>
    </row>
    <row r="33" spans="1:15" ht="31.5">
      <c r="A33" s="87">
        <v>43948</v>
      </c>
      <c r="B33" s="35">
        <v>0</v>
      </c>
      <c r="C33" s="41">
        <v>1</v>
      </c>
      <c r="D33" s="36" t="s">
        <v>26</v>
      </c>
      <c r="E33" s="37">
        <f t="shared" si="4"/>
        <v>0</v>
      </c>
      <c r="F33" s="37">
        <v>0</v>
      </c>
      <c r="G33" s="40">
        <f t="shared" si="0"/>
        <v>1.8472222222222223</v>
      </c>
      <c r="H33" s="39" t="s">
        <v>70</v>
      </c>
      <c r="I33" s="72"/>
      <c r="J33" s="72"/>
      <c r="K33" s="73"/>
      <c r="L33" s="84"/>
      <c r="M33" s="72"/>
      <c r="N33" s="72"/>
      <c r="O33" s="61"/>
    </row>
    <row r="34" spans="1:15" ht="31.5">
      <c r="A34" s="97">
        <v>43949</v>
      </c>
      <c r="B34" s="35">
        <v>0</v>
      </c>
      <c r="C34" s="41">
        <v>0.25</v>
      </c>
      <c r="D34" s="36" t="s">
        <v>26</v>
      </c>
      <c r="E34" s="37">
        <v>0</v>
      </c>
      <c r="F34" s="37">
        <v>0</v>
      </c>
      <c r="G34" s="40">
        <f t="shared" si="0"/>
        <v>1.8472222222222223</v>
      </c>
      <c r="H34" s="39" t="s">
        <v>70</v>
      </c>
      <c r="I34" s="72"/>
      <c r="J34" s="72"/>
      <c r="K34" s="73"/>
      <c r="L34" s="83"/>
      <c r="M34" s="72"/>
      <c r="N34" s="72"/>
      <c r="O34" s="61"/>
    </row>
    <row r="35" spans="1:15" ht="31.5">
      <c r="A35" s="99"/>
      <c r="B35" s="35">
        <f>C34</f>
        <v>0.25</v>
      </c>
      <c r="C35" s="41">
        <v>1</v>
      </c>
      <c r="D35" s="42" t="s">
        <v>27</v>
      </c>
      <c r="E35" s="37">
        <f t="shared" si="4"/>
        <v>18</v>
      </c>
      <c r="F35" s="37">
        <f t="shared" si="5"/>
        <v>0</v>
      </c>
      <c r="G35" s="40">
        <f t="shared" si="0"/>
        <v>2.5972222222222223</v>
      </c>
      <c r="H35" s="39" t="s">
        <v>71</v>
      </c>
      <c r="I35" s="72" t="s">
        <v>54</v>
      </c>
      <c r="J35" s="72">
        <v>63</v>
      </c>
      <c r="K35" s="73">
        <v>16268.79</v>
      </c>
      <c r="L35" s="86">
        <v>43939.993055555555</v>
      </c>
      <c r="M35" s="72" t="s">
        <v>79</v>
      </c>
      <c r="N35" s="72"/>
      <c r="O35" s="61"/>
    </row>
    <row r="36" spans="1:15" ht="31.5">
      <c r="A36" s="97">
        <v>43950</v>
      </c>
      <c r="B36" s="35">
        <v>0</v>
      </c>
      <c r="C36" s="41">
        <v>0.4861111111111111</v>
      </c>
      <c r="D36" s="42" t="s">
        <v>27</v>
      </c>
      <c r="E36" s="37">
        <f t="shared" si="4"/>
        <v>11</v>
      </c>
      <c r="F36" s="37">
        <f t="shared" si="5"/>
        <v>40</v>
      </c>
      <c r="G36" s="40">
        <f t="shared" si="0"/>
        <v>3.0833333333333335</v>
      </c>
      <c r="H36" s="39" t="s">
        <v>71</v>
      </c>
      <c r="I36" s="72"/>
      <c r="J36" s="72"/>
      <c r="K36" s="73"/>
      <c r="L36" s="84"/>
      <c r="M36" s="72"/>
      <c r="N36" s="72"/>
      <c r="O36" s="61"/>
    </row>
    <row r="37" spans="1:15" ht="31.5">
      <c r="A37" s="98"/>
      <c r="B37" s="35">
        <f t="shared" ref="B37:B62" si="7">C36</f>
        <v>0.4861111111111111</v>
      </c>
      <c r="C37" s="41">
        <v>1</v>
      </c>
      <c r="D37" s="42" t="s">
        <v>27</v>
      </c>
      <c r="E37" s="37">
        <f t="shared" si="4"/>
        <v>12</v>
      </c>
      <c r="F37" s="37">
        <f t="shared" si="5"/>
        <v>20</v>
      </c>
      <c r="G37" s="40">
        <f t="shared" si="0"/>
        <v>3.5972222222222223</v>
      </c>
      <c r="H37" s="39" t="s">
        <v>72</v>
      </c>
      <c r="I37" s="72" t="s">
        <v>58</v>
      </c>
      <c r="J37" s="72">
        <v>28</v>
      </c>
      <c r="K37" s="73">
        <v>19350.98</v>
      </c>
      <c r="L37" s="86">
        <v>43945.381944444445</v>
      </c>
      <c r="M37" s="72" t="s">
        <v>80</v>
      </c>
      <c r="N37" s="72"/>
      <c r="O37" s="61"/>
    </row>
    <row r="38" spans="1:15" ht="31.5">
      <c r="A38" s="97">
        <v>43951</v>
      </c>
      <c r="B38" s="35">
        <v>0</v>
      </c>
      <c r="C38" s="41">
        <v>0.47222222222222227</v>
      </c>
      <c r="D38" s="42" t="s">
        <v>27</v>
      </c>
      <c r="E38" s="37">
        <f t="shared" si="4"/>
        <v>11</v>
      </c>
      <c r="F38" s="37">
        <f t="shared" si="5"/>
        <v>20</v>
      </c>
      <c r="G38" s="40">
        <f t="shared" si="0"/>
        <v>4.0694444444444446</v>
      </c>
      <c r="H38" s="39" t="s">
        <v>72</v>
      </c>
      <c r="I38" s="72"/>
      <c r="J38" s="72"/>
      <c r="K38" s="73"/>
      <c r="L38" s="84"/>
      <c r="M38" s="72"/>
      <c r="N38" s="72"/>
      <c r="O38" s="61"/>
    </row>
    <row r="39" spans="1:15" ht="31.5">
      <c r="A39" s="98"/>
      <c r="B39" s="35">
        <f t="shared" si="7"/>
        <v>0.47222222222222227</v>
      </c>
      <c r="C39" s="41">
        <v>1</v>
      </c>
      <c r="D39" s="42" t="s">
        <v>27</v>
      </c>
      <c r="E39" s="37">
        <f t="shared" si="4"/>
        <v>12</v>
      </c>
      <c r="F39" s="37">
        <f t="shared" si="5"/>
        <v>40</v>
      </c>
      <c r="G39" s="40">
        <f t="shared" si="0"/>
        <v>4.5972222222222223</v>
      </c>
      <c r="H39" s="39" t="s">
        <v>73</v>
      </c>
      <c r="I39" s="72" t="s">
        <v>56</v>
      </c>
      <c r="J39" s="72">
        <v>28</v>
      </c>
      <c r="K39" s="73">
        <v>15908.31</v>
      </c>
      <c r="L39" s="86">
        <v>43946.583333333336</v>
      </c>
      <c r="M39" s="72" t="s">
        <v>81</v>
      </c>
      <c r="N39" s="72"/>
      <c r="O39" s="61"/>
    </row>
    <row r="40" spans="1:15" ht="31.5">
      <c r="A40" s="97">
        <v>43952</v>
      </c>
      <c r="B40" s="35">
        <v>0</v>
      </c>
      <c r="C40" s="41">
        <v>0.25</v>
      </c>
      <c r="D40" s="42" t="s">
        <v>27</v>
      </c>
      <c r="E40" s="37">
        <f t="shared" si="4"/>
        <v>6</v>
      </c>
      <c r="F40" s="37">
        <f t="shared" si="5"/>
        <v>0</v>
      </c>
      <c r="G40" s="40">
        <f t="shared" si="0"/>
        <v>4.8472222222222223</v>
      </c>
      <c r="H40" s="39" t="s">
        <v>73</v>
      </c>
      <c r="I40" s="72"/>
      <c r="J40" s="72"/>
      <c r="K40" s="73"/>
      <c r="L40" s="83"/>
      <c r="M40" s="72"/>
      <c r="N40" s="72"/>
      <c r="O40" s="61"/>
    </row>
    <row r="41" spans="1:15" ht="31.5">
      <c r="A41" s="98"/>
      <c r="B41" s="35">
        <f t="shared" si="7"/>
        <v>0.25</v>
      </c>
      <c r="C41" s="41">
        <v>1</v>
      </c>
      <c r="D41" s="42" t="s">
        <v>27</v>
      </c>
      <c r="E41" s="37">
        <f t="shared" si="4"/>
        <v>18</v>
      </c>
      <c r="F41" s="37">
        <f t="shared" si="5"/>
        <v>0</v>
      </c>
      <c r="G41" s="40">
        <f t="shared" si="0"/>
        <v>5.5972222222222223</v>
      </c>
      <c r="H41" s="39" t="s">
        <v>82</v>
      </c>
      <c r="I41" s="72" t="s">
        <v>53</v>
      </c>
      <c r="J41" s="72">
        <v>28</v>
      </c>
      <c r="K41" s="73">
        <v>20919.330000000002</v>
      </c>
      <c r="L41" s="86">
        <v>43948.75</v>
      </c>
      <c r="M41" s="72" t="s">
        <v>83</v>
      </c>
      <c r="N41" s="72"/>
      <c r="O41" s="61"/>
    </row>
    <row r="42" spans="1:15" ht="31.5">
      <c r="A42" s="97">
        <v>43953</v>
      </c>
      <c r="B42" s="35">
        <v>0</v>
      </c>
      <c r="C42" s="41">
        <v>0.61111111111111105</v>
      </c>
      <c r="D42" s="42" t="s">
        <v>27</v>
      </c>
      <c r="E42" s="37">
        <f t="shared" si="4"/>
        <v>14</v>
      </c>
      <c r="F42" s="37">
        <f t="shared" si="5"/>
        <v>40</v>
      </c>
      <c r="G42" s="40">
        <f t="shared" si="0"/>
        <v>6.2083333333333339</v>
      </c>
      <c r="H42" s="39" t="s">
        <v>82</v>
      </c>
      <c r="I42" s="72"/>
      <c r="J42" s="72"/>
      <c r="K42" s="73"/>
      <c r="L42" s="84"/>
      <c r="M42" s="72"/>
      <c r="N42" s="72"/>
      <c r="O42" s="61"/>
    </row>
    <row r="43" spans="1:15" ht="31.5">
      <c r="A43" s="98"/>
      <c r="B43" s="35">
        <f t="shared" si="7"/>
        <v>0.61111111111111105</v>
      </c>
      <c r="C43" s="41">
        <v>1</v>
      </c>
      <c r="D43" s="36" t="s">
        <v>26</v>
      </c>
      <c r="E43" s="37">
        <v>0</v>
      </c>
      <c r="F43" s="37">
        <v>0</v>
      </c>
      <c r="G43" s="40">
        <f t="shared" si="0"/>
        <v>6.2083333333333339</v>
      </c>
      <c r="H43" s="39" t="s">
        <v>74</v>
      </c>
      <c r="I43" s="72" t="s">
        <v>84</v>
      </c>
      <c r="J43" s="72">
        <v>48</v>
      </c>
      <c r="K43" s="73">
        <v>16480.91</v>
      </c>
      <c r="L43" s="85">
        <v>43938.020833333336</v>
      </c>
      <c r="M43" s="72" t="s">
        <v>85</v>
      </c>
      <c r="N43" s="72"/>
      <c r="O43" s="61"/>
    </row>
    <row r="44" spans="1:15" ht="31.5">
      <c r="A44" s="88">
        <v>43954</v>
      </c>
      <c r="B44" s="35">
        <v>0</v>
      </c>
      <c r="C44" s="41">
        <v>1</v>
      </c>
      <c r="D44" s="36" t="s">
        <v>26</v>
      </c>
      <c r="E44" s="37">
        <v>0</v>
      </c>
      <c r="F44" s="37">
        <v>0</v>
      </c>
      <c r="G44" s="40">
        <f t="shared" si="0"/>
        <v>6.2083333333333339</v>
      </c>
      <c r="H44" s="39" t="s">
        <v>74</v>
      </c>
      <c r="I44" s="72"/>
      <c r="J44" s="72"/>
      <c r="K44" s="73"/>
      <c r="L44" s="84"/>
      <c r="M44" s="72"/>
      <c r="N44" s="72"/>
      <c r="O44" s="61"/>
    </row>
    <row r="45" spans="1:15" ht="31.5">
      <c r="A45" s="97">
        <v>43955</v>
      </c>
      <c r="B45" s="35">
        <v>0</v>
      </c>
      <c r="C45" s="41">
        <v>0.39583333333333331</v>
      </c>
      <c r="D45" s="36" t="s">
        <v>26</v>
      </c>
      <c r="E45" s="37">
        <v>0</v>
      </c>
      <c r="F45" s="37">
        <v>0</v>
      </c>
      <c r="G45" s="40">
        <f t="shared" si="0"/>
        <v>6.2083333333333339</v>
      </c>
      <c r="H45" s="39" t="s">
        <v>74</v>
      </c>
      <c r="I45" s="72"/>
      <c r="J45" s="72"/>
      <c r="K45" s="73"/>
      <c r="L45" s="83"/>
      <c r="M45" s="72"/>
      <c r="N45" s="72"/>
      <c r="O45" s="61"/>
    </row>
    <row r="46" spans="1:15" ht="31.5">
      <c r="A46" s="98"/>
      <c r="B46" s="35">
        <f t="shared" si="7"/>
        <v>0.39583333333333331</v>
      </c>
      <c r="C46" s="41">
        <v>1</v>
      </c>
      <c r="D46" s="42" t="s">
        <v>27</v>
      </c>
      <c r="E46" s="37">
        <f t="shared" si="4"/>
        <v>14</v>
      </c>
      <c r="F46" s="37">
        <f t="shared" si="5"/>
        <v>30</v>
      </c>
      <c r="G46" s="40">
        <f t="shared" si="0"/>
        <v>6.8125000000000009</v>
      </c>
      <c r="H46" s="39" t="s">
        <v>101</v>
      </c>
      <c r="I46" s="72" t="s">
        <v>55</v>
      </c>
      <c r="J46" s="72">
        <v>71</v>
      </c>
      <c r="K46" s="73">
        <v>19682.310000000001</v>
      </c>
      <c r="L46" s="86">
        <v>43944.375</v>
      </c>
      <c r="M46" s="72" t="s">
        <v>113</v>
      </c>
      <c r="N46" s="72"/>
      <c r="O46" s="61"/>
    </row>
    <row r="47" spans="1:15" ht="31.5">
      <c r="A47" s="97">
        <v>43956</v>
      </c>
      <c r="B47" s="35">
        <v>0</v>
      </c>
      <c r="C47" s="41">
        <v>0.60416666666666663</v>
      </c>
      <c r="D47" s="42" t="s">
        <v>27</v>
      </c>
      <c r="E47" s="37">
        <f t="shared" si="4"/>
        <v>14</v>
      </c>
      <c r="F47" s="37">
        <f t="shared" si="5"/>
        <v>30</v>
      </c>
      <c r="G47" s="40">
        <f t="shared" si="0"/>
        <v>7.4166666666666679</v>
      </c>
      <c r="H47" s="39" t="s">
        <v>101</v>
      </c>
      <c r="I47" s="72"/>
      <c r="J47" s="72"/>
      <c r="K47" s="73"/>
      <c r="L47" s="83"/>
      <c r="M47" s="72"/>
      <c r="N47" s="72"/>
      <c r="O47" s="61"/>
    </row>
    <row r="48" spans="1:15" ht="31.5">
      <c r="A48" s="98"/>
      <c r="B48" s="35">
        <f t="shared" si="7"/>
        <v>0.60416666666666663</v>
      </c>
      <c r="C48" s="41">
        <v>1</v>
      </c>
      <c r="D48" s="42" t="s">
        <v>27</v>
      </c>
      <c r="E48" s="37">
        <f t="shared" si="4"/>
        <v>9</v>
      </c>
      <c r="F48" s="37">
        <f t="shared" si="5"/>
        <v>30</v>
      </c>
      <c r="G48" s="40">
        <f t="shared" si="0"/>
        <v>7.8125000000000009</v>
      </c>
      <c r="H48" s="39" t="s">
        <v>102</v>
      </c>
      <c r="I48" s="72" t="s">
        <v>111</v>
      </c>
      <c r="J48" s="72">
        <v>63</v>
      </c>
      <c r="K48" s="73">
        <v>20890.189999999999</v>
      </c>
      <c r="L48" s="86">
        <v>43938.805555555555</v>
      </c>
      <c r="M48" s="72" t="s">
        <v>114</v>
      </c>
      <c r="N48" s="72"/>
      <c r="O48" s="61"/>
    </row>
    <row r="49" spans="1:15" ht="31.5">
      <c r="A49" s="87">
        <v>43957</v>
      </c>
      <c r="B49" s="35">
        <v>0</v>
      </c>
      <c r="C49" s="41">
        <v>1</v>
      </c>
      <c r="D49" s="42" t="s">
        <v>27</v>
      </c>
      <c r="E49" s="37">
        <v>24</v>
      </c>
      <c r="F49" s="37">
        <v>0</v>
      </c>
      <c r="G49" s="40">
        <f t="shared" si="0"/>
        <v>8.8125</v>
      </c>
      <c r="H49" s="39" t="s">
        <v>102</v>
      </c>
      <c r="I49" s="72"/>
      <c r="J49" s="72"/>
      <c r="K49" s="73"/>
      <c r="L49" s="84"/>
      <c r="M49" s="72"/>
      <c r="N49" s="72"/>
      <c r="O49" s="61"/>
    </row>
    <row r="50" spans="1:15" ht="31.5">
      <c r="A50" s="87">
        <v>43958</v>
      </c>
      <c r="B50" s="35">
        <v>0</v>
      </c>
      <c r="C50" s="41">
        <v>1</v>
      </c>
      <c r="D50" s="42" t="s">
        <v>27</v>
      </c>
      <c r="E50" s="37">
        <v>24</v>
      </c>
      <c r="F50" s="37">
        <v>0</v>
      </c>
      <c r="G50" s="40">
        <f t="shared" si="0"/>
        <v>9.8125</v>
      </c>
      <c r="H50" s="39" t="s">
        <v>103</v>
      </c>
      <c r="I50" s="72" t="s">
        <v>57</v>
      </c>
      <c r="J50" s="72">
        <v>63</v>
      </c>
      <c r="K50" s="73">
        <v>14897.57</v>
      </c>
      <c r="L50" s="86">
        <v>43942.6875</v>
      </c>
      <c r="M50" s="72" t="s">
        <v>115</v>
      </c>
      <c r="N50" s="72"/>
      <c r="O50" s="61"/>
    </row>
    <row r="51" spans="1:15" ht="31.5">
      <c r="A51" s="97">
        <v>43959</v>
      </c>
      <c r="B51" s="35">
        <v>0</v>
      </c>
      <c r="C51" s="41">
        <v>0.10416666666666667</v>
      </c>
      <c r="D51" s="42" t="s">
        <v>27</v>
      </c>
      <c r="E51" s="37">
        <f t="shared" si="4"/>
        <v>2</v>
      </c>
      <c r="F51" s="37">
        <f t="shared" si="5"/>
        <v>30</v>
      </c>
      <c r="G51" s="40">
        <f t="shared" si="0"/>
        <v>9.9166666666666661</v>
      </c>
      <c r="H51" s="39" t="s">
        <v>103</v>
      </c>
      <c r="I51" s="72"/>
      <c r="J51" s="72"/>
      <c r="K51" s="73"/>
      <c r="L51" s="84"/>
      <c r="M51" s="72"/>
      <c r="N51" s="72"/>
      <c r="O51" s="61"/>
    </row>
    <row r="52" spans="1:15" ht="31.5">
      <c r="A52" s="98"/>
      <c r="B52" s="35">
        <f t="shared" si="7"/>
        <v>0.10416666666666667</v>
      </c>
      <c r="C52" s="41">
        <v>1</v>
      </c>
      <c r="D52" s="42" t="s">
        <v>27</v>
      </c>
      <c r="E52" s="37">
        <f t="shared" si="4"/>
        <v>21</v>
      </c>
      <c r="F52" s="37">
        <f t="shared" si="5"/>
        <v>30</v>
      </c>
      <c r="G52" s="40">
        <f t="shared" si="0"/>
        <v>10.8125</v>
      </c>
      <c r="H52" s="39" t="s">
        <v>104</v>
      </c>
      <c r="I52" s="72" t="s">
        <v>59</v>
      </c>
      <c r="J52" s="72">
        <v>59</v>
      </c>
      <c r="K52" s="73">
        <v>19275.68</v>
      </c>
      <c r="L52" s="83">
        <v>43957.149305555555</v>
      </c>
      <c r="M52" s="72" t="s">
        <v>116</v>
      </c>
      <c r="N52" s="72"/>
      <c r="O52" s="61"/>
    </row>
    <row r="53" spans="1:15" ht="31.5">
      <c r="A53" s="101">
        <v>43960</v>
      </c>
      <c r="B53" s="35">
        <v>0</v>
      </c>
      <c r="C53" s="41">
        <v>8.3333333333333329E-2</v>
      </c>
      <c r="D53" s="42" t="s">
        <v>27</v>
      </c>
      <c r="E53" s="37">
        <f t="shared" si="4"/>
        <v>2</v>
      </c>
      <c r="F53" s="37">
        <f t="shared" si="5"/>
        <v>0</v>
      </c>
      <c r="G53" s="40">
        <f t="shared" si="0"/>
        <v>10.895833333333334</v>
      </c>
      <c r="H53" s="39" t="s">
        <v>104</v>
      </c>
      <c r="I53" s="72"/>
      <c r="J53" s="72"/>
      <c r="K53" s="73"/>
      <c r="L53" s="83"/>
      <c r="M53" s="72"/>
      <c r="N53" s="72"/>
      <c r="O53" s="61"/>
    </row>
    <row r="54" spans="1:15" ht="31.5">
      <c r="A54" s="101"/>
      <c r="B54" s="35">
        <f t="shared" si="7"/>
        <v>8.3333333333333329E-2</v>
      </c>
      <c r="C54" s="41">
        <v>0.125</v>
      </c>
      <c r="D54" s="36" t="s">
        <v>26</v>
      </c>
      <c r="E54" s="37">
        <v>0</v>
      </c>
      <c r="F54" s="37">
        <v>0</v>
      </c>
      <c r="G54" s="40">
        <f t="shared" si="0"/>
        <v>10.895833333333334</v>
      </c>
      <c r="H54" s="39" t="s">
        <v>105</v>
      </c>
      <c r="I54" s="72" t="s">
        <v>90</v>
      </c>
      <c r="J54" s="72">
        <v>48</v>
      </c>
      <c r="K54" s="73">
        <v>9451.89</v>
      </c>
      <c r="L54" s="85">
        <v>43943.791666666664</v>
      </c>
      <c r="M54" s="72" t="s">
        <v>79</v>
      </c>
      <c r="N54" s="72"/>
      <c r="O54" s="61"/>
    </row>
    <row r="55" spans="1:15" ht="31.5">
      <c r="A55" s="101"/>
      <c r="B55" s="35">
        <f t="shared" si="7"/>
        <v>0.125</v>
      </c>
      <c r="C55" s="41">
        <v>0.24305555555555555</v>
      </c>
      <c r="D55" s="36" t="s">
        <v>26</v>
      </c>
      <c r="E55" s="37">
        <v>0</v>
      </c>
      <c r="F55" s="37">
        <v>0</v>
      </c>
      <c r="G55" s="40">
        <f t="shared" si="0"/>
        <v>10.895833333333334</v>
      </c>
      <c r="H55" s="39" t="s">
        <v>112</v>
      </c>
      <c r="I55" s="72"/>
      <c r="J55" s="72"/>
      <c r="K55" s="73"/>
      <c r="L55" s="85"/>
      <c r="M55" s="72"/>
      <c r="N55" s="72"/>
      <c r="O55" s="61"/>
    </row>
    <row r="56" spans="1:15" ht="30">
      <c r="A56" s="101"/>
      <c r="B56" s="35">
        <f t="shared" si="7"/>
        <v>0.24305555555555555</v>
      </c>
      <c r="C56" s="41">
        <v>0.27083333333333331</v>
      </c>
      <c r="D56" s="36" t="s">
        <v>26</v>
      </c>
      <c r="E56" s="37">
        <v>0</v>
      </c>
      <c r="F56" s="37">
        <v>0</v>
      </c>
      <c r="G56" s="40">
        <f t="shared" si="0"/>
        <v>10.895833333333334</v>
      </c>
      <c r="H56" s="39" t="s">
        <v>106</v>
      </c>
      <c r="I56" s="72"/>
      <c r="J56" s="72"/>
      <c r="K56" s="73"/>
      <c r="L56" s="85"/>
      <c r="M56" s="72"/>
      <c r="N56" s="72"/>
      <c r="O56" s="61"/>
    </row>
    <row r="57" spans="1:15" ht="30">
      <c r="A57" s="101"/>
      <c r="B57" s="35">
        <f t="shared" si="7"/>
        <v>0.27083333333333331</v>
      </c>
      <c r="C57" s="41">
        <v>0.3125</v>
      </c>
      <c r="D57" s="36" t="s">
        <v>26</v>
      </c>
      <c r="E57" s="37">
        <v>0</v>
      </c>
      <c r="F57" s="37">
        <v>0</v>
      </c>
      <c r="G57" s="40">
        <f t="shared" si="0"/>
        <v>10.895833333333334</v>
      </c>
      <c r="H57" s="39" t="s">
        <v>33</v>
      </c>
      <c r="I57" s="72"/>
      <c r="J57" s="72"/>
      <c r="K57" s="73"/>
      <c r="L57" s="85"/>
      <c r="M57" s="72"/>
      <c r="N57" s="72"/>
      <c r="O57" s="61"/>
    </row>
    <row r="58" spans="1:15" ht="31.5">
      <c r="A58" s="101"/>
      <c r="B58" s="35">
        <f t="shared" si="7"/>
        <v>0.3125</v>
      </c>
      <c r="C58" s="41">
        <v>0.6875</v>
      </c>
      <c r="D58" s="36" t="s">
        <v>26</v>
      </c>
      <c r="E58" s="37">
        <v>0</v>
      </c>
      <c r="F58" s="37">
        <v>0</v>
      </c>
      <c r="G58" s="40">
        <f t="shared" si="0"/>
        <v>10.895833333333334</v>
      </c>
      <c r="H58" s="39" t="s">
        <v>107</v>
      </c>
      <c r="I58" s="72" t="s">
        <v>90</v>
      </c>
      <c r="J58" s="72">
        <v>48</v>
      </c>
      <c r="K58" s="73">
        <v>9451.89</v>
      </c>
      <c r="L58" s="85">
        <v>43943.791666666664</v>
      </c>
      <c r="M58" s="72" t="s">
        <v>79</v>
      </c>
      <c r="N58" s="72"/>
      <c r="O58" s="61"/>
    </row>
    <row r="59" spans="1:15" ht="30">
      <c r="A59" s="101"/>
      <c r="B59" s="35"/>
      <c r="C59" s="43">
        <v>0.6875</v>
      </c>
      <c r="D59" s="42" t="s">
        <v>27</v>
      </c>
      <c r="E59" s="37">
        <v>0</v>
      </c>
      <c r="F59" s="37">
        <v>0</v>
      </c>
      <c r="G59" s="40">
        <f t="shared" si="0"/>
        <v>10.895833333333334</v>
      </c>
      <c r="H59" s="64" t="s">
        <v>7</v>
      </c>
      <c r="I59" s="72"/>
      <c r="J59" s="72"/>
      <c r="K59" s="73"/>
      <c r="L59" s="85"/>
      <c r="M59" s="72"/>
      <c r="N59" s="72"/>
      <c r="O59" s="61"/>
    </row>
    <row r="60" spans="1:15" ht="30">
      <c r="A60" s="101"/>
      <c r="B60" s="35">
        <f t="shared" si="7"/>
        <v>0.6875</v>
      </c>
      <c r="C60" s="41">
        <v>0.89583333333333337</v>
      </c>
      <c r="D60" s="42" t="s">
        <v>27</v>
      </c>
      <c r="E60" s="37">
        <f t="shared" si="4"/>
        <v>5</v>
      </c>
      <c r="F60" s="37">
        <f t="shared" si="5"/>
        <v>0</v>
      </c>
      <c r="G60" s="40">
        <f t="shared" si="0"/>
        <v>11.104166666666668</v>
      </c>
      <c r="H60" s="39" t="s">
        <v>32</v>
      </c>
      <c r="I60" s="72"/>
      <c r="J60" s="72"/>
      <c r="K60" s="73"/>
      <c r="L60" s="84"/>
      <c r="M60" s="72"/>
      <c r="N60" s="72"/>
      <c r="O60" s="61"/>
    </row>
    <row r="61" spans="1:15" ht="30">
      <c r="A61" s="101"/>
      <c r="B61" s="35">
        <f t="shared" si="7"/>
        <v>0.89583333333333337</v>
      </c>
      <c r="C61" s="41">
        <v>0.91666666666666663</v>
      </c>
      <c r="D61" s="42" t="s">
        <v>27</v>
      </c>
      <c r="E61" s="37">
        <f t="shared" si="4"/>
        <v>0</v>
      </c>
      <c r="F61" s="37">
        <f t="shared" si="5"/>
        <v>30</v>
      </c>
      <c r="G61" s="40">
        <f t="shared" si="0"/>
        <v>11.125000000000002</v>
      </c>
      <c r="H61" s="39" t="s">
        <v>108</v>
      </c>
      <c r="I61" s="72"/>
      <c r="J61" s="72"/>
      <c r="K61" s="73"/>
      <c r="L61" s="83"/>
      <c r="M61" s="72"/>
      <c r="N61" s="72"/>
      <c r="O61" s="61"/>
    </row>
    <row r="62" spans="1:15" ht="30">
      <c r="A62" s="101"/>
      <c r="B62" s="35">
        <f t="shared" si="7"/>
        <v>0.91666666666666663</v>
      </c>
      <c r="C62" s="41">
        <v>1</v>
      </c>
      <c r="D62" s="42" t="s">
        <v>27</v>
      </c>
      <c r="E62" s="37">
        <f t="shared" si="4"/>
        <v>2</v>
      </c>
      <c r="F62" s="37">
        <f t="shared" si="5"/>
        <v>0</v>
      </c>
      <c r="G62" s="40">
        <f t="shared" si="0"/>
        <v>11.208333333333336</v>
      </c>
      <c r="H62" s="39" t="s">
        <v>32</v>
      </c>
      <c r="I62" s="72"/>
      <c r="J62" s="72"/>
      <c r="K62" s="73"/>
      <c r="L62" s="84"/>
      <c r="M62" s="72"/>
      <c r="N62" s="72"/>
      <c r="O62" s="61"/>
    </row>
    <row r="63" spans="1:15" ht="30">
      <c r="A63" s="99">
        <v>43961</v>
      </c>
      <c r="B63" s="35">
        <v>0</v>
      </c>
      <c r="C63" s="41">
        <v>2.0833333333333332E-2</v>
      </c>
      <c r="D63" s="42" t="s">
        <v>27</v>
      </c>
      <c r="E63" s="37">
        <f t="shared" si="4"/>
        <v>0</v>
      </c>
      <c r="F63" s="37">
        <f t="shared" si="5"/>
        <v>30</v>
      </c>
      <c r="G63" s="40">
        <f t="shared" si="0"/>
        <v>11.22916666666667</v>
      </c>
      <c r="H63" s="39" t="s">
        <v>32</v>
      </c>
      <c r="I63" s="72"/>
      <c r="J63" s="72"/>
      <c r="K63" s="73"/>
      <c r="L63" s="84"/>
      <c r="M63" s="72"/>
      <c r="N63" s="72"/>
      <c r="O63" s="61"/>
    </row>
    <row r="64" spans="1:15" ht="31.5" customHeight="1">
      <c r="A64" s="99"/>
      <c r="B64" s="91">
        <f>C63</f>
        <v>2.0833333333333332E-2</v>
      </c>
      <c r="C64" s="92">
        <v>2.7777777777777776E-2</v>
      </c>
      <c r="D64" s="96" t="s">
        <v>27</v>
      </c>
      <c r="E64" s="93">
        <v>0</v>
      </c>
      <c r="F64" s="93">
        <v>0</v>
      </c>
      <c r="G64" s="40">
        <f t="shared" si="0"/>
        <v>11.22916666666667</v>
      </c>
      <c r="H64" s="82" t="s">
        <v>109</v>
      </c>
      <c r="I64" s="72"/>
      <c r="J64" s="76"/>
      <c r="K64" s="73"/>
      <c r="L64" s="72"/>
      <c r="M64" s="72"/>
      <c r="N64" s="72"/>
      <c r="O64" s="61"/>
    </row>
    <row r="65" spans="1:15" ht="30">
      <c r="A65" s="99"/>
      <c r="B65" s="35">
        <f t="shared" ref="B65:B68" si="8">C64</f>
        <v>2.7777777777777776E-2</v>
      </c>
      <c r="C65" s="41">
        <v>0.22916666666666666</v>
      </c>
      <c r="D65" s="42" t="s">
        <v>27</v>
      </c>
      <c r="E65" s="37">
        <f t="shared" si="4"/>
        <v>4</v>
      </c>
      <c r="F65" s="37">
        <f t="shared" si="5"/>
        <v>50</v>
      </c>
      <c r="G65" s="40">
        <f t="shared" si="0"/>
        <v>11.430555555555559</v>
      </c>
      <c r="H65" s="39" t="s">
        <v>32</v>
      </c>
      <c r="I65" s="72"/>
      <c r="J65" s="76"/>
      <c r="K65" s="73"/>
      <c r="L65" s="72"/>
      <c r="M65" s="72"/>
      <c r="N65" s="72"/>
      <c r="O65" s="61"/>
    </row>
    <row r="66" spans="1:15" ht="31.5" customHeight="1">
      <c r="A66" s="99"/>
      <c r="B66" s="35">
        <f t="shared" si="8"/>
        <v>0.22916666666666666</v>
      </c>
      <c r="C66" s="41">
        <v>0.25</v>
      </c>
      <c r="D66" s="42" t="s">
        <v>27</v>
      </c>
      <c r="E66" s="37">
        <f t="shared" si="4"/>
        <v>0</v>
      </c>
      <c r="F66" s="37">
        <f t="shared" si="5"/>
        <v>30</v>
      </c>
      <c r="G66" s="40">
        <f t="shared" si="0"/>
        <v>11.451388888888893</v>
      </c>
      <c r="H66" s="39" t="s">
        <v>108</v>
      </c>
      <c r="I66" s="72"/>
      <c r="J66" s="76"/>
      <c r="K66" s="73"/>
      <c r="L66" s="72"/>
      <c r="M66" s="72"/>
      <c r="N66" s="72"/>
      <c r="O66" s="61"/>
    </row>
    <row r="67" spans="1:15" ht="31.5">
      <c r="A67" s="99"/>
      <c r="B67" s="35">
        <f t="shared" si="8"/>
        <v>0.25</v>
      </c>
      <c r="C67" s="41">
        <v>0.25694444444444448</v>
      </c>
      <c r="D67" s="42" t="s">
        <v>27</v>
      </c>
      <c r="E67" s="37">
        <f t="shared" si="4"/>
        <v>0</v>
      </c>
      <c r="F67" s="37">
        <f t="shared" si="5"/>
        <v>10</v>
      </c>
      <c r="G67" s="40">
        <f t="shared" si="0"/>
        <v>11.458333333333337</v>
      </c>
      <c r="H67" s="39" t="s">
        <v>110</v>
      </c>
      <c r="I67" s="72"/>
      <c r="J67" s="76"/>
      <c r="K67" s="73"/>
      <c r="L67" s="72"/>
      <c r="M67" s="72"/>
      <c r="N67" s="72"/>
      <c r="O67" s="61"/>
    </row>
    <row r="68" spans="1:15" ht="31.5" customHeight="1">
      <c r="A68" s="99"/>
      <c r="B68" s="35">
        <f t="shared" si="8"/>
        <v>0.25694444444444448</v>
      </c>
      <c r="C68" s="41">
        <v>0.38194444444444442</v>
      </c>
      <c r="D68" s="42" t="s">
        <v>27</v>
      </c>
      <c r="E68" s="37">
        <f t="shared" si="4"/>
        <v>3</v>
      </c>
      <c r="F68" s="37">
        <f t="shared" si="5"/>
        <v>0</v>
      </c>
      <c r="G68" s="40">
        <f t="shared" si="0"/>
        <v>11.583333333333337</v>
      </c>
      <c r="H68" s="39" t="s">
        <v>32</v>
      </c>
      <c r="I68" s="72"/>
      <c r="J68" s="76"/>
      <c r="K68" s="73"/>
      <c r="L68" s="72"/>
      <c r="M68" s="72"/>
      <c r="N68" s="72"/>
      <c r="O68" s="61"/>
    </row>
    <row r="69" spans="1:15" ht="30">
      <c r="A69" s="98"/>
      <c r="B69" s="41"/>
      <c r="C69" s="43">
        <v>0.38194444444444442</v>
      </c>
      <c r="D69" s="44" t="s">
        <v>10</v>
      </c>
      <c r="E69" s="37"/>
      <c r="F69" s="37"/>
      <c r="G69" s="40">
        <f t="shared" si="0"/>
        <v>11.583333333333337</v>
      </c>
      <c r="H69" s="64" t="s">
        <v>52</v>
      </c>
      <c r="I69" s="72"/>
      <c r="J69" s="76"/>
      <c r="K69" s="73"/>
      <c r="L69" s="72"/>
      <c r="M69" s="72"/>
      <c r="N69" s="72"/>
      <c r="O69" s="61"/>
    </row>
    <row r="70" spans="1:15">
      <c r="A70" s="101"/>
      <c r="B70" s="102" t="s">
        <v>28</v>
      </c>
      <c r="C70" s="102"/>
      <c r="D70" s="102"/>
      <c r="E70" s="102"/>
      <c r="F70" s="102"/>
      <c r="G70" s="45">
        <f>G69</f>
        <v>11.583333333333337</v>
      </c>
      <c r="H70" s="46">
        <f>G70</f>
        <v>11.583333333333337</v>
      </c>
      <c r="J70" s="77"/>
    </row>
    <row r="71" spans="1:15">
      <c r="A71" s="101"/>
      <c r="B71" s="102" t="s">
        <v>29</v>
      </c>
      <c r="C71" s="102"/>
      <c r="D71" s="102"/>
      <c r="E71" s="102"/>
      <c r="F71" s="102"/>
      <c r="G71" s="47">
        <f>B16</f>
        <v>1.485975</v>
      </c>
      <c r="H71" s="46">
        <f>G71</f>
        <v>1.485975</v>
      </c>
      <c r="J71" s="77"/>
    </row>
    <row r="72" spans="1:15">
      <c r="A72" s="101"/>
      <c r="B72" s="103" t="s">
        <v>30</v>
      </c>
      <c r="C72" s="103"/>
      <c r="D72" s="103"/>
      <c r="E72" s="103"/>
      <c r="F72" s="103"/>
      <c r="G72" s="48"/>
      <c r="H72" s="46">
        <f>G72</f>
        <v>0</v>
      </c>
      <c r="J72" s="77"/>
    </row>
    <row r="73" spans="1:15" ht="15.6" customHeight="1">
      <c r="A73" s="101"/>
      <c r="B73" s="103" t="s">
        <v>31</v>
      </c>
      <c r="C73" s="103"/>
      <c r="D73" s="103"/>
      <c r="E73" s="103"/>
      <c r="F73" s="103"/>
      <c r="G73" s="48">
        <f>G70-G71</f>
        <v>10.097358333333338</v>
      </c>
      <c r="H73" s="46">
        <f t="shared" ref="H73" si="9">G73</f>
        <v>10.097358333333338</v>
      </c>
      <c r="J73" s="77"/>
    </row>
    <row r="74" spans="1:15" s="60" customFormat="1" ht="15" customHeight="1">
      <c r="A74" s="63"/>
      <c r="B74" s="103" t="s">
        <v>40</v>
      </c>
      <c r="C74" s="103"/>
      <c r="D74" s="103"/>
      <c r="E74" s="103"/>
      <c r="F74" s="103"/>
      <c r="G74" s="48"/>
      <c r="H74" s="46"/>
      <c r="I74" s="78"/>
      <c r="J74" s="79"/>
      <c r="K74" s="80"/>
      <c r="L74" s="81"/>
      <c r="M74" s="81"/>
      <c r="N74" s="81"/>
    </row>
    <row r="75" spans="1:15" s="60" customFormat="1" ht="15.6" customHeight="1">
      <c r="A75" s="63"/>
      <c r="B75" s="104" t="s">
        <v>41</v>
      </c>
      <c r="C75" s="105"/>
      <c r="D75" s="105"/>
      <c r="E75" s="105"/>
      <c r="F75" s="106"/>
      <c r="G75" s="48">
        <f>G73*B13</f>
        <v>15146.037500000006</v>
      </c>
      <c r="H75" s="46"/>
      <c r="I75" s="78"/>
      <c r="J75" s="79"/>
      <c r="K75" s="80"/>
      <c r="L75" s="81"/>
      <c r="M75" s="81"/>
      <c r="N75" s="81"/>
    </row>
    <row r="76" spans="1:15" s="60" customFormat="1">
      <c r="A76" s="107"/>
      <c r="B76" s="107"/>
      <c r="C76" s="107"/>
      <c r="D76" s="107"/>
      <c r="E76" s="107"/>
      <c r="F76" s="107"/>
      <c r="G76" s="107"/>
      <c r="H76" s="107"/>
      <c r="I76" s="78"/>
      <c r="J76" s="62"/>
      <c r="K76" s="80"/>
      <c r="L76" s="81"/>
      <c r="M76" s="81"/>
      <c r="N76" s="81"/>
    </row>
    <row r="77" spans="1:15" s="60" customFormat="1">
      <c r="A77" s="108" t="s">
        <v>42</v>
      </c>
      <c r="B77" s="108"/>
      <c r="C77" s="108"/>
      <c r="D77" s="108"/>
      <c r="E77" s="108"/>
      <c r="F77" s="108"/>
      <c r="G77" s="108"/>
      <c r="H77" s="108"/>
      <c r="I77" s="78"/>
      <c r="J77" s="62"/>
      <c r="K77" s="80"/>
      <c r="L77" s="81"/>
      <c r="M77" s="81"/>
      <c r="N77" s="81"/>
    </row>
    <row r="78" spans="1:15" s="60" customFormat="1" ht="15.75" customHeight="1">
      <c r="A78" s="100" t="s">
        <v>43</v>
      </c>
      <c r="B78" s="100"/>
      <c r="C78" s="100"/>
      <c r="D78" s="100"/>
      <c r="E78" s="100" t="s">
        <v>44</v>
      </c>
      <c r="F78" s="100"/>
      <c r="G78" s="100"/>
      <c r="H78" s="100"/>
      <c r="I78" s="78"/>
      <c r="J78" s="62"/>
      <c r="K78" s="80"/>
      <c r="L78" s="81"/>
      <c r="M78" s="81"/>
      <c r="N78" s="81"/>
    </row>
    <row r="79" spans="1:15" s="60" customFormat="1" ht="30" customHeight="1">
      <c r="A79" s="100"/>
      <c r="B79" s="100"/>
      <c r="C79" s="100"/>
      <c r="D79" s="100"/>
      <c r="E79" s="100"/>
      <c r="F79" s="100"/>
      <c r="G79" s="100"/>
      <c r="H79" s="100"/>
      <c r="I79" s="78"/>
      <c r="J79" s="62"/>
      <c r="K79" s="80"/>
      <c r="L79" s="81"/>
      <c r="M79" s="81"/>
      <c r="N79" s="81"/>
    </row>
  </sheetData>
  <mergeCells count="35">
    <mergeCell ref="A1:H1"/>
    <mergeCell ref="E13:F13"/>
    <mergeCell ref="A18:A19"/>
    <mergeCell ref="B18:C18"/>
    <mergeCell ref="D18:D19"/>
    <mergeCell ref="E18:F18"/>
    <mergeCell ref="G18:G19"/>
    <mergeCell ref="H18:H19"/>
    <mergeCell ref="A34:A35"/>
    <mergeCell ref="A36:A37"/>
    <mergeCell ref="A38:A39"/>
    <mergeCell ref="J18:N18"/>
    <mergeCell ref="A20:A21"/>
    <mergeCell ref="A22:A24"/>
    <mergeCell ref="A25:A26"/>
    <mergeCell ref="A27:A29"/>
    <mergeCell ref="A30:A32"/>
    <mergeCell ref="A70:A73"/>
    <mergeCell ref="B70:F70"/>
    <mergeCell ref="B71:F71"/>
    <mergeCell ref="B72:F72"/>
    <mergeCell ref="B73:F73"/>
    <mergeCell ref="B74:F74"/>
    <mergeCell ref="B75:F75"/>
    <mergeCell ref="A76:H76"/>
    <mergeCell ref="A77:H77"/>
    <mergeCell ref="A78:D79"/>
    <mergeCell ref="E78:H79"/>
    <mergeCell ref="A53:A62"/>
    <mergeCell ref="A63:A69"/>
    <mergeCell ref="A40:A41"/>
    <mergeCell ref="A42:A43"/>
    <mergeCell ref="A45:A46"/>
    <mergeCell ref="A47:A48"/>
    <mergeCell ref="A51:A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8"/>
  <sheetViews>
    <sheetView topLeftCell="A40" zoomScale="90" zoomScaleNormal="90" workbookViewId="0">
      <selection activeCell="H32" sqref="H32:H33"/>
    </sheetView>
  </sheetViews>
  <sheetFormatPr defaultColWidth="8.85546875" defaultRowHeight="15.75"/>
  <cols>
    <col min="1" max="1" width="23.85546875" style="65" bestFit="1" customWidth="1"/>
    <col min="2" max="2" width="12.140625" style="58" bestFit="1" customWidth="1"/>
    <col min="3" max="3" width="14.140625" style="58" customWidth="1"/>
    <col min="4" max="4" width="17" style="58" bestFit="1" customWidth="1"/>
    <col min="5" max="5" width="8.85546875" style="58"/>
    <col min="6" max="6" width="13.140625" style="58" customWidth="1"/>
    <col min="7" max="7" width="17.42578125" style="65" customWidth="1"/>
    <col min="8" max="8" width="66.28515625" style="58" customWidth="1"/>
    <col min="9" max="9" width="24" style="66" customWidth="1"/>
    <col min="10" max="10" width="10" style="66" customWidth="1"/>
    <col min="11" max="11" width="17.42578125" style="67" customWidth="1"/>
    <col min="12" max="12" width="18.7109375" style="66" customWidth="1"/>
    <col min="13" max="13" width="18.5703125" style="66" customWidth="1"/>
    <col min="14" max="14" width="15.7109375" style="66" customWidth="1"/>
    <col min="15" max="16384" width="8.85546875" style="58"/>
  </cols>
  <sheetData>
    <row r="1" spans="1:8" ht="20.25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>
      <c r="A2" s="1"/>
      <c r="B2" s="2"/>
      <c r="C2" s="59" t="s">
        <v>36</v>
      </c>
      <c r="D2" s="3" t="s">
        <v>90</v>
      </c>
      <c r="E2" s="4"/>
      <c r="F2" s="4"/>
      <c r="G2" s="5"/>
      <c r="H2" s="4"/>
    </row>
    <row r="3" spans="1:8">
      <c r="A3" s="1"/>
      <c r="B3" s="2"/>
      <c r="C3" s="59" t="s">
        <v>37</v>
      </c>
      <c r="D3" s="3" t="s">
        <v>91</v>
      </c>
      <c r="E3" s="4"/>
      <c r="F3" s="4"/>
      <c r="G3" s="5"/>
      <c r="H3" s="4"/>
    </row>
    <row r="4" spans="1:8" ht="14.45" customHeight="1">
      <c r="A4" s="6"/>
      <c r="B4" s="7"/>
      <c r="C4" s="7"/>
      <c r="D4" s="7"/>
      <c r="E4" s="8"/>
      <c r="F4" s="7"/>
      <c r="G4" s="6"/>
      <c r="H4" s="7"/>
    </row>
    <row r="5" spans="1:8" ht="14.45" customHeight="1">
      <c r="A5" s="9" t="s">
        <v>1</v>
      </c>
      <c r="B5" s="10" t="s">
        <v>38</v>
      </c>
      <c r="C5" s="10"/>
      <c r="D5" s="10"/>
      <c r="E5" s="11" t="s">
        <v>2</v>
      </c>
      <c r="F5" s="12"/>
      <c r="G5" s="50">
        <v>43954.875</v>
      </c>
      <c r="H5" s="18"/>
    </row>
    <row r="6" spans="1:8" ht="14.45" customHeight="1">
      <c r="C6" s="10"/>
      <c r="D6" s="10"/>
      <c r="E6" s="12"/>
      <c r="F6" s="12"/>
      <c r="G6" s="51"/>
      <c r="H6" s="14"/>
    </row>
    <row r="7" spans="1:8" ht="14.45" customHeight="1">
      <c r="A7" s="9" t="s">
        <v>3</v>
      </c>
      <c r="B7" s="15" t="s">
        <v>92</v>
      </c>
      <c r="D7" s="16"/>
      <c r="E7" s="17" t="s">
        <v>4</v>
      </c>
      <c r="F7" s="17"/>
      <c r="G7" s="50">
        <f>G5</f>
        <v>43954.875</v>
      </c>
      <c r="H7" s="18"/>
    </row>
    <row r="8" spans="1:8">
      <c r="A8" s="9"/>
      <c r="B8" s="19"/>
      <c r="C8" s="10"/>
      <c r="D8" s="16"/>
      <c r="E8" s="17"/>
      <c r="F8" s="17"/>
      <c r="G8" s="20"/>
      <c r="H8" s="18"/>
    </row>
    <row r="9" spans="1:8">
      <c r="A9" s="9" t="s">
        <v>5</v>
      </c>
      <c r="B9" s="49">
        <v>8731.68</v>
      </c>
      <c r="C9" s="10" t="s">
        <v>6</v>
      </c>
      <c r="D9" s="55" t="s">
        <v>34</v>
      </c>
      <c r="E9" s="11" t="s">
        <v>7</v>
      </c>
      <c r="F9" s="11"/>
      <c r="G9" s="13">
        <v>43960.25</v>
      </c>
      <c r="H9" s="18"/>
    </row>
    <row r="10" spans="1:8">
      <c r="A10" s="9"/>
      <c r="B10" s="10"/>
      <c r="C10" s="10"/>
      <c r="D10" s="16"/>
      <c r="E10" s="11"/>
      <c r="F10" s="11"/>
      <c r="G10" s="20"/>
      <c r="H10" s="18"/>
    </row>
    <row r="11" spans="1:8">
      <c r="A11" s="9" t="s">
        <v>8</v>
      </c>
      <c r="B11" s="52">
        <v>6000</v>
      </c>
      <c r="C11" s="21" t="s">
        <v>9</v>
      </c>
      <c r="D11" s="21"/>
      <c r="E11" s="11" t="s">
        <v>10</v>
      </c>
      <c r="G11" s="13">
        <v>43960.854166666664</v>
      </c>
      <c r="H11" s="21"/>
    </row>
    <row r="12" spans="1:8">
      <c r="A12" s="9"/>
      <c r="B12" s="53"/>
      <c r="C12" s="21"/>
      <c r="D12" s="21"/>
      <c r="E12" s="11"/>
      <c r="F12" s="11"/>
      <c r="G12" s="22"/>
      <c r="H12" s="21"/>
    </row>
    <row r="13" spans="1:8" ht="25.7" customHeight="1">
      <c r="A13" s="23" t="s">
        <v>11</v>
      </c>
      <c r="B13" s="52">
        <v>1500</v>
      </c>
      <c r="C13" s="21" t="s">
        <v>12</v>
      </c>
      <c r="D13" s="24"/>
      <c r="E13" s="113" t="s">
        <v>13</v>
      </c>
      <c r="F13" s="113"/>
      <c r="G13" s="57"/>
      <c r="H13" s="18"/>
    </row>
    <row r="14" spans="1:8">
      <c r="A14" s="23" t="s">
        <v>14</v>
      </c>
      <c r="B14" s="52">
        <v>750</v>
      </c>
      <c r="C14" s="21" t="s">
        <v>12</v>
      </c>
      <c r="D14" s="24"/>
      <c r="E14" s="11"/>
      <c r="F14" s="11"/>
      <c r="G14" s="20"/>
      <c r="H14" s="18"/>
    </row>
    <row r="15" spans="1:8">
      <c r="A15" s="25"/>
      <c r="B15" s="54"/>
      <c r="C15" s="24"/>
      <c r="D15" s="26"/>
      <c r="F15" s="11"/>
      <c r="G15" s="20"/>
      <c r="H15" s="18"/>
    </row>
    <row r="16" spans="1:8">
      <c r="A16" s="27" t="s">
        <v>15</v>
      </c>
      <c r="B16" s="28">
        <f>B9/B11</f>
        <v>1.4552800000000001</v>
      </c>
      <c r="C16" s="16" t="s">
        <v>16</v>
      </c>
      <c r="D16" s="10"/>
      <c r="E16" s="11"/>
      <c r="F16" s="11"/>
      <c r="G16" s="20"/>
      <c r="H16" s="18"/>
    </row>
    <row r="17" spans="1:15">
      <c r="A17" s="6"/>
      <c r="B17" s="29"/>
      <c r="C17" s="29"/>
      <c r="D17" s="29"/>
      <c r="E17" s="30"/>
      <c r="F17" s="30"/>
      <c r="G17" s="6"/>
      <c r="H17" s="30"/>
    </row>
    <row r="18" spans="1:15" ht="28.5" customHeight="1">
      <c r="A18" s="114" t="s">
        <v>17</v>
      </c>
      <c r="B18" s="116" t="s">
        <v>18</v>
      </c>
      <c r="C18" s="117"/>
      <c r="D18" s="114" t="s">
        <v>19</v>
      </c>
      <c r="E18" s="116" t="s">
        <v>20</v>
      </c>
      <c r="F18" s="117"/>
      <c r="G18" s="114" t="s">
        <v>21</v>
      </c>
      <c r="H18" s="114" t="s">
        <v>22</v>
      </c>
      <c r="I18" s="68"/>
      <c r="J18" s="109" t="s">
        <v>46</v>
      </c>
      <c r="K18" s="110"/>
      <c r="L18" s="110"/>
      <c r="M18" s="110"/>
      <c r="N18" s="111"/>
    </row>
    <row r="19" spans="1:15" ht="29.25">
      <c r="A19" s="115"/>
      <c r="B19" s="31" t="s">
        <v>23</v>
      </c>
      <c r="C19" s="32" t="s">
        <v>24</v>
      </c>
      <c r="D19" s="115"/>
      <c r="E19" s="33" t="s">
        <v>25</v>
      </c>
      <c r="F19" s="33" t="s">
        <v>39</v>
      </c>
      <c r="G19" s="115"/>
      <c r="H19" s="115"/>
      <c r="I19" s="69" t="s">
        <v>35</v>
      </c>
      <c r="J19" s="70" t="s">
        <v>47</v>
      </c>
      <c r="K19" s="71" t="s">
        <v>48</v>
      </c>
      <c r="L19" s="70" t="s">
        <v>49</v>
      </c>
      <c r="M19" s="70" t="s">
        <v>50</v>
      </c>
      <c r="N19" s="70" t="s">
        <v>51</v>
      </c>
    </row>
    <row r="20" spans="1:15" ht="31.5">
      <c r="A20" s="97">
        <v>43954</v>
      </c>
      <c r="B20" s="34"/>
      <c r="C20" s="56">
        <v>0.875</v>
      </c>
      <c r="D20" s="36" t="s">
        <v>26</v>
      </c>
      <c r="E20" s="37"/>
      <c r="F20" s="37"/>
      <c r="G20" s="38"/>
      <c r="H20" s="64" t="s">
        <v>117</v>
      </c>
      <c r="I20" s="72"/>
      <c r="J20" s="72"/>
      <c r="K20" s="73"/>
      <c r="L20" s="74"/>
      <c r="M20" s="74"/>
      <c r="N20" s="72"/>
      <c r="O20" s="61"/>
    </row>
    <row r="21" spans="1:15" ht="31.5">
      <c r="A21" s="98"/>
      <c r="B21" s="35">
        <f>C20</f>
        <v>0.875</v>
      </c>
      <c r="C21" s="35">
        <v>1</v>
      </c>
      <c r="D21" s="36" t="s">
        <v>26</v>
      </c>
      <c r="E21" s="37">
        <v>0</v>
      </c>
      <c r="F21" s="37">
        <v>0</v>
      </c>
      <c r="G21" s="40">
        <f>E21/24+F21/(60*24)+G20</f>
        <v>0</v>
      </c>
      <c r="H21" s="39" t="s">
        <v>74</v>
      </c>
      <c r="I21" s="72" t="s">
        <v>84</v>
      </c>
      <c r="J21" s="72">
        <v>48</v>
      </c>
      <c r="K21" s="73">
        <v>16480.91</v>
      </c>
      <c r="L21" s="85">
        <v>43938.020833333336</v>
      </c>
      <c r="M21" s="72" t="s">
        <v>85</v>
      </c>
      <c r="N21" s="72"/>
      <c r="O21" s="61"/>
    </row>
    <row r="22" spans="1:15" ht="31.5">
      <c r="A22" s="97">
        <v>43955</v>
      </c>
      <c r="B22" s="35">
        <v>0</v>
      </c>
      <c r="C22" s="35">
        <v>0.39583333333333331</v>
      </c>
      <c r="D22" s="36" t="s">
        <v>26</v>
      </c>
      <c r="E22" s="37">
        <v>0</v>
      </c>
      <c r="F22" s="37">
        <v>0</v>
      </c>
      <c r="G22" s="40">
        <f t="shared" ref="G22:G38" si="0">E22/24+F22/(60*24)+G21</f>
        <v>0</v>
      </c>
      <c r="H22" s="39" t="s">
        <v>74</v>
      </c>
      <c r="I22" s="72"/>
      <c r="J22" s="72"/>
      <c r="K22" s="73"/>
      <c r="L22" s="72"/>
      <c r="M22" s="72"/>
      <c r="N22" s="72"/>
      <c r="O22" s="61"/>
    </row>
    <row r="23" spans="1:15" ht="31.5">
      <c r="A23" s="98"/>
      <c r="B23" s="35">
        <f>C22</f>
        <v>0.39583333333333331</v>
      </c>
      <c r="C23" s="35">
        <v>1</v>
      </c>
      <c r="D23" s="36" t="s">
        <v>26</v>
      </c>
      <c r="E23" s="37">
        <v>0</v>
      </c>
      <c r="F23" s="37">
        <v>0</v>
      </c>
      <c r="G23" s="40">
        <f t="shared" si="0"/>
        <v>0</v>
      </c>
      <c r="H23" s="39" t="s">
        <v>101</v>
      </c>
      <c r="I23" s="72" t="s">
        <v>55</v>
      </c>
      <c r="J23" s="72">
        <v>71</v>
      </c>
      <c r="K23" s="73">
        <v>19682.310000000001</v>
      </c>
      <c r="L23" s="86">
        <v>43944.375</v>
      </c>
      <c r="M23" s="72" t="s">
        <v>113</v>
      </c>
      <c r="N23" s="72"/>
      <c r="O23" s="61"/>
    </row>
    <row r="24" spans="1:15" ht="31.5">
      <c r="A24" s="97">
        <v>43956</v>
      </c>
      <c r="B24" s="35">
        <v>0</v>
      </c>
      <c r="C24" s="41">
        <v>0.60416666666666663</v>
      </c>
      <c r="D24" s="36" t="s">
        <v>26</v>
      </c>
      <c r="E24" s="37">
        <v>0</v>
      </c>
      <c r="F24" s="37">
        <v>0</v>
      </c>
      <c r="G24" s="40">
        <f t="shared" si="0"/>
        <v>0</v>
      </c>
      <c r="H24" s="39" t="s">
        <v>101</v>
      </c>
      <c r="I24" s="72"/>
      <c r="J24" s="72"/>
      <c r="K24" s="75"/>
      <c r="L24" s="86"/>
      <c r="M24" s="72"/>
      <c r="N24" s="72"/>
      <c r="O24" s="61"/>
    </row>
    <row r="25" spans="1:15" ht="31.5">
      <c r="A25" s="98"/>
      <c r="B25" s="35">
        <f>C24</f>
        <v>0.60416666666666663</v>
      </c>
      <c r="C25" s="41">
        <v>1</v>
      </c>
      <c r="D25" s="36" t="s">
        <v>26</v>
      </c>
      <c r="E25" s="37">
        <v>0</v>
      </c>
      <c r="F25" s="37">
        <v>0</v>
      </c>
      <c r="G25" s="40">
        <f t="shared" si="0"/>
        <v>0</v>
      </c>
      <c r="H25" s="39" t="s">
        <v>102</v>
      </c>
      <c r="I25" s="72" t="s">
        <v>111</v>
      </c>
      <c r="J25" s="72">
        <v>63</v>
      </c>
      <c r="K25" s="73">
        <v>20890.189999999999</v>
      </c>
      <c r="L25" s="86">
        <v>43938.805555555555</v>
      </c>
      <c r="M25" s="72" t="s">
        <v>114</v>
      </c>
      <c r="N25" s="72"/>
      <c r="O25" s="61"/>
    </row>
    <row r="26" spans="1:15" ht="31.5">
      <c r="A26" s="87">
        <v>43957</v>
      </c>
      <c r="B26" s="35">
        <v>0</v>
      </c>
      <c r="C26" s="41">
        <v>1</v>
      </c>
      <c r="D26" s="36" t="s">
        <v>26</v>
      </c>
      <c r="E26" s="37">
        <v>0</v>
      </c>
      <c r="F26" s="37">
        <v>0</v>
      </c>
      <c r="G26" s="40">
        <f t="shared" si="0"/>
        <v>0</v>
      </c>
      <c r="H26" s="39" t="s">
        <v>102</v>
      </c>
      <c r="I26" s="72"/>
      <c r="J26" s="72"/>
      <c r="K26" s="73"/>
      <c r="L26" s="84"/>
      <c r="M26" s="72"/>
      <c r="N26" s="72"/>
      <c r="O26" s="61"/>
    </row>
    <row r="27" spans="1:15" ht="31.5">
      <c r="A27" s="87">
        <v>43958</v>
      </c>
      <c r="B27" s="35">
        <v>0</v>
      </c>
      <c r="C27" s="41">
        <v>1</v>
      </c>
      <c r="D27" s="36" t="s">
        <v>26</v>
      </c>
      <c r="E27" s="37">
        <v>0</v>
      </c>
      <c r="F27" s="37">
        <v>0</v>
      </c>
      <c r="G27" s="40">
        <f t="shared" si="0"/>
        <v>0</v>
      </c>
      <c r="H27" s="39" t="s">
        <v>103</v>
      </c>
      <c r="I27" s="72" t="s">
        <v>57</v>
      </c>
      <c r="J27" s="72">
        <v>63</v>
      </c>
      <c r="K27" s="73">
        <v>14897.57</v>
      </c>
      <c r="L27" s="86">
        <v>43942.6875</v>
      </c>
      <c r="M27" s="72" t="s">
        <v>115</v>
      </c>
      <c r="N27" s="72"/>
      <c r="O27" s="61"/>
    </row>
    <row r="28" spans="1:15" ht="31.5">
      <c r="A28" s="97">
        <v>43959</v>
      </c>
      <c r="B28" s="35">
        <v>0</v>
      </c>
      <c r="C28" s="41">
        <v>4.8611111111111112E-2</v>
      </c>
      <c r="D28" s="36" t="s">
        <v>26</v>
      </c>
      <c r="E28" s="37">
        <v>0</v>
      </c>
      <c r="F28" s="37">
        <v>0</v>
      </c>
      <c r="G28" s="40">
        <f t="shared" si="0"/>
        <v>0</v>
      </c>
      <c r="H28" s="39" t="s">
        <v>103</v>
      </c>
      <c r="I28" s="72"/>
      <c r="J28" s="72"/>
      <c r="K28" s="73"/>
      <c r="L28" s="84"/>
      <c r="M28" s="72"/>
      <c r="N28" s="72"/>
      <c r="O28" s="61"/>
    </row>
    <row r="29" spans="1:15" ht="31.5">
      <c r="A29" s="98"/>
      <c r="B29" s="35">
        <f t="shared" ref="B29:B37" si="1">C28</f>
        <v>4.8611111111111112E-2</v>
      </c>
      <c r="C29" s="41">
        <v>1</v>
      </c>
      <c r="D29" s="36" t="s">
        <v>26</v>
      </c>
      <c r="E29" s="37">
        <v>0</v>
      </c>
      <c r="F29" s="37">
        <v>0</v>
      </c>
      <c r="G29" s="40">
        <f t="shared" si="0"/>
        <v>0</v>
      </c>
      <c r="H29" s="39" t="s">
        <v>104</v>
      </c>
      <c r="I29" s="72" t="s">
        <v>59</v>
      </c>
      <c r="J29" s="72">
        <v>59</v>
      </c>
      <c r="K29" s="73">
        <v>19275.68</v>
      </c>
      <c r="L29" s="83">
        <v>43957.149305555555</v>
      </c>
      <c r="M29" s="72" t="s">
        <v>116</v>
      </c>
      <c r="N29" s="72"/>
      <c r="O29" s="61"/>
    </row>
    <row r="30" spans="1:15" ht="31.5">
      <c r="A30" s="97">
        <v>43960</v>
      </c>
      <c r="B30" s="35">
        <v>0</v>
      </c>
      <c r="C30" s="41">
        <v>8.3333333333333329E-2</v>
      </c>
      <c r="D30" s="36" t="s">
        <v>26</v>
      </c>
      <c r="E30" s="37">
        <v>0</v>
      </c>
      <c r="F30" s="37">
        <f t="shared" ref="F30" si="2">MINUTE(C30-B30)</f>
        <v>0</v>
      </c>
      <c r="G30" s="40">
        <f t="shared" si="0"/>
        <v>0</v>
      </c>
      <c r="H30" s="39" t="s">
        <v>104</v>
      </c>
      <c r="I30" s="72"/>
      <c r="J30" s="72"/>
      <c r="K30" s="73"/>
      <c r="L30" s="83"/>
      <c r="M30" s="72"/>
      <c r="N30" s="72"/>
      <c r="O30" s="61"/>
    </row>
    <row r="31" spans="1:15" ht="31.5">
      <c r="A31" s="99"/>
      <c r="B31" s="35">
        <f t="shared" si="1"/>
        <v>8.3333333333333329E-2</v>
      </c>
      <c r="C31" s="41">
        <v>0.19444444444444445</v>
      </c>
      <c r="D31" s="36" t="s">
        <v>26</v>
      </c>
      <c r="E31" s="37">
        <v>0</v>
      </c>
      <c r="F31" s="37">
        <v>0</v>
      </c>
      <c r="G31" s="40">
        <f t="shared" si="0"/>
        <v>0</v>
      </c>
      <c r="H31" s="39" t="s">
        <v>118</v>
      </c>
      <c r="I31" s="72"/>
      <c r="J31" s="72"/>
      <c r="K31" s="73"/>
      <c r="L31" s="85"/>
      <c r="M31" s="72"/>
      <c r="N31" s="72"/>
      <c r="O31" s="61"/>
    </row>
    <row r="32" spans="1:15" ht="30">
      <c r="A32" s="99"/>
      <c r="B32" s="35">
        <f t="shared" si="1"/>
        <v>0.19444444444444445</v>
      </c>
      <c r="C32" s="41">
        <v>0.19791666666666666</v>
      </c>
      <c r="D32" s="36" t="s">
        <v>26</v>
      </c>
      <c r="E32" s="37">
        <v>0</v>
      </c>
      <c r="F32" s="37">
        <v>0</v>
      </c>
      <c r="G32" s="40">
        <f t="shared" si="0"/>
        <v>0</v>
      </c>
      <c r="H32" s="39" t="s">
        <v>106</v>
      </c>
      <c r="I32" s="72"/>
      <c r="J32" s="72"/>
      <c r="K32" s="73"/>
      <c r="L32" s="85"/>
      <c r="M32" s="72"/>
      <c r="N32" s="72"/>
      <c r="O32" s="61"/>
    </row>
    <row r="33" spans="1:15" ht="30">
      <c r="A33" s="99"/>
      <c r="B33" s="35">
        <f t="shared" si="1"/>
        <v>0.19791666666666666</v>
      </c>
      <c r="C33" s="41">
        <v>0.25</v>
      </c>
      <c r="D33" s="36" t="s">
        <v>26</v>
      </c>
      <c r="E33" s="37">
        <v>0</v>
      </c>
      <c r="F33" s="37">
        <v>0</v>
      </c>
      <c r="G33" s="40">
        <f t="shared" si="0"/>
        <v>0</v>
      </c>
      <c r="H33" s="39" t="s">
        <v>33</v>
      </c>
      <c r="I33" s="72"/>
      <c r="J33" s="72"/>
      <c r="K33" s="73"/>
      <c r="L33" s="85"/>
      <c r="M33" s="72"/>
      <c r="N33" s="72"/>
      <c r="O33" s="61"/>
    </row>
    <row r="34" spans="1:15" ht="30">
      <c r="A34" s="99"/>
      <c r="B34" s="35"/>
      <c r="C34" s="43">
        <v>0.25</v>
      </c>
      <c r="D34" s="42" t="s">
        <v>27</v>
      </c>
      <c r="E34" s="37">
        <v>0</v>
      </c>
      <c r="F34" s="37">
        <v>0</v>
      </c>
      <c r="G34" s="40">
        <f t="shared" si="0"/>
        <v>0</v>
      </c>
      <c r="H34" s="64" t="s">
        <v>7</v>
      </c>
      <c r="I34" s="72"/>
      <c r="J34" s="72"/>
      <c r="K34" s="73"/>
      <c r="L34" s="85"/>
      <c r="M34" s="72"/>
      <c r="N34" s="72"/>
      <c r="O34" s="61"/>
    </row>
    <row r="35" spans="1:15" ht="30">
      <c r="A35" s="99"/>
      <c r="B35" s="35">
        <f t="shared" si="1"/>
        <v>0.25</v>
      </c>
      <c r="C35" s="41">
        <v>0.5625</v>
      </c>
      <c r="D35" s="42" t="s">
        <v>27</v>
      </c>
      <c r="E35" s="37">
        <f t="shared" ref="E35:E37" si="3">HOUR(C35-B35)</f>
        <v>7</v>
      </c>
      <c r="F35" s="37">
        <f t="shared" ref="F35:F37" si="4">MINUTE(C35-B35)</f>
        <v>30</v>
      </c>
      <c r="G35" s="40">
        <f t="shared" si="0"/>
        <v>0.3125</v>
      </c>
      <c r="H35" s="39" t="s">
        <v>32</v>
      </c>
      <c r="I35" s="72"/>
      <c r="J35" s="72"/>
      <c r="K35" s="73"/>
      <c r="L35" s="85"/>
      <c r="M35" s="72"/>
      <c r="N35" s="72"/>
      <c r="O35" s="61"/>
    </row>
    <row r="36" spans="1:15" ht="30">
      <c r="A36" s="99"/>
      <c r="B36" s="35">
        <f>C35</f>
        <v>0.5625</v>
      </c>
      <c r="C36" s="41">
        <v>0.58333333333333337</v>
      </c>
      <c r="D36" s="42" t="s">
        <v>27</v>
      </c>
      <c r="E36" s="37">
        <f t="shared" si="3"/>
        <v>0</v>
      </c>
      <c r="F36" s="37">
        <f t="shared" si="4"/>
        <v>30</v>
      </c>
      <c r="G36" s="40">
        <f t="shared" si="0"/>
        <v>0.33333333333333331</v>
      </c>
      <c r="H36" s="39" t="s">
        <v>108</v>
      </c>
      <c r="I36" s="72"/>
      <c r="J36" s="72"/>
      <c r="K36" s="73"/>
      <c r="L36" s="85"/>
      <c r="M36" s="72"/>
      <c r="N36" s="72"/>
      <c r="O36" s="61"/>
    </row>
    <row r="37" spans="1:15" ht="30">
      <c r="A37" s="99"/>
      <c r="B37" s="35">
        <f t="shared" si="1"/>
        <v>0.58333333333333337</v>
      </c>
      <c r="C37" s="41">
        <v>0.85416666666666663</v>
      </c>
      <c r="D37" s="42" t="s">
        <v>27</v>
      </c>
      <c r="E37" s="37">
        <f t="shared" si="3"/>
        <v>6</v>
      </c>
      <c r="F37" s="37">
        <f t="shared" si="4"/>
        <v>30</v>
      </c>
      <c r="G37" s="40">
        <f t="shared" si="0"/>
        <v>0.60416666666666663</v>
      </c>
      <c r="H37" s="39" t="s">
        <v>32</v>
      </c>
      <c r="I37" s="72"/>
      <c r="J37" s="72"/>
      <c r="K37" s="73"/>
      <c r="L37" s="84"/>
      <c r="M37" s="72"/>
      <c r="N37" s="72"/>
      <c r="O37" s="61"/>
    </row>
    <row r="38" spans="1:15" ht="30">
      <c r="A38" s="98"/>
      <c r="B38" s="41"/>
      <c r="C38" s="43">
        <v>0.85416666666666663</v>
      </c>
      <c r="D38" s="44" t="s">
        <v>10</v>
      </c>
      <c r="E38" s="37"/>
      <c r="F38" s="37"/>
      <c r="G38" s="40">
        <f t="shared" si="0"/>
        <v>0.60416666666666663</v>
      </c>
      <c r="H38" s="64" t="s">
        <v>52</v>
      </c>
      <c r="I38" s="72"/>
      <c r="J38" s="76"/>
      <c r="K38" s="73"/>
      <c r="L38" s="72"/>
      <c r="M38" s="72"/>
      <c r="N38" s="72"/>
      <c r="O38" s="61"/>
    </row>
    <row r="39" spans="1:15">
      <c r="A39" s="101"/>
      <c r="B39" s="102" t="s">
        <v>28</v>
      </c>
      <c r="C39" s="102"/>
      <c r="D39" s="102"/>
      <c r="E39" s="102"/>
      <c r="F39" s="102"/>
      <c r="G39" s="45">
        <f>G38</f>
        <v>0.60416666666666663</v>
      </c>
      <c r="H39" s="46">
        <f>G39</f>
        <v>0.60416666666666663</v>
      </c>
      <c r="J39" s="77"/>
    </row>
    <row r="40" spans="1:15">
      <c r="A40" s="101"/>
      <c r="B40" s="102" t="s">
        <v>29</v>
      </c>
      <c r="C40" s="102"/>
      <c r="D40" s="102"/>
      <c r="E40" s="102"/>
      <c r="F40" s="102"/>
      <c r="G40" s="47">
        <f>B16</f>
        <v>1.4552800000000001</v>
      </c>
      <c r="H40" s="46">
        <f>G40</f>
        <v>1.4552800000000001</v>
      </c>
      <c r="J40" s="77"/>
    </row>
    <row r="41" spans="1:15">
      <c r="A41" s="101"/>
      <c r="B41" s="103" t="s">
        <v>30</v>
      </c>
      <c r="C41" s="103"/>
      <c r="D41" s="103"/>
      <c r="E41" s="103"/>
      <c r="F41" s="103"/>
      <c r="G41" s="48">
        <f>G40-G39</f>
        <v>0.8511133333333335</v>
      </c>
      <c r="H41" s="46">
        <f>G41</f>
        <v>0.8511133333333335</v>
      </c>
      <c r="J41" s="77"/>
    </row>
    <row r="42" spans="1:15" ht="15.6" customHeight="1">
      <c r="A42" s="101"/>
      <c r="B42" s="103" t="s">
        <v>31</v>
      </c>
      <c r="C42" s="103"/>
      <c r="D42" s="103"/>
      <c r="E42" s="103"/>
      <c r="F42" s="103"/>
      <c r="G42" s="48"/>
      <c r="H42" s="46">
        <f t="shared" ref="H42" si="5">G42</f>
        <v>0</v>
      </c>
      <c r="J42" s="77"/>
    </row>
    <row r="43" spans="1:15" s="60" customFormat="1" ht="15" customHeight="1">
      <c r="A43" s="63"/>
      <c r="B43" s="103" t="s">
        <v>40</v>
      </c>
      <c r="C43" s="103"/>
      <c r="D43" s="103"/>
      <c r="E43" s="103"/>
      <c r="F43" s="103"/>
      <c r="G43" s="48">
        <f>G41*B14</f>
        <v>638.33500000000015</v>
      </c>
      <c r="H43" s="46"/>
      <c r="I43" s="78"/>
      <c r="J43" s="79"/>
      <c r="K43" s="80"/>
      <c r="L43" s="81"/>
      <c r="M43" s="81"/>
      <c r="N43" s="81"/>
    </row>
    <row r="44" spans="1:15" s="60" customFormat="1" ht="15.6" customHeight="1">
      <c r="A44" s="63"/>
      <c r="B44" s="104" t="s">
        <v>41</v>
      </c>
      <c r="C44" s="105"/>
      <c r="D44" s="105"/>
      <c r="E44" s="105"/>
      <c r="F44" s="106"/>
      <c r="G44" s="48"/>
      <c r="H44" s="46"/>
      <c r="I44" s="78"/>
      <c r="J44" s="79"/>
      <c r="K44" s="80"/>
      <c r="L44" s="81"/>
      <c r="M44" s="81"/>
      <c r="N44" s="81"/>
    </row>
    <row r="45" spans="1:15" s="60" customFormat="1">
      <c r="A45" s="107"/>
      <c r="B45" s="107"/>
      <c r="C45" s="107"/>
      <c r="D45" s="107"/>
      <c r="E45" s="107"/>
      <c r="F45" s="107"/>
      <c r="G45" s="107"/>
      <c r="H45" s="107"/>
      <c r="I45" s="78"/>
      <c r="J45" s="62"/>
      <c r="K45" s="80"/>
      <c r="L45" s="81"/>
      <c r="M45" s="81"/>
      <c r="N45" s="81"/>
    </row>
    <row r="46" spans="1:15" s="60" customFormat="1">
      <c r="A46" s="108" t="s">
        <v>42</v>
      </c>
      <c r="B46" s="108"/>
      <c r="C46" s="108"/>
      <c r="D46" s="108"/>
      <c r="E46" s="108"/>
      <c r="F46" s="108"/>
      <c r="G46" s="108"/>
      <c r="H46" s="108"/>
      <c r="I46" s="78"/>
      <c r="J46" s="62"/>
      <c r="K46" s="80"/>
      <c r="L46" s="81"/>
      <c r="M46" s="81"/>
      <c r="N46" s="81"/>
    </row>
    <row r="47" spans="1:15" s="60" customFormat="1" ht="15.75" customHeight="1">
      <c r="A47" s="100" t="s">
        <v>43</v>
      </c>
      <c r="B47" s="100"/>
      <c r="C47" s="100"/>
      <c r="D47" s="100"/>
      <c r="E47" s="100" t="s">
        <v>44</v>
      </c>
      <c r="F47" s="100"/>
      <c r="G47" s="100"/>
      <c r="H47" s="100"/>
      <c r="I47" s="78"/>
      <c r="J47" s="62"/>
      <c r="K47" s="80"/>
      <c r="L47" s="81"/>
      <c r="M47" s="81"/>
      <c r="N47" s="81"/>
    </row>
    <row r="48" spans="1:15" s="60" customFormat="1" ht="30" customHeight="1">
      <c r="A48" s="100"/>
      <c r="B48" s="100"/>
      <c r="C48" s="100"/>
      <c r="D48" s="100"/>
      <c r="E48" s="100"/>
      <c r="F48" s="100"/>
      <c r="G48" s="100"/>
      <c r="H48" s="100"/>
      <c r="I48" s="78"/>
      <c r="J48" s="62"/>
      <c r="K48" s="80"/>
      <c r="L48" s="81"/>
      <c r="M48" s="81"/>
      <c r="N48" s="81"/>
    </row>
  </sheetData>
  <mergeCells count="25">
    <mergeCell ref="J18:N18"/>
    <mergeCell ref="A20:A21"/>
    <mergeCell ref="A22:A23"/>
    <mergeCell ref="A24:A25"/>
    <mergeCell ref="A1:H1"/>
    <mergeCell ref="E13:F13"/>
    <mergeCell ref="A18:A19"/>
    <mergeCell ref="B18:C18"/>
    <mergeCell ref="D18:D19"/>
    <mergeCell ref="E18:F18"/>
    <mergeCell ref="G18:G19"/>
    <mergeCell ref="H18:H19"/>
    <mergeCell ref="A28:A29"/>
    <mergeCell ref="A39:A42"/>
    <mergeCell ref="B39:F39"/>
    <mergeCell ref="B40:F40"/>
    <mergeCell ref="B41:F41"/>
    <mergeCell ref="B42:F42"/>
    <mergeCell ref="A30:A38"/>
    <mergeCell ref="B43:F43"/>
    <mergeCell ref="B44:F44"/>
    <mergeCell ref="A45:H45"/>
    <mergeCell ref="A46:H46"/>
    <mergeCell ref="A47:D48"/>
    <mergeCell ref="E47:H4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4"/>
  <sheetViews>
    <sheetView topLeftCell="A61" zoomScale="90" zoomScaleNormal="90" workbookViewId="0">
      <selection activeCell="A72" sqref="A72:H72"/>
    </sheetView>
  </sheetViews>
  <sheetFormatPr defaultColWidth="8.85546875" defaultRowHeight="15.75"/>
  <cols>
    <col min="1" max="1" width="23.85546875" style="65" bestFit="1" customWidth="1"/>
    <col min="2" max="2" width="12.140625" style="58" bestFit="1" customWidth="1"/>
    <col min="3" max="3" width="14.140625" style="58" customWidth="1"/>
    <col min="4" max="4" width="17" style="58" bestFit="1" customWidth="1"/>
    <col min="5" max="5" width="8.85546875" style="58"/>
    <col min="6" max="6" width="13.140625" style="58" customWidth="1"/>
    <col min="7" max="7" width="17.42578125" style="65" customWidth="1"/>
    <col min="8" max="8" width="65" style="58" customWidth="1"/>
    <col min="9" max="9" width="24" style="66" customWidth="1"/>
    <col min="10" max="10" width="10" style="66" customWidth="1"/>
    <col min="11" max="11" width="17.42578125" style="67" customWidth="1"/>
    <col min="12" max="12" width="18.7109375" style="66" customWidth="1"/>
    <col min="13" max="13" width="18.5703125" style="66" customWidth="1"/>
    <col min="14" max="14" width="15.7109375" style="66" customWidth="1"/>
    <col min="15" max="16384" width="8.85546875" style="58"/>
  </cols>
  <sheetData>
    <row r="1" spans="1:8" ht="20.25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>
      <c r="A2" s="1"/>
      <c r="B2" s="2"/>
      <c r="C2" s="59" t="s">
        <v>36</v>
      </c>
      <c r="D2" s="3" t="s">
        <v>64</v>
      </c>
      <c r="E2" s="4"/>
      <c r="F2" s="4"/>
      <c r="G2" s="5"/>
      <c r="H2" s="4"/>
    </row>
    <row r="3" spans="1:8">
      <c r="A3" s="1"/>
      <c r="B3" s="2"/>
      <c r="C3" s="59" t="s">
        <v>37</v>
      </c>
      <c r="D3" s="3" t="s">
        <v>91</v>
      </c>
      <c r="E3" s="4"/>
      <c r="F3" s="4"/>
      <c r="G3" s="5"/>
      <c r="H3" s="4"/>
    </row>
    <row r="4" spans="1:8" ht="14.45" customHeight="1">
      <c r="A4" s="6"/>
      <c r="B4" s="7"/>
      <c r="C4" s="7"/>
      <c r="D4" s="7"/>
      <c r="E4" s="8"/>
      <c r="F4" s="7"/>
      <c r="G4" s="6"/>
      <c r="H4" s="7"/>
    </row>
    <row r="5" spans="1:8" ht="14.45" customHeight="1">
      <c r="A5" s="9" t="s">
        <v>1</v>
      </c>
      <c r="B5" s="10" t="s">
        <v>38</v>
      </c>
      <c r="C5" s="10"/>
      <c r="D5" s="10"/>
      <c r="E5" s="11" t="s">
        <v>2</v>
      </c>
      <c r="F5" s="12"/>
      <c r="G5" s="50">
        <v>43954.958333333336</v>
      </c>
      <c r="H5" s="18"/>
    </row>
    <row r="6" spans="1:8" ht="14.45" customHeight="1">
      <c r="C6" s="10"/>
      <c r="D6" s="10"/>
      <c r="E6" s="12"/>
      <c r="F6" s="12"/>
      <c r="G6" s="51"/>
      <c r="H6" s="14"/>
    </row>
    <row r="7" spans="1:8" ht="14.45" customHeight="1">
      <c r="A7" s="9" t="s">
        <v>3</v>
      </c>
      <c r="B7" s="15" t="s">
        <v>92</v>
      </c>
      <c r="D7" s="16"/>
      <c r="E7" s="17" t="s">
        <v>4</v>
      </c>
      <c r="F7" s="17"/>
      <c r="G7" s="50">
        <f>G5</f>
        <v>43954.958333333336</v>
      </c>
      <c r="H7" s="18"/>
    </row>
    <row r="8" spans="1:8">
      <c r="A8" s="9"/>
      <c r="B8" s="19"/>
      <c r="C8" s="10"/>
      <c r="D8" s="16"/>
      <c r="E8" s="17"/>
      <c r="F8" s="17"/>
      <c r="G8" s="20"/>
      <c r="H8" s="18"/>
    </row>
    <row r="9" spans="1:8">
      <c r="A9" s="9" t="s">
        <v>5</v>
      </c>
      <c r="B9" s="49">
        <v>8588.8799999999992</v>
      </c>
      <c r="C9" s="10" t="s">
        <v>6</v>
      </c>
      <c r="D9" s="55" t="s">
        <v>34</v>
      </c>
      <c r="E9" s="11" t="s">
        <v>7</v>
      </c>
      <c r="F9" s="11"/>
      <c r="G9" s="13">
        <v>43964.597222222219</v>
      </c>
      <c r="H9" s="18"/>
    </row>
    <row r="10" spans="1:8">
      <c r="A10" s="9"/>
      <c r="B10" s="10"/>
      <c r="C10" s="10"/>
      <c r="D10" s="16"/>
      <c r="E10" s="11"/>
      <c r="F10" s="11"/>
      <c r="G10" s="20"/>
      <c r="H10" s="18"/>
    </row>
    <row r="11" spans="1:8">
      <c r="A11" s="9" t="s">
        <v>8</v>
      </c>
      <c r="B11" s="52">
        <v>6000</v>
      </c>
      <c r="C11" s="21" t="s">
        <v>9</v>
      </c>
      <c r="D11" s="21"/>
      <c r="E11" s="11" t="s">
        <v>10</v>
      </c>
      <c r="G11" s="13">
        <v>43965.875</v>
      </c>
      <c r="H11" s="21"/>
    </row>
    <row r="12" spans="1:8">
      <c r="A12" s="9"/>
      <c r="B12" s="53"/>
      <c r="C12" s="21"/>
      <c r="D12" s="21"/>
      <c r="E12" s="11"/>
      <c r="F12" s="11"/>
      <c r="G12" s="22"/>
      <c r="H12" s="21"/>
    </row>
    <row r="13" spans="1:8" ht="25.7" customHeight="1">
      <c r="A13" s="23" t="s">
        <v>11</v>
      </c>
      <c r="B13" s="52">
        <v>1500</v>
      </c>
      <c r="C13" s="21" t="s">
        <v>12</v>
      </c>
      <c r="D13" s="24"/>
      <c r="E13" s="113" t="s">
        <v>13</v>
      </c>
      <c r="F13" s="113"/>
      <c r="G13" s="57"/>
      <c r="H13" s="18"/>
    </row>
    <row r="14" spans="1:8">
      <c r="A14" s="23" t="s">
        <v>14</v>
      </c>
      <c r="B14" s="52">
        <v>750</v>
      </c>
      <c r="C14" s="21" t="s">
        <v>12</v>
      </c>
      <c r="D14" s="24"/>
      <c r="E14" s="11"/>
      <c r="F14" s="11"/>
      <c r="G14" s="20"/>
      <c r="H14" s="18"/>
    </row>
    <row r="15" spans="1:8">
      <c r="A15" s="25"/>
      <c r="B15" s="54"/>
      <c r="C15" s="24"/>
      <c r="D15" s="26"/>
      <c r="F15" s="11"/>
      <c r="G15" s="20"/>
      <c r="H15" s="18"/>
    </row>
    <row r="16" spans="1:8">
      <c r="A16" s="27" t="s">
        <v>15</v>
      </c>
      <c r="B16" s="28">
        <f>B9/B11</f>
        <v>1.4314799999999999</v>
      </c>
      <c r="C16" s="16" t="s">
        <v>16</v>
      </c>
      <c r="D16" s="10"/>
      <c r="E16" s="11"/>
      <c r="F16" s="11"/>
      <c r="G16" s="20"/>
      <c r="H16" s="18"/>
    </row>
    <row r="17" spans="1:15">
      <c r="A17" s="6"/>
      <c r="B17" s="29"/>
      <c r="C17" s="29"/>
      <c r="D17" s="29"/>
      <c r="E17" s="30"/>
      <c r="F17" s="30"/>
      <c r="G17" s="6"/>
      <c r="H17" s="30"/>
    </row>
    <row r="18" spans="1:15" ht="28.5" customHeight="1">
      <c r="A18" s="114" t="s">
        <v>17</v>
      </c>
      <c r="B18" s="116" t="s">
        <v>18</v>
      </c>
      <c r="C18" s="117"/>
      <c r="D18" s="114" t="s">
        <v>19</v>
      </c>
      <c r="E18" s="116" t="s">
        <v>20</v>
      </c>
      <c r="F18" s="117"/>
      <c r="G18" s="114" t="s">
        <v>21</v>
      </c>
      <c r="H18" s="114" t="s">
        <v>22</v>
      </c>
      <c r="I18" s="68"/>
      <c r="J18" s="109" t="s">
        <v>46</v>
      </c>
      <c r="K18" s="110"/>
      <c r="L18" s="110"/>
      <c r="M18" s="110"/>
      <c r="N18" s="111"/>
    </row>
    <row r="19" spans="1:15" ht="29.25">
      <c r="A19" s="115"/>
      <c r="B19" s="31" t="s">
        <v>23</v>
      </c>
      <c r="C19" s="32" t="s">
        <v>24</v>
      </c>
      <c r="D19" s="115"/>
      <c r="E19" s="33" t="s">
        <v>25</v>
      </c>
      <c r="F19" s="33" t="s">
        <v>39</v>
      </c>
      <c r="G19" s="115"/>
      <c r="H19" s="115"/>
      <c r="I19" s="69" t="s">
        <v>35</v>
      </c>
      <c r="J19" s="70" t="s">
        <v>47</v>
      </c>
      <c r="K19" s="71" t="s">
        <v>48</v>
      </c>
      <c r="L19" s="70" t="s">
        <v>49</v>
      </c>
      <c r="M19" s="70" t="s">
        <v>50</v>
      </c>
      <c r="N19" s="70" t="s">
        <v>51</v>
      </c>
    </row>
    <row r="20" spans="1:15" ht="31.5">
      <c r="A20" s="97">
        <v>43954</v>
      </c>
      <c r="B20" s="34"/>
      <c r="C20" s="56">
        <v>0.95833333333333337</v>
      </c>
      <c r="D20" s="36" t="s">
        <v>26</v>
      </c>
      <c r="E20" s="37"/>
      <c r="F20" s="37"/>
      <c r="G20" s="38"/>
      <c r="H20" s="64" t="s">
        <v>119</v>
      </c>
      <c r="I20" s="72"/>
      <c r="J20" s="72"/>
      <c r="K20" s="73"/>
      <c r="L20" s="74"/>
      <c r="M20" s="74"/>
      <c r="N20" s="72"/>
      <c r="O20" s="61"/>
    </row>
    <row r="21" spans="1:15" ht="31.5">
      <c r="A21" s="98"/>
      <c r="B21" s="35">
        <f>C20</f>
        <v>0.95833333333333337</v>
      </c>
      <c r="C21" s="35">
        <v>1</v>
      </c>
      <c r="D21" s="36" t="s">
        <v>26</v>
      </c>
      <c r="E21" s="37">
        <v>0</v>
      </c>
      <c r="F21" s="37">
        <v>0</v>
      </c>
      <c r="G21" s="40">
        <f>E21/24+F21/(60*24)+G20</f>
        <v>0</v>
      </c>
      <c r="H21" s="39" t="s">
        <v>74</v>
      </c>
      <c r="I21" s="72" t="s">
        <v>84</v>
      </c>
      <c r="J21" s="72">
        <v>48</v>
      </c>
      <c r="K21" s="73">
        <v>16480.91</v>
      </c>
      <c r="L21" s="85">
        <v>43938.020833333336</v>
      </c>
      <c r="M21" s="72" t="s">
        <v>85</v>
      </c>
      <c r="N21" s="72"/>
      <c r="O21" s="61"/>
    </row>
    <row r="22" spans="1:15" ht="31.5">
      <c r="A22" s="97">
        <v>43955</v>
      </c>
      <c r="B22" s="35">
        <v>0</v>
      </c>
      <c r="C22" s="35">
        <v>0.39583333333333331</v>
      </c>
      <c r="D22" s="36" t="s">
        <v>26</v>
      </c>
      <c r="E22" s="37">
        <v>0</v>
      </c>
      <c r="F22" s="37">
        <v>0</v>
      </c>
      <c r="G22" s="40">
        <f t="shared" ref="G22:G64" si="0">E22/24+F22/(60*24)+G21</f>
        <v>0</v>
      </c>
      <c r="H22" s="39" t="s">
        <v>74</v>
      </c>
      <c r="I22" s="72"/>
      <c r="J22" s="72"/>
      <c r="K22" s="73"/>
      <c r="L22" s="72"/>
      <c r="M22" s="72"/>
      <c r="N22" s="72"/>
      <c r="O22" s="61"/>
    </row>
    <row r="23" spans="1:15" ht="31.5">
      <c r="A23" s="98"/>
      <c r="B23" s="35">
        <f>C22</f>
        <v>0.39583333333333331</v>
      </c>
      <c r="C23" s="35">
        <v>1</v>
      </c>
      <c r="D23" s="36" t="s">
        <v>26</v>
      </c>
      <c r="E23" s="37">
        <v>0</v>
      </c>
      <c r="F23" s="37">
        <v>0</v>
      </c>
      <c r="G23" s="40">
        <f t="shared" si="0"/>
        <v>0</v>
      </c>
      <c r="H23" s="39" t="s">
        <v>101</v>
      </c>
      <c r="I23" s="72" t="s">
        <v>55</v>
      </c>
      <c r="J23" s="72">
        <v>71</v>
      </c>
      <c r="K23" s="73">
        <v>19682.310000000001</v>
      </c>
      <c r="L23" s="86">
        <v>43944.375</v>
      </c>
      <c r="M23" s="72" t="s">
        <v>113</v>
      </c>
      <c r="N23" s="72"/>
      <c r="O23" s="61"/>
    </row>
    <row r="24" spans="1:15" ht="31.5">
      <c r="A24" s="97">
        <v>43956</v>
      </c>
      <c r="B24" s="35">
        <v>0</v>
      </c>
      <c r="C24" s="41">
        <v>0.60416666666666663</v>
      </c>
      <c r="D24" s="36" t="s">
        <v>26</v>
      </c>
      <c r="E24" s="37">
        <v>0</v>
      </c>
      <c r="F24" s="37">
        <v>0</v>
      </c>
      <c r="G24" s="40">
        <f t="shared" si="0"/>
        <v>0</v>
      </c>
      <c r="H24" s="39" t="s">
        <v>101</v>
      </c>
      <c r="I24" s="72"/>
      <c r="J24" s="72"/>
      <c r="K24" s="75"/>
      <c r="L24" s="86"/>
      <c r="M24" s="72"/>
      <c r="N24" s="72"/>
      <c r="O24" s="61"/>
    </row>
    <row r="25" spans="1:15" ht="31.5">
      <c r="A25" s="98"/>
      <c r="B25" s="35">
        <f>C24</f>
        <v>0.60416666666666663</v>
      </c>
      <c r="C25" s="41">
        <v>1</v>
      </c>
      <c r="D25" s="36" t="s">
        <v>26</v>
      </c>
      <c r="E25" s="37">
        <v>0</v>
      </c>
      <c r="F25" s="37">
        <v>0</v>
      </c>
      <c r="G25" s="40">
        <f t="shared" si="0"/>
        <v>0</v>
      </c>
      <c r="H25" s="39" t="s">
        <v>102</v>
      </c>
      <c r="I25" s="72" t="s">
        <v>111</v>
      </c>
      <c r="J25" s="72">
        <v>63</v>
      </c>
      <c r="K25" s="73">
        <v>20890.189999999999</v>
      </c>
      <c r="L25" s="86">
        <v>43938.805555555555</v>
      </c>
      <c r="M25" s="72" t="s">
        <v>114</v>
      </c>
      <c r="N25" s="72"/>
      <c r="O25" s="61"/>
    </row>
    <row r="26" spans="1:15" ht="31.5">
      <c r="A26" s="87">
        <v>43957</v>
      </c>
      <c r="B26" s="35">
        <v>0</v>
      </c>
      <c r="C26" s="41">
        <v>1</v>
      </c>
      <c r="D26" s="36" t="s">
        <v>26</v>
      </c>
      <c r="E26" s="37">
        <v>0</v>
      </c>
      <c r="F26" s="37">
        <v>0</v>
      </c>
      <c r="G26" s="40">
        <f t="shared" si="0"/>
        <v>0</v>
      </c>
      <c r="H26" s="39" t="s">
        <v>102</v>
      </c>
      <c r="I26" s="72"/>
      <c r="J26" s="72"/>
      <c r="K26" s="73"/>
      <c r="L26" s="84"/>
      <c r="M26" s="72"/>
      <c r="N26" s="72"/>
      <c r="O26" s="61"/>
    </row>
    <row r="27" spans="1:15" ht="31.5">
      <c r="A27" s="87">
        <v>43958</v>
      </c>
      <c r="B27" s="35">
        <v>0</v>
      </c>
      <c r="C27" s="41">
        <v>1</v>
      </c>
      <c r="D27" s="36" t="s">
        <v>26</v>
      </c>
      <c r="E27" s="37">
        <v>0</v>
      </c>
      <c r="F27" s="37">
        <v>0</v>
      </c>
      <c r="G27" s="40">
        <f t="shared" si="0"/>
        <v>0</v>
      </c>
      <c r="H27" s="39" t="s">
        <v>103</v>
      </c>
      <c r="I27" s="72" t="s">
        <v>57</v>
      </c>
      <c r="J27" s="72">
        <v>63</v>
      </c>
      <c r="K27" s="73">
        <v>14897.57</v>
      </c>
      <c r="L27" s="86">
        <v>43942.6875</v>
      </c>
      <c r="M27" s="72" t="s">
        <v>115</v>
      </c>
      <c r="N27" s="72"/>
      <c r="O27" s="61"/>
    </row>
    <row r="28" spans="1:15" ht="31.5">
      <c r="A28" s="97">
        <v>43959</v>
      </c>
      <c r="B28" s="35">
        <v>0</v>
      </c>
      <c r="C28" s="41">
        <v>0.10416666666666667</v>
      </c>
      <c r="D28" s="36" t="s">
        <v>26</v>
      </c>
      <c r="E28" s="37">
        <v>0</v>
      </c>
      <c r="F28" s="37">
        <v>0</v>
      </c>
      <c r="G28" s="40">
        <f t="shared" si="0"/>
        <v>0</v>
      </c>
      <c r="H28" s="39" t="s">
        <v>103</v>
      </c>
      <c r="I28" s="72"/>
      <c r="J28" s="72"/>
      <c r="K28" s="73"/>
      <c r="L28" s="84"/>
      <c r="M28" s="72"/>
      <c r="N28" s="72"/>
      <c r="O28" s="61"/>
    </row>
    <row r="29" spans="1:15" ht="31.5">
      <c r="A29" s="98"/>
      <c r="B29" s="35">
        <f t="shared" ref="B29" si="1">C28</f>
        <v>0.10416666666666667</v>
      </c>
      <c r="C29" s="41">
        <v>1</v>
      </c>
      <c r="D29" s="36" t="s">
        <v>26</v>
      </c>
      <c r="E29" s="37">
        <v>0</v>
      </c>
      <c r="F29" s="37">
        <v>0</v>
      </c>
      <c r="G29" s="40">
        <f t="shared" si="0"/>
        <v>0</v>
      </c>
      <c r="H29" s="39" t="s">
        <v>104</v>
      </c>
      <c r="I29" s="72" t="s">
        <v>59</v>
      </c>
      <c r="J29" s="72">
        <v>59</v>
      </c>
      <c r="K29" s="73">
        <v>19275.68</v>
      </c>
      <c r="L29" s="83">
        <v>43957.149305555555</v>
      </c>
      <c r="M29" s="72" t="s">
        <v>116</v>
      </c>
      <c r="N29" s="72"/>
      <c r="O29" s="61"/>
    </row>
    <row r="30" spans="1:15" ht="31.5">
      <c r="A30" s="97">
        <v>43960</v>
      </c>
      <c r="B30" s="35">
        <v>0</v>
      </c>
      <c r="C30" s="41">
        <v>8.3333333333333329E-2</v>
      </c>
      <c r="D30" s="36" t="s">
        <v>26</v>
      </c>
      <c r="E30" s="37">
        <v>0</v>
      </c>
      <c r="F30" s="37">
        <v>0</v>
      </c>
      <c r="G30" s="40">
        <f t="shared" si="0"/>
        <v>0</v>
      </c>
      <c r="H30" s="39" t="s">
        <v>104</v>
      </c>
      <c r="I30" s="72"/>
      <c r="J30" s="72"/>
      <c r="K30" s="73"/>
      <c r="L30" s="72"/>
      <c r="M30" s="72"/>
      <c r="N30" s="72"/>
      <c r="O30" s="61"/>
    </row>
    <row r="31" spans="1:15" ht="31.5">
      <c r="A31" s="98"/>
      <c r="B31" s="35">
        <f t="shared" ref="B31" si="2">C30</f>
        <v>8.3333333333333329E-2</v>
      </c>
      <c r="C31" s="41">
        <v>1</v>
      </c>
      <c r="D31" s="36" t="s">
        <v>26</v>
      </c>
      <c r="E31" s="37">
        <v>0</v>
      </c>
      <c r="F31" s="37">
        <v>0</v>
      </c>
      <c r="G31" s="40">
        <f t="shared" si="0"/>
        <v>0</v>
      </c>
      <c r="H31" s="39" t="s">
        <v>105</v>
      </c>
      <c r="I31" s="72" t="s">
        <v>90</v>
      </c>
      <c r="J31" s="72">
        <v>48</v>
      </c>
      <c r="K31" s="73">
        <v>9074.5400000000009</v>
      </c>
      <c r="L31" s="86"/>
      <c r="M31" s="89" t="s">
        <v>138</v>
      </c>
      <c r="N31" s="72"/>
      <c r="O31" s="61"/>
    </row>
    <row r="32" spans="1:15" ht="31.5">
      <c r="A32" s="101">
        <v>43961</v>
      </c>
      <c r="B32" s="35">
        <v>0</v>
      </c>
      <c r="C32" s="41">
        <v>0.38194444444444442</v>
      </c>
      <c r="D32" s="36" t="s">
        <v>26</v>
      </c>
      <c r="E32" s="37">
        <v>0</v>
      </c>
      <c r="F32" s="37">
        <v>0</v>
      </c>
      <c r="G32" s="40">
        <f t="shared" si="0"/>
        <v>0</v>
      </c>
      <c r="H32" s="39" t="s">
        <v>105</v>
      </c>
      <c r="I32" s="72"/>
      <c r="J32" s="72"/>
      <c r="K32" s="73"/>
      <c r="L32" s="90"/>
      <c r="M32" s="72"/>
      <c r="N32" s="72"/>
      <c r="O32" s="61"/>
    </row>
    <row r="33" spans="1:15" ht="31.5">
      <c r="A33" s="101"/>
      <c r="B33" s="35">
        <f>C32</f>
        <v>0.38194444444444442</v>
      </c>
      <c r="C33" s="41">
        <v>0.79166666666666663</v>
      </c>
      <c r="D33" s="36" t="s">
        <v>26</v>
      </c>
      <c r="E33" s="37">
        <v>0</v>
      </c>
      <c r="F33" s="37">
        <v>0</v>
      </c>
      <c r="G33" s="40">
        <f t="shared" si="0"/>
        <v>0</v>
      </c>
      <c r="H33" s="39" t="s">
        <v>120</v>
      </c>
      <c r="I33" s="72" t="s">
        <v>133</v>
      </c>
      <c r="J33" s="72">
        <v>28</v>
      </c>
      <c r="K33" s="73">
        <v>4168.54</v>
      </c>
      <c r="L33" s="84"/>
      <c r="M33" s="89">
        <v>43961</v>
      </c>
      <c r="N33" s="72"/>
      <c r="O33" s="61"/>
    </row>
    <row r="34" spans="1:15" ht="31.5">
      <c r="A34" s="101"/>
      <c r="B34" s="35">
        <f>C33</f>
        <v>0.79166666666666663</v>
      </c>
      <c r="C34" s="41">
        <v>1</v>
      </c>
      <c r="D34" s="36" t="s">
        <v>26</v>
      </c>
      <c r="E34" s="37">
        <v>0</v>
      </c>
      <c r="F34" s="37">
        <v>0</v>
      </c>
      <c r="G34" s="40">
        <f t="shared" si="0"/>
        <v>0</v>
      </c>
      <c r="H34" s="39" t="s">
        <v>121</v>
      </c>
      <c r="I34" s="72" t="s">
        <v>134</v>
      </c>
      <c r="J34" s="72">
        <v>63</v>
      </c>
      <c r="K34" s="73">
        <v>10682.94</v>
      </c>
      <c r="L34" s="83"/>
      <c r="M34" s="72" t="s">
        <v>139</v>
      </c>
      <c r="N34" s="72"/>
      <c r="O34" s="61"/>
    </row>
    <row r="35" spans="1:15" ht="31.5">
      <c r="A35" s="101">
        <v>43962</v>
      </c>
      <c r="B35" s="35">
        <v>0</v>
      </c>
      <c r="C35" s="41">
        <v>0.1875</v>
      </c>
      <c r="D35" s="36" t="s">
        <v>26</v>
      </c>
      <c r="E35" s="37">
        <v>0</v>
      </c>
      <c r="F35" s="37">
        <v>0</v>
      </c>
      <c r="G35" s="40">
        <f t="shared" si="0"/>
        <v>0</v>
      </c>
      <c r="H35" s="39" t="s">
        <v>121</v>
      </c>
      <c r="I35" s="72"/>
      <c r="J35" s="72"/>
      <c r="K35" s="73"/>
      <c r="L35" s="86"/>
      <c r="M35" s="72"/>
      <c r="N35" s="72"/>
      <c r="O35" s="61"/>
    </row>
    <row r="36" spans="1:15" ht="31.5">
      <c r="A36" s="101"/>
      <c r="B36" s="35">
        <f>C35</f>
        <v>0.1875</v>
      </c>
      <c r="C36" s="41">
        <v>1</v>
      </c>
      <c r="D36" s="36" t="s">
        <v>26</v>
      </c>
      <c r="E36" s="37">
        <v>0</v>
      </c>
      <c r="F36" s="37">
        <v>0</v>
      </c>
      <c r="G36" s="40">
        <f t="shared" si="0"/>
        <v>0</v>
      </c>
      <c r="H36" s="39" t="s">
        <v>122</v>
      </c>
      <c r="I36" s="72" t="s">
        <v>56</v>
      </c>
      <c r="J36" s="72">
        <v>28</v>
      </c>
      <c r="K36" s="73">
        <v>16237.48</v>
      </c>
      <c r="L36" s="84"/>
      <c r="M36" s="72" t="s">
        <v>140</v>
      </c>
      <c r="N36" s="72"/>
      <c r="O36" s="61"/>
    </row>
    <row r="37" spans="1:15" ht="31.5">
      <c r="A37" s="101">
        <v>43963</v>
      </c>
      <c r="B37" s="35">
        <v>0</v>
      </c>
      <c r="C37" s="41">
        <v>0.59722222222222221</v>
      </c>
      <c r="D37" s="36" t="s">
        <v>26</v>
      </c>
      <c r="E37" s="37">
        <v>0</v>
      </c>
      <c r="F37" s="37">
        <v>0</v>
      </c>
      <c r="G37" s="40">
        <f t="shared" si="0"/>
        <v>0</v>
      </c>
      <c r="H37" s="39" t="s">
        <v>122</v>
      </c>
      <c r="I37" s="72"/>
      <c r="J37" s="72"/>
      <c r="K37" s="73"/>
      <c r="L37" s="86"/>
      <c r="M37" s="72"/>
      <c r="N37" s="72"/>
      <c r="O37" s="61"/>
    </row>
    <row r="38" spans="1:15" ht="31.5">
      <c r="A38" s="101"/>
      <c r="B38" s="35">
        <f>C37</f>
        <v>0.59722222222222221</v>
      </c>
      <c r="C38" s="41">
        <v>0.625</v>
      </c>
      <c r="D38" s="36" t="s">
        <v>26</v>
      </c>
      <c r="E38" s="37">
        <v>0</v>
      </c>
      <c r="F38" s="37">
        <v>0</v>
      </c>
      <c r="G38" s="40">
        <f t="shared" si="0"/>
        <v>0</v>
      </c>
      <c r="H38" s="39" t="s">
        <v>123</v>
      </c>
      <c r="I38" s="72" t="s">
        <v>54</v>
      </c>
      <c r="J38" s="72">
        <v>71</v>
      </c>
      <c r="K38" s="73">
        <v>16441.68</v>
      </c>
      <c r="L38" s="84"/>
      <c r="M38" s="72" t="s">
        <v>141</v>
      </c>
      <c r="N38" s="72"/>
      <c r="O38" s="61"/>
    </row>
    <row r="39" spans="1:15" ht="30">
      <c r="A39" s="101"/>
      <c r="B39" s="35">
        <f t="shared" ref="B39:B40" si="3">C38</f>
        <v>0.625</v>
      </c>
      <c r="C39" s="41">
        <v>0.66666666666666663</v>
      </c>
      <c r="D39" s="36" t="s">
        <v>26</v>
      </c>
      <c r="E39" s="37">
        <v>0</v>
      </c>
      <c r="F39" s="37">
        <v>0</v>
      </c>
      <c r="G39" s="40">
        <f t="shared" si="0"/>
        <v>0</v>
      </c>
      <c r="H39" s="39" t="s">
        <v>124</v>
      </c>
      <c r="I39" s="72"/>
      <c r="J39" s="72"/>
      <c r="K39" s="73"/>
      <c r="L39" s="86"/>
      <c r="M39" s="72"/>
      <c r="N39" s="72"/>
      <c r="O39" s="61"/>
    </row>
    <row r="40" spans="1:15" ht="31.5">
      <c r="A40" s="101"/>
      <c r="B40" s="35">
        <f t="shared" si="3"/>
        <v>0.66666666666666663</v>
      </c>
      <c r="C40" s="41">
        <v>1</v>
      </c>
      <c r="D40" s="36" t="s">
        <v>26</v>
      </c>
      <c r="E40" s="37">
        <v>0</v>
      </c>
      <c r="F40" s="37">
        <v>0</v>
      </c>
      <c r="G40" s="40">
        <f t="shared" si="0"/>
        <v>0</v>
      </c>
      <c r="H40" s="39" t="s">
        <v>123</v>
      </c>
      <c r="I40" s="72"/>
      <c r="J40" s="72"/>
      <c r="K40" s="73"/>
      <c r="L40" s="83"/>
      <c r="M40" s="72"/>
      <c r="N40" s="72"/>
      <c r="O40" s="61"/>
    </row>
    <row r="41" spans="1:15" ht="31.5">
      <c r="A41" s="97">
        <v>43964</v>
      </c>
      <c r="B41" s="35">
        <v>0</v>
      </c>
      <c r="C41" s="41">
        <v>0.34722222222222227</v>
      </c>
      <c r="D41" s="36" t="s">
        <v>26</v>
      </c>
      <c r="E41" s="37">
        <v>0</v>
      </c>
      <c r="F41" s="37">
        <v>0</v>
      </c>
      <c r="G41" s="40">
        <f t="shared" si="0"/>
        <v>0</v>
      </c>
      <c r="H41" s="39" t="s">
        <v>123</v>
      </c>
      <c r="I41" s="72"/>
      <c r="J41" s="72"/>
      <c r="K41" s="73"/>
      <c r="L41" s="86"/>
      <c r="M41" s="72"/>
      <c r="N41" s="72"/>
      <c r="O41" s="61"/>
    </row>
    <row r="42" spans="1:15" ht="30">
      <c r="A42" s="99"/>
      <c r="B42" s="35"/>
      <c r="C42" s="41">
        <v>0.34722222222222227</v>
      </c>
      <c r="D42" s="36" t="s">
        <v>26</v>
      </c>
      <c r="E42" s="37">
        <v>0</v>
      </c>
      <c r="F42" s="37">
        <v>0</v>
      </c>
      <c r="G42" s="40">
        <f t="shared" si="0"/>
        <v>0</v>
      </c>
      <c r="H42" s="39" t="s">
        <v>125</v>
      </c>
      <c r="I42" s="72"/>
      <c r="J42" s="72"/>
      <c r="K42" s="73"/>
      <c r="L42" s="84"/>
      <c r="M42" s="72"/>
      <c r="N42" s="72"/>
      <c r="O42" s="61"/>
    </row>
    <row r="43" spans="1:15" ht="30">
      <c r="A43" s="99"/>
      <c r="B43" s="35">
        <f t="shared" ref="B43:B48" si="4">C42</f>
        <v>0.34722222222222227</v>
      </c>
      <c r="C43" s="41">
        <v>0.3888888888888889</v>
      </c>
      <c r="D43" s="36" t="s">
        <v>26</v>
      </c>
      <c r="E43" s="37">
        <v>0</v>
      </c>
      <c r="F43" s="37">
        <v>0</v>
      </c>
      <c r="G43" s="40">
        <f t="shared" si="0"/>
        <v>0</v>
      </c>
      <c r="H43" s="39" t="s">
        <v>33</v>
      </c>
      <c r="I43" s="72"/>
      <c r="J43" s="72"/>
      <c r="K43" s="73"/>
      <c r="L43" s="85"/>
      <c r="M43" s="72"/>
      <c r="N43" s="72"/>
      <c r="O43" s="61"/>
    </row>
    <row r="44" spans="1:15" ht="31.5">
      <c r="A44" s="99"/>
      <c r="B44" s="35">
        <f t="shared" si="4"/>
        <v>0.3888888888888889</v>
      </c>
      <c r="C44" s="41">
        <v>0.59722222222222221</v>
      </c>
      <c r="D44" s="36" t="s">
        <v>26</v>
      </c>
      <c r="E44" s="37">
        <v>0</v>
      </c>
      <c r="F44" s="37">
        <v>0</v>
      </c>
      <c r="G44" s="40">
        <f t="shared" si="0"/>
        <v>0</v>
      </c>
      <c r="H44" s="39" t="s">
        <v>126</v>
      </c>
      <c r="I44" s="72" t="s">
        <v>135</v>
      </c>
      <c r="J44" s="72">
        <v>48</v>
      </c>
      <c r="K44" s="73">
        <v>7495.91</v>
      </c>
      <c r="L44" s="84"/>
      <c r="M44" s="72" t="s">
        <v>142</v>
      </c>
      <c r="N44" s="72"/>
      <c r="O44" s="61"/>
    </row>
    <row r="45" spans="1:15" ht="30">
      <c r="A45" s="99"/>
      <c r="B45" s="35"/>
      <c r="C45" s="43">
        <v>0.59722222222222221</v>
      </c>
      <c r="D45" s="44" t="s">
        <v>27</v>
      </c>
      <c r="E45" s="37">
        <v>0</v>
      </c>
      <c r="F45" s="37">
        <v>0</v>
      </c>
      <c r="G45" s="40">
        <f t="shared" si="0"/>
        <v>0</v>
      </c>
      <c r="H45" s="64" t="s">
        <v>7</v>
      </c>
      <c r="I45" s="72"/>
      <c r="J45" s="72"/>
      <c r="K45" s="73"/>
      <c r="L45" s="83"/>
      <c r="M45" s="72"/>
      <c r="N45" s="72"/>
      <c r="O45" s="61"/>
    </row>
    <row r="46" spans="1:15" ht="30">
      <c r="A46" s="99"/>
      <c r="B46" s="35">
        <f t="shared" si="4"/>
        <v>0.59722222222222221</v>
      </c>
      <c r="C46" s="41">
        <v>0.65277777777777779</v>
      </c>
      <c r="D46" s="42" t="s">
        <v>27</v>
      </c>
      <c r="E46" s="37">
        <f t="shared" ref="E46" si="5">HOUR(C46-B46)</f>
        <v>1</v>
      </c>
      <c r="F46" s="37">
        <f t="shared" ref="F46" si="6">MINUTE(C46-B46)</f>
        <v>20</v>
      </c>
      <c r="G46" s="40">
        <f t="shared" si="0"/>
        <v>5.5555555555555552E-2</v>
      </c>
      <c r="H46" s="39" t="s">
        <v>32</v>
      </c>
      <c r="I46" s="72"/>
      <c r="J46" s="72"/>
      <c r="K46" s="73"/>
      <c r="L46" s="86"/>
      <c r="M46" s="72"/>
      <c r="N46" s="72"/>
      <c r="O46" s="61"/>
    </row>
    <row r="47" spans="1:15" ht="31.5">
      <c r="A47" s="99"/>
      <c r="B47" s="35">
        <f t="shared" si="4"/>
        <v>0.65277777777777779</v>
      </c>
      <c r="C47" s="41">
        <v>0.86111111111111116</v>
      </c>
      <c r="D47" s="42" t="s">
        <v>27</v>
      </c>
      <c r="E47" s="37">
        <f t="shared" ref="E47:E63" si="7">HOUR(C47-B47)</f>
        <v>5</v>
      </c>
      <c r="F47" s="37">
        <f t="shared" ref="F47:F63" si="8">MINUTE(C47-B47)</f>
        <v>0</v>
      </c>
      <c r="G47" s="40">
        <f t="shared" si="0"/>
        <v>0.2638888888888889</v>
      </c>
      <c r="H47" s="39" t="s">
        <v>127</v>
      </c>
      <c r="I47" s="72" t="s">
        <v>136</v>
      </c>
      <c r="J47" s="72" t="s">
        <v>63</v>
      </c>
      <c r="K47" s="73"/>
      <c r="L47" s="83"/>
      <c r="M47" s="72"/>
      <c r="N47" s="72"/>
      <c r="O47" s="61"/>
    </row>
    <row r="48" spans="1:15" ht="30">
      <c r="A48" s="98"/>
      <c r="B48" s="35">
        <f t="shared" si="4"/>
        <v>0.86111111111111116</v>
      </c>
      <c r="C48" s="41">
        <v>1</v>
      </c>
      <c r="D48" s="42" t="s">
        <v>27</v>
      </c>
      <c r="E48" s="37">
        <f t="shared" si="7"/>
        <v>3</v>
      </c>
      <c r="F48" s="37">
        <f t="shared" si="8"/>
        <v>20</v>
      </c>
      <c r="G48" s="40">
        <f t="shared" si="0"/>
        <v>0.40277777777777779</v>
      </c>
      <c r="H48" s="39" t="s">
        <v>32</v>
      </c>
      <c r="I48" s="72"/>
      <c r="J48" s="72"/>
      <c r="K48" s="73"/>
      <c r="L48" s="86"/>
      <c r="M48" s="72"/>
      <c r="N48" s="72"/>
      <c r="O48" s="61"/>
    </row>
    <row r="49" spans="1:15" ht="30">
      <c r="A49" s="97">
        <v>43965</v>
      </c>
      <c r="B49" s="35">
        <v>0</v>
      </c>
      <c r="C49" s="41">
        <v>0.19444444444444445</v>
      </c>
      <c r="D49" s="42" t="s">
        <v>27</v>
      </c>
      <c r="E49" s="37">
        <f t="shared" si="7"/>
        <v>4</v>
      </c>
      <c r="F49" s="37">
        <f t="shared" si="8"/>
        <v>40</v>
      </c>
      <c r="G49" s="40">
        <f t="shared" si="0"/>
        <v>0.59722222222222221</v>
      </c>
      <c r="H49" s="39" t="s">
        <v>32</v>
      </c>
      <c r="I49" s="72"/>
      <c r="J49" s="72"/>
      <c r="K49" s="73"/>
      <c r="L49" s="84"/>
      <c r="M49" s="72"/>
      <c r="N49" s="72"/>
      <c r="O49" s="61"/>
    </row>
    <row r="50" spans="1:15" ht="30">
      <c r="A50" s="99"/>
      <c r="B50" s="35">
        <f>C49</f>
        <v>0.19444444444444445</v>
      </c>
      <c r="C50" s="41">
        <v>0.21527777777777779</v>
      </c>
      <c r="D50" s="42" t="s">
        <v>27</v>
      </c>
      <c r="E50" s="37">
        <f t="shared" si="7"/>
        <v>0</v>
      </c>
      <c r="F50" s="37">
        <f t="shared" si="8"/>
        <v>30</v>
      </c>
      <c r="G50" s="40">
        <f t="shared" si="0"/>
        <v>0.61805555555555558</v>
      </c>
      <c r="H50" s="39" t="s">
        <v>128</v>
      </c>
      <c r="I50" s="72"/>
      <c r="J50" s="72"/>
      <c r="K50" s="73"/>
      <c r="L50" s="86"/>
      <c r="M50" s="72"/>
      <c r="N50" s="72"/>
      <c r="O50" s="61"/>
    </row>
    <row r="51" spans="1:15" ht="30">
      <c r="A51" s="99"/>
      <c r="B51" s="35">
        <f t="shared" ref="B51:B63" si="9">C50</f>
        <v>0.21527777777777779</v>
      </c>
      <c r="C51" s="41">
        <v>0.22916666666666666</v>
      </c>
      <c r="D51" s="42" t="s">
        <v>27</v>
      </c>
      <c r="E51" s="37">
        <f t="shared" si="7"/>
        <v>0</v>
      </c>
      <c r="F51" s="37">
        <f t="shared" si="8"/>
        <v>20</v>
      </c>
      <c r="G51" s="40">
        <f t="shared" si="0"/>
        <v>0.63194444444444442</v>
      </c>
      <c r="H51" s="39" t="s">
        <v>32</v>
      </c>
      <c r="I51" s="72"/>
      <c r="J51" s="72"/>
      <c r="K51" s="73"/>
      <c r="L51" s="84"/>
      <c r="M51" s="72"/>
      <c r="N51" s="72"/>
      <c r="O51" s="61"/>
    </row>
    <row r="52" spans="1:15" ht="30">
      <c r="A52" s="99"/>
      <c r="B52" s="35">
        <f t="shared" si="9"/>
        <v>0.22916666666666666</v>
      </c>
      <c r="C52" s="41">
        <v>0.25</v>
      </c>
      <c r="D52" s="42" t="s">
        <v>27</v>
      </c>
      <c r="E52" s="37">
        <f t="shared" si="7"/>
        <v>0</v>
      </c>
      <c r="F52" s="37">
        <f t="shared" si="8"/>
        <v>30</v>
      </c>
      <c r="G52" s="40">
        <f t="shared" si="0"/>
        <v>0.65277777777777779</v>
      </c>
      <c r="H52" s="39" t="s">
        <v>108</v>
      </c>
      <c r="I52" s="72"/>
      <c r="J52" s="72"/>
      <c r="K52" s="73"/>
      <c r="L52" s="83"/>
      <c r="M52" s="72"/>
      <c r="N52" s="72"/>
      <c r="O52" s="61"/>
    </row>
    <row r="53" spans="1:15" ht="31.5">
      <c r="A53" s="99"/>
      <c r="B53" s="35">
        <f t="shared" si="9"/>
        <v>0.25</v>
      </c>
      <c r="C53" s="41">
        <v>0.27430555555555552</v>
      </c>
      <c r="D53" s="42" t="s">
        <v>27</v>
      </c>
      <c r="E53" s="37">
        <f t="shared" si="7"/>
        <v>0</v>
      </c>
      <c r="F53" s="37">
        <f t="shared" si="8"/>
        <v>35</v>
      </c>
      <c r="G53" s="40">
        <f t="shared" si="0"/>
        <v>0.67708333333333337</v>
      </c>
      <c r="H53" s="39" t="s">
        <v>127</v>
      </c>
      <c r="I53" s="72" t="s">
        <v>136</v>
      </c>
      <c r="J53" s="72" t="s">
        <v>63</v>
      </c>
      <c r="K53" s="73"/>
      <c r="L53" s="83"/>
      <c r="M53" s="72"/>
      <c r="N53" s="72"/>
      <c r="O53" s="61"/>
    </row>
    <row r="54" spans="1:15" ht="30">
      <c r="A54" s="99"/>
      <c r="B54" s="35">
        <f t="shared" si="9"/>
        <v>0.27430555555555552</v>
      </c>
      <c r="C54" s="41">
        <v>0.3125</v>
      </c>
      <c r="D54" s="42" t="s">
        <v>27</v>
      </c>
      <c r="E54" s="37">
        <f t="shared" si="7"/>
        <v>0</v>
      </c>
      <c r="F54" s="37">
        <f t="shared" si="8"/>
        <v>55</v>
      </c>
      <c r="G54" s="40">
        <f t="shared" si="0"/>
        <v>0.71527777777777779</v>
      </c>
      <c r="H54" s="39" t="s">
        <v>32</v>
      </c>
      <c r="I54" s="72"/>
      <c r="J54" s="72"/>
      <c r="K54" s="73"/>
      <c r="L54" s="85"/>
      <c r="M54" s="72"/>
      <c r="N54" s="72"/>
      <c r="O54" s="61"/>
    </row>
    <row r="55" spans="1:15" ht="30">
      <c r="A55" s="99"/>
      <c r="B55" s="35">
        <f t="shared" si="9"/>
        <v>0.3125</v>
      </c>
      <c r="C55" s="41">
        <v>0.31944444444444448</v>
      </c>
      <c r="D55" s="42" t="s">
        <v>27</v>
      </c>
      <c r="E55" s="37">
        <f t="shared" si="7"/>
        <v>0</v>
      </c>
      <c r="F55" s="37">
        <f t="shared" si="8"/>
        <v>10</v>
      </c>
      <c r="G55" s="40">
        <f t="shared" si="0"/>
        <v>0.72222222222222221</v>
      </c>
      <c r="H55" s="39" t="s">
        <v>129</v>
      </c>
      <c r="I55" s="72" t="s">
        <v>86</v>
      </c>
      <c r="J55" s="72" t="s">
        <v>63</v>
      </c>
      <c r="K55" s="73"/>
      <c r="L55" s="85"/>
      <c r="M55" s="72"/>
      <c r="N55" s="72"/>
      <c r="O55" s="61"/>
    </row>
    <row r="56" spans="1:15" ht="30">
      <c r="A56" s="99"/>
      <c r="B56" s="35">
        <f t="shared" si="9"/>
        <v>0.31944444444444448</v>
      </c>
      <c r="C56" s="41">
        <v>0.47222222222222227</v>
      </c>
      <c r="D56" s="42" t="s">
        <v>27</v>
      </c>
      <c r="E56" s="37">
        <f t="shared" si="7"/>
        <v>3</v>
      </c>
      <c r="F56" s="37">
        <f t="shared" si="8"/>
        <v>40</v>
      </c>
      <c r="G56" s="40">
        <f t="shared" si="0"/>
        <v>0.875</v>
      </c>
      <c r="H56" s="39" t="s">
        <v>32</v>
      </c>
      <c r="I56" s="72"/>
      <c r="J56" s="72"/>
      <c r="K56" s="73"/>
      <c r="L56" s="85"/>
      <c r="M56" s="72"/>
      <c r="N56" s="72"/>
      <c r="O56" s="61"/>
    </row>
    <row r="57" spans="1:15" ht="31.5">
      <c r="A57" s="99"/>
      <c r="B57" s="35">
        <f t="shared" si="9"/>
        <v>0.47222222222222227</v>
      </c>
      <c r="C57" s="41">
        <v>0.59722222222222221</v>
      </c>
      <c r="D57" s="42" t="s">
        <v>27</v>
      </c>
      <c r="E57" s="37">
        <v>0</v>
      </c>
      <c r="F57" s="37">
        <v>0</v>
      </c>
      <c r="G57" s="40">
        <f t="shared" si="0"/>
        <v>0.875</v>
      </c>
      <c r="H57" s="39" t="s">
        <v>130</v>
      </c>
      <c r="I57" s="72" t="s">
        <v>135</v>
      </c>
      <c r="J57" s="72">
        <v>48</v>
      </c>
      <c r="K57" s="73">
        <v>7495.91</v>
      </c>
      <c r="L57" s="85"/>
      <c r="M57" s="72" t="s">
        <v>142</v>
      </c>
      <c r="N57" s="72"/>
      <c r="O57" s="61"/>
    </row>
    <row r="58" spans="1:15" ht="31.5">
      <c r="A58" s="99"/>
      <c r="B58" s="35">
        <f t="shared" si="9"/>
        <v>0.59722222222222221</v>
      </c>
      <c r="C58" s="41">
        <v>0.625</v>
      </c>
      <c r="D58" s="42" t="s">
        <v>27</v>
      </c>
      <c r="E58" s="37">
        <v>0</v>
      </c>
      <c r="F58" s="37">
        <v>0</v>
      </c>
      <c r="G58" s="40">
        <f t="shared" si="0"/>
        <v>0.875</v>
      </c>
      <c r="H58" s="39" t="s">
        <v>130</v>
      </c>
      <c r="I58" s="72"/>
      <c r="J58" s="72"/>
      <c r="K58" s="73"/>
      <c r="L58" s="85"/>
      <c r="M58" s="72"/>
      <c r="N58" s="72"/>
      <c r="O58" s="61"/>
    </row>
    <row r="59" spans="1:15" ht="30">
      <c r="A59" s="99"/>
      <c r="B59" s="35">
        <f t="shared" si="9"/>
        <v>0.625</v>
      </c>
      <c r="C59" s="41">
        <v>0.69444444444444453</v>
      </c>
      <c r="D59" s="42" t="s">
        <v>27</v>
      </c>
      <c r="E59" s="37">
        <f t="shared" si="7"/>
        <v>1</v>
      </c>
      <c r="F59" s="37">
        <f t="shared" si="8"/>
        <v>40</v>
      </c>
      <c r="G59" s="40">
        <f t="shared" si="0"/>
        <v>0.94444444444444442</v>
      </c>
      <c r="H59" s="39" t="s">
        <v>32</v>
      </c>
      <c r="I59" s="72"/>
      <c r="J59" s="72"/>
      <c r="K59" s="73"/>
      <c r="L59" s="85"/>
      <c r="M59" s="72"/>
      <c r="N59" s="72"/>
      <c r="O59" s="61"/>
    </row>
    <row r="60" spans="1:15" ht="31.5">
      <c r="A60" s="99"/>
      <c r="B60" s="35">
        <f t="shared" si="9"/>
        <v>0.69444444444444453</v>
      </c>
      <c r="C60" s="41">
        <v>0.71527777777777779</v>
      </c>
      <c r="D60" s="42" t="s">
        <v>27</v>
      </c>
      <c r="E60" s="37">
        <f t="shared" si="7"/>
        <v>0</v>
      </c>
      <c r="F60" s="37">
        <f t="shared" si="8"/>
        <v>30</v>
      </c>
      <c r="G60" s="40">
        <f t="shared" si="0"/>
        <v>0.96527777777777779</v>
      </c>
      <c r="H60" s="39" t="s">
        <v>131</v>
      </c>
      <c r="I60" s="72" t="s">
        <v>137</v>
      </c>
      <c r="J60" s="72">
        <v>71</v>
      </c>
      <c r="K60" s="73">
        <v>8517.39</v>
      </c>
      <c r="L60" s="84"/>
      <c r="M60" s="72" t="s">
        <v>143</v>
      </c>
      <c r="N60" s="72"/>
      <c r="O60" s="61"/>
    </row>
    <row r="61" spans="1:15" ht="30">
      <c r="A61" s="99"/>
      <c r="B61" s="35">
        <f t="shared" si="9"/>
        <v>0.71527777777777779</v>
      </c>
      <c r="C61" s="41">
        <v>0.79861111111111116</v>
      </c>
      <c r="D61" s="42" t="s">
        <v>27</v>
      </c>
      <c r="E61" s="37">
        <f t="shared" si="7"/>
        <v>2</v>
      </c>
      <c r="F61" s="37">
        <f t="shared" si="8"/>
        <v>0</v>
      </c>
      <c r="G61" s="40">
        <f t="shared" si="0"/>
        <v>1.0486111111111112</v>
      </c>
      <c r="H61" s="39" t="s">
        <v>32</v>
      </c>
      <c r="I61" s="72"/>
      <c r="J61" s="72"/>
      <c r="K61" s="73"/>
      <c r="L61" s="83"/>
      <c r="M61" s="72"/>
      <c r="N61" s="72"/>
      <c r="O61" s="61"/>
    </row>
    <row r="62" spans="1:15" ht="30">
      <c r="A62" s="99"/>
      <c r="B62" s="35">
        <f t="shared" si="9"/>
        <v>0.79861111111111116</v>
      </c>
      <c r="C62" s="41">
        <v>0.80555555555555547</v>
      </c>
      <c r="D62" s="42" t="s">
        <v>27</v>
      </c>
      <c r="E62" s="37">
        <f t="shared" si="7"/>
        <v>0</v>
      </c>
      <c r="F62" s="37">
        <f t="shared" si="8"/>
        <v>10</v>
      </c>
      <c r="G62" s="40">
        <f t="shared" si="0"/>
        <v>1.0555555555555556</v>
      </c>
      <c r="H62" s="39" t="s">
        <v>132</v>
      </c>
      <c r="I62" s="72"/>
      <c r="J62" s="72"/>
      <c r="K62" s="73"/>
      <c r="L62" s="84"/>
      <c r="M62" s="72"/>
      <c r="N62" s="72"/>
      <c r="O62" s="61"/>
    </row>
    <row r="63" spans="1:15" ht="30">
      <c r="A63" s="99"/>
      <c r="B63" s="35">
        <f t="shared" si="9"/>
        <v>0.80555555555555547</v>
      </c>
      <c r="C63" s="41">
        <v>0.875</v>
      </c>
      <c r="D63" s="42" t="s">
        <v>27</v>
      </c>
      <c r="E63" s="37">
        <f t="shared" si="7"/>
        <v>1</v>
      </c>
      <c r="F63" s="37">
        <f t="shared" si="8"/>
        <v>40</v>
      </c>
      <c r="G63" s="40">
        <f t="shared" si="0"/>
        <v>1.125</v>
      </c>
      <c r="H63" s="39" t="s">
        <v>32</v>
      </c>
      <c r="I63" s="72"/>
      <c r="J63" s="72"/>
      <c r="K63" s="73"/>
      <c r="L63" s="84"/>
      <c r="M63" s="72"/>
      <c r="N63" s="72"/>
      <c r="O63" s="61"/>
    </row>
    <row r="64" spans="1:15" ht="30">
      <c r="A64" s="94"/>
      <c r="B64" s="41"/>
      <c r="C64" s="43">
        <v>0.875</v>
      </c>
      <c r="D64" s="44" t="s">
        <v>10</v>
      </c>
      <c r="E64" s="37"/>
      <c r="F64" s="37"/>
      <c r="G64" s="40">
        <f t="shared" si="0"/>
        <v>1.125</v>
      </c>
      <c r="H64" s="64" t="s">
        <v>52</v>
      </c>
      <c r="I64" s="72"/>
      <c r="J64" s="76"/>
      <c r="K64" s="73"/>
      <c r="L64" s="72"/>
      <c r="M64" s="72"/>
      <c r="N64" s="72"/>
      <c r="O64" s="61"/>
    </row>
    <row r="65" spans="1:14">
      <c r="A65" s="101"/>
      <c r="B65" s="102" t="s">
        <v>28</v>
      </c>
      <c r="C65" s="102"/>
      <c r="D65" s="102"/>
      <c r="E65" s="102"/>
      <c r="F65" s="102"/>
      <c r="G65" s="45">
        <f>G64</f>
        <v>1.125</v>
      </c>
      <c r="H65" s="46">
        <f>G65</f>
        <v>1.125</v>
      </c>
      <c r="J65" s="77"/>
    </row>
    <row r="66" spans="1:14">
      <c r="A66" s="101"/>
      <c r="B66" s="102" t="s">
        <v>29</v>
      </c>
      <c r="C66" s="102"/>
      <c r="D66" s="102"/>
      <c r="E66" s="102"/>
      <c r="F66" s="102"/>
      <c r="G66" s="47">
        <f>B16</f>
        <v>1.4314799999999999</v>
      </c>
      <c r="H66" s="46">
        <f>G66</f>
        <v>1.4314799999999999</v>
      </c>
      <c r="J66" s="77"/>
    </row>
    <row r="67" spans="1:14">
      <c r="A67" s="101"/>
      <c r="B67" s="103" t="s">
        <v>30</v>
      </c>
      <c r="C67" s="103"/>
      <c r="D67" s="103"/>
      <c r="E67" s="103"/>
      <c r="F67" s="103"/>
      <c r="G67" s="48">
        <f>G66-G65</f>
        <v>0.30647999999999986</v>
      </c>
      <c r="H67" s="46">
        <f>G67</f>
        <v>0.30647999999999986</v>
      </c>
      <c r="J67" s="77"/>
    </row>
    <row r="68" spans="1:14" ht="15.6" customHeight="1">
      <c r="A68" s="101"/>
      <c r="B68" s="103" t="s">
        <v>31</v>
      </c>
      <c r="C68" s="103"/>
      <c r="D68" s="103"/>
      <c r="E68" s="103"/>
      <c r="F68" s="103"/>
      <c r="G68" s="48"/>
      <c r="H68" s="46">
        <f t="shared" ref="H68" si="10">G68</f>
        <v>0</v>
      </c>
      <c r="J68" s="77"/>
    </row>
    <row r="69" spans="1:14" s="60" customFormat="1" ht="15" customHeight="1">
      <c r="A69" s="63"/>
      <c r="B69" s="103" t="s">
        <v>40</v>
      </c>
      <c r="C69" s="103"/>
      <c r="D69" s="103"/>
      <c r="E69" s="103"/>
      <c r="F69" s="103"/>
      <c r="G69" s="48">
        <f>G67*B14</f>
        <v>229.8599999999999</v>
      </c>
      <c r="H69" s="46"/>
      <c r="I69" s="78"/>
      <c r="J69" s="79"/>
      <c r="K69" s="80"/>
      <c r="L69" s="81"/>
      <c r="M69" s="81"/>
      <c r="N69" s="81"/>
    </row>
    <row r="70" spans="1:14" s="60" customFormat="1" ht="15.6" customHeight="1">
      <c r="A70" s="63"/>
      <c r="B70" s="104" t="s">
        <v>41</v>
      </c>
      <c r="C70" s="105"/>
      <c r="D70" s="105"/>
      <c r="E70" s="105"/>
      <c r="F70" s="106"/>
      <c r="G70" s="48"/>
      <c r="H70" s="46"/>
      <c r="I70" s="78"/>
      <c r="J70" s="79"/>
      <c r="K70" s="80"/>
      <c r="L70" s="81"/>
      <c r="M70" s="81"/>
      <c r="N70" s="81"/>
    </row>
    <row r="71" spans="1:14" s="60" customFormat="1">
      <c r="A71" s="107"/>
      <c r="B71" s="107"/>
      <c r="C71" s="107"/>
      <c r="D71" s="107"/>
      <c r="E71" s="107"/>
      <c r="F71" s="107"/>
      <c r="G71" s="107"/>
      <c r="H71" s="107"/>
      <c r="I71" s="78"/>
      <c r="J71" s="62"/>
      <c r="K71" s="80"/>
      <c r="L71" s="81"/>
      <c r="M71" s="81"/>
      <c r="N71" s="81"/>
    </row>
    <row r="72" spans="1:14" s="60" customFormat="1">
      <c r="A72" s="108" t="s">
        <v>42</v>
      </c>
      <c r="B72" s="108"/>
      <c r="C72" s="108"/>
      <c r="D72" s="108"/>
      <c r="E72" s="108"/>
      <c r="F72" s="108"/>
      <c r="G72" s="108"/>
      <c r="H72" s="108"/>
      <c r="I72" s="78"/>
      <c r="J72" s="62"/>
      <c r="K72" s="80"/>
      <c r="L72" s="81"/>
      <c r="M72" s="81"/>
      <c r="N72" s="81"/>
    </row>
    <row r="73" spans="1:14" s="60" customFormat="1" ht="15.75" customHeight="1">
      <c r="A73" s="100" t="s">
        <v>43</v>
      </c>
      <c r="B73" s="100"/>
      <c r="C73" s="100"/>
      <c r="D73" s="100"/>
      <c r="E73" s="100" t="s">
        <v>44</v>
      </c>
      <c r="F73" s="100"/>
      <c r="G73" s="100"/>
      <c r="H73" s="100"/>
      <c r="I73" s="78"/>
      <c r="J73" s="62"/>
      <c r="K73" s="80"/>
      <c r="L73" s="81"/>
      <c r="M73" s="81"/>
      <c r="N73" s="81"/>
    </row>
    <row r="74" spans="1:14" s="60" customFormat="1" ht="30" customHeight="1">
      <c r="A74" s="100"/>
      <c r="B74" s="100"/>
      <c r="C74" s="100"/>
      <c r="D74" s="100"/>
      <c r="E74" s="100"/>
      <c r="F74" s="100"/>
      <c r="G74" s="100"/>
      <c r="H74" s="100"/>
      <c r="I74" s="78"/>
      <c r="J74" s="62"/>
      <c r="K74" s="80"/>
      <c r="L74" s="81"/>
      <c r="M74" s="81"/>
      <c r="N74" s="81"/>
    </row>
  </sheetData>
  <mergeCells count="30">
    <mergeCell ref="A1:H1"/>
    <mergeCell ref="E13:F13"/>
    <mergeCell ref="A18:A19"/>
    <mergeCell ref="B18:C18"/>
    <mergeCell ref="D18:D19"/>
    <mergeCell ref="E18:F18"/>
    <mergeCell ref="G18:G19"/>
    <mergeCell ref="H18:H19"/>
    <mergeCell ref="A41:A48"/>
    <mergeCell ref="A32:A34"/>
    <mergeCell ref="A35:A36"/>
    <mergeCell ref="A37:A40"/>
    <mergeCell ref="J18:N18"/>
    <mergeCell ref="A20:A21"/>
    <mergeCell ref="A22:A23"/>
    <mergeCell ref="A24:A25"/>
    <mergeCell ref="A28:A29"/>
    <mergeCell ref="A30:A31"/>
    <mergeCell ref="A73:D74"/>
    <mergeCell ref="E73:H74"/>
    <mergeCell ref="A65:A68"/>
    <mergeCell ref="B65:F65"/>
    <mergeCell ref="B66:F66"/>
    <mergeCell ref="B67:F67"/>
    <mergeCell ref="B68:F68"/>
    <mergeCell ref="A49:A63"/>
    <mergeCell ref="B69:F69"/>
    <mergeCell ref="B70:F70"/>
    <mergeCell ref="A71:H71"/>
    <mergeCell ref="A72:H7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8"/>
  <sheetViews>
    <sheetView topLeftCell="A55" zoomScale="90" zoomScaleNormal="90" workbookViewId="0">
      <selection activeCell="I30" sqref="I30"/>
    </sheetView>
  </sheetViews>
  <sheetFormatPr defaultColWidth="8.85546875" defaultRowHeight="15.75"/>
  <cols>
    <col min="1" max="1" width="23.85546875" style="65" bestFit="1" customWidth="1"/>
    <col min="2" max="2" width="12.140625" style="58" bestFit="1" customWidth="1"/>
    <col min="3" max="3" width="14.140625" style="58" customWidth="1"/>
    <col min="4" max="4" width="17" style="58" bestFit="1" customWidth="1"/>
    <col min="5" max="5" width="8.85546875" style="58"/>
    <col min="6" max="6" width="13.140625" style="58" customWidth="1"/>
    <col min="7" max="7" width="17.42578125" style="65" customWidth="1"/>
    <col min="8" max="8" width="65" style="58" customWidth="1"/>
    <col min="9" max="9" width="24" style="66" customWidth="1"/>
    <col min="10" max="10" width="10" style="66" customWidth="1"/>
    <col min="11" max="11" width="17.42578125" style="67" customWidth="1"/>
    <col min="12" max="12" width="18.7109375" style="66" customWidth="1"/>
    <col min="13" max="13" width="18.5703125" style="66" customWidth="1"/>
    <col min="14" max="14" width="15.7109375" style="66" customWidth="1"/>
    <col min="15" max="16384" width="8.85546875" style="58"/>
  </cols>
  <sheetData>
    <row r="1" spans="1:8" ht="20.25">
      <c r="A1" s="112" t="s">
        <v>0</v>
      </c>
      <c r="B1" s="112"/>
      <c r="C1" s="112"/>
      <c r="D1" s="112"/>
      <c r="E1" s="112"/>
      <c r="F1" s="112"/>
      <c r="G1" s="112"/>
      <c r="H1" s="112"/>
    </row>
    <row r="2" spans="1:8">
      <c r="A2" s="1"/>
      <c r="B2" s="2"/>
      <c r="C2" s="59" t="s">
        <v>36</v>
      </c>
      <c r="D2" s="3" t="s">
        <v>89</v>
      </c>
      <c r="E2" s="4"/>
      <c r="F2" s="4"/>
      <c r="G2" s="5"/>
      <c r="H2" s="4"/>
    </row>
    <row r="3" spans="1:8">
      <c r="A3" s="1"/>
      <c r="B3" s="2"/>
      <c r="C3" s="59" t="s">
        <v>37</v>
      </c>
      <c r="D3" s="3" t="s">
        <v>91</v>
      </c>
      <c r="E3" s="4"/>
      <c r="F3" s="4"/>
      <c r="G3" s="5"/>
      <c r="H3" s="4"/>
    </row>
    <row r="4" spans="1:8" ht="14.45" customHeight="1">
      <c r="A4" s="6"/>
      <c r="B4" s="7"/>
      <c r="C4" s="7"/>
      <c r="D4" s="7"/>
      <c r="E4" s="8"/>
      <c r="F4" s="7"/>
      <c r="G4" s="6"/>
      <c r="H4" s="7"/>
    </row>
    <row r="5" spans="1:8" ht="14.45" customHeight="1">
      <c r="A5" s="9" t="s">
        <v>1</v>
      </c>
      <c r="B5" s="10" t="s">
        <v>38</v>
      </c>
      <c r="C5" s="10"/>
      <c r="D5" s="10"/>
      <c r="E5" s="11" t="s">
        <v>2</v>
      </c>
      <c r="F5" s="12"/>
      <c r="G5" s="50">
        <v>43955.819444444445</v>
      </c>
      <c r="H5" s="18"/>
    </row>
    <row r="6" spans="1:8" ht="14.45" customHeight="1">
      <c r="C6" s="10"/>
      <c r="D6" s="10"/>
      <c r="E6" s="12"/>
      <c r="F6" s="12"/>
      <c r="G6" s="51"/>
      <c r="H6" s="14"/>
    </row>
    <row r="7" spans="1:8" ht="14.45" customHeight="1">
      <c r="A7" s="9" t="s">
        <v>3</v>
      </c>
      <c r="B7" s="15" t="s">
        <v>92</v>
      </c>
      <c r="D7" s="16"/>
      <c r="E7" s="17" t="s">
        <v>4</v>
      </c>
      <c r="F7" s="17"/>
      <c r="G7" s="50">
        <f>G5</f>
        <v>43955.819444444445</v>
      </c>
      <c r="H7" s="18"/>
    </row>
    <row r="8" spans="1:8">
      <c r="A8" s="9"/>
      <c r="B8" s="19"/>
      <c r="C8" s="10"/>
      <c r="D8" s="16"/>
      <c r="E8" s="17"/>
      <c r="F8" s="17"/>
      <c r="G8" s="20"/>
      <c r="H8" s="18"/>
    </row>
    <row r="9" spans="1:8">
      <c r="A9" s="9" t="s">
        <v>5</v>
      </c>
      <c r="B9" s="49">
        <v>7127.22</v>
      </c>
      <c r="C9" s="10" t="s">
        <v>6</v>
      </c>
      <c r="D9" s="55" t="s">
        <v>34</v>
      </c>
      <c r="E9" s="11" t="s">
        <v>7</v>
      </c>
      <c r="F9" s="11"/>
      <c r="G9" s="13">
        <v>43963.930555555555</v>
      </c>
      <c r="H9" s="18"/>
    </row>
    <row r="10" spans="1:8">
      <c r="A10" s="9"/>
      <c r="B10" s="10"/>
      <c r="C10" s="10"/>
      <c r="D10" s="16"/>
      <c r="E10" s="11"/>
      <c r="F10" s="11"/>
      <c r="G10" s="20"/>
      <c r="H10" s="18"/>
    </row>
    <row r="11" spans="1:8">
      <c r="A11" s="9" t="s">
        <v>8</v>
      </c>
      <c r="B11" s="52">
        <v>6000</v>
      </c>
      <c r="C11" s="21" t="s">
        <v>9</v>
      </c>
      <c r="D11" s="21"/>
      <c r="E11" s="11" t="s">
        <v>10</v>
      </c>
      <c r="G11" s="13">
        <v>43965.659722222219</v>
      </c>
      <c r="H11" s="21"/>
    </row>
    <row r="12" spans="1:8">
      <c r="A12" s="9"/>
      <c r="B12" s="53"/>
      <c r="C12" s="21"/>
      <c r="D12" s="21"/>
      <c r="E12" s="11"/>
      <c r="F12" s="11"/>
      <c r="G12" s="22"/>
      <c r="H12" s="21"/>
    </row>
    <row r="13" spans="1:8" ht="25.7" customHeight="1">
      <c r="A13" s="23" t="s">
        <v>11</v>
      </c>
      <c r="B13" s="52">
        <v>1500</v>
      </c>
      <c r="C13" s="21" t="s">
        <v>12</v>
      </c>
      <c r="D13" s="24"/>
      <c r="E13" s="113" t="s">
        <v>13</v>
      </c>
      <c r="F13" s="113"/>
      <c r="G13" s="57"/>
      <c r="H13" s="18"/>
    </row>
    <row r="14" spans="1:8">
      <c r="A14" s="23" t="s">
        <v>14</v>
      </c>
      <c r="B14" s="52">
        <v>750</v>
      </c>
      <c r="C14" s="21" t="s">
        <v>12</v>
      </c>
      <c r="D14" s="24"/>
      <c r="E14" s="11"/>
      <c r="F14" s="11"/>
      <c r="G14" s="20"/>
      <c r="H14" s="18"/>
    </row>
    <row r="15" spans="1:8">
      <c r="A15" s="25"/>
      <c r="B15" s="54"/>
      <c r="C15" s="24"/>
      <c r="D15" s="26"/>
      <c r="F15" s="11"/>
      <c r="G15" s="20"/>
      <c r="H15" s="18"/>
    </row>
    <row r="16" spans="1:8">
      <c r="A16" s="27" t="s">
        <v>15</v>
      </c>
      <c r="B16" s="28">
        <f>B9/B11</f>
        <v>1.18787</v>
      </c>
      <c r="C16" s="16" t="s">
        <v>16</v>
      </c>
      <c r="D16" s="10"/>
      <c r="E16" s="11"/>
      <c r="F16" s="11"/>
      <c r="G16" s="20"/>
      <c r="H16" s="18"/>
    </row>
    <row r="17" spans="1:15">
      <c r="A17" s="6"/>
      <c r="B17" s="29"/>
      <c r="C17" s="29"/>
      <c r="D17" s="29"/>
      <c r="E17" s="30"/>
      <c r="F17" s="30"/>
      <c r="G17" s="6"/>
      <c r="H17" s="30"/>
    </row>
    <row r="18" spans="1:15" ht="28.5" customHeight="1">
      <c r="A18" s="114" t="s">
        <v>17</v>
      </c>
      <c r="B18" s="116" t="s">
        <v>18</v>
      </c>
      <c r="C18" s="117"/>
      <c r="D18" s="114" t="s">
        <v>19</v>
      </c>
      <c r="E18" s="116" t="s">
        <v>20</v>
      </c>
      <c r="F18" s="117"/>
      <c r="G18" s="114" t="s">
        <v>21</v>
      </c>
      <c r="H18" s="114" t="s">
        <v>22</v>
      </c>
      <c r="I18" s="68"/>
      <c r="J18" s="109" t="s">
        <v>46</v>
      </c>
      <c r="K18" s="110"/>
      <c r="L18" s="110"/>
      <c r="M18" s="110"/>
      <c r="N18" s="111"/>
    </row>
    <row r="19" spans="1:15" ht="29.25">
      <c r="A19" s="115"/>
      <c r="B19" s="31" t="s">
        <v>23</v>
      </c>
      <c r="C19" s="32" t="s">
        <v>24</v>
      </c>
      <c r="D19" s="115"/>
      <c r="E19" s="33" t="s">
        <v>25</v>
      </c>
      <c r="F19" s="33" t="s">
        <v>39</v>
      </c>
      <c r="G19" s="115"/>
      <c r="H19" s="115"/>
      <c r="I19" s="69" t="s">
        <v>35</v>
      </c>
      <c r="J19" s="70" t="s">
        <v>47</v>
      </c>
      <c r="K19" s="71" t="s">
        <v>48</v>
      </c>
      <c r="L19" s="70" t="s">
        <v>49</v>
      </c>
      <c r="M19" s="70" t="s">
        <v>50</v>
      </c>
      <c r="N19" s="70" t="s">
        <v>51</v>
      </c>
    </row>
    <row r="20" spans="1:15" ht="31.5">
      <c r="A20" s="97">
        <v>43955</v>
      </c>
      <c r="B20" s="35"/>
      <c r="C20" s="56">
        <v>0.81944444444444453</v>
      </c>
      <c r="D20" s="36" t="s">
        <v>26</v>
      </c>
      <c r="E20" s="37"/>
      <c r="F20" s="37"/>
      <c r="G20" s="40"/>
      <c r="H20" s="64" t="s">
        <v>144</v>
      </c>
      <c r="I20" s="72"/>
      <c r="J20" s="72"/>
      <c r="K20" s="73"/>
      <c r="L20" s="72"/>
      <c r="M20" s="72"/>
      <c r="N20" s="72"/>
      <c r="O20" s="61"/>
    </row>
    <row r="21" spans="1:15" ht="31.5">
      <c r="A21" s="98"/>
      <c r="B21" s="35">
        <f>C20</f>
        <v>0.81944444444444453</v>
      </c>
      <c r="C21" s="35">
        <v>1</v>
      </c>
      <c r="D21" s="36" t="s">
        <v>26</v>
      </c>
      <c r="E21" s="37">
        <v>0</v>
      </c>
      <c r="F21" s="37">
        <v>0</v>
      </c>
      <c r="G21" s="40">
        <f t="shared" ref="G21:G58" si="0">E21/24+F21/(60*24)+G20</f>
        <v>0</v>
      </c>
      <c r="H21" s="39" t="s">
        <v>101</v>
      </c>
      <c r="I21" s="72" t="s">
        <v>55</v>
      </c>
      <c r="J21" s="72">
        <v>71</v>
      </c>
      <c r="K21" s="73">
        <v>19682.310000000001</v>
      </c>
      <c r="L21" s="86">
        <v>43944.375</v>
      </c>
      <c r="M21" s="72" t="s">
        <v>113</v>
      </c>
      <c r="N21" s="72"/>
      <c r="O21" s="61"/>
    </row>
    <row r="22" spans="1:15" ht="31.5">
      <c r="A22" s="97">
        <v>43956</v>
      </c>
      <c r="B22" s="35">
        <v>0</v>
      </c>
      <c r="C22" s="41">
        <v>0.60416666666666663</v>
      </c>
      <c r="D22" s="36" t="s">
        <v>26</v>
      </c>
      <c r="E22" s="37">
        <v>0</v>
      </c>
      <c r="F22" s="37">
        <v>0</v>
      </c>
      <c r="G22" s="40">
        <f t="shared" si="0"/>
        <v>0</v>
      </c>
      <c r="H22" s="39" t="s">
        <v>101</v>
      </c>
      <c r="I22" s="72"/>
      <c r="J22" s="72"/>
      <c r="K22" s="75"/>
      <c r="L22" s="86"/>
      <c r="M22" s="72"/>
      <c r="N22" s="72"/>
      <c r="O22" s="61"/>
    </row>
    <row r="23" spans="1:15" ht="31.5">
      <c r="A23" s="98"/>
      <c r="B23" s="35">
        <f>C22</f>
        <v>0.60416666666666663</v>
      </c>
      <c r="C23" s="41">
        <v>1</v>
      </c>
      <c r="D23" s="36" t="s">
        <v>26</v>
      </c>
      <c r="E23" s="37">
        <v>0</v>
      </c>
      <c r="F23" s="37">
        <v>0</v>
      </c>
      <c r="G23" s="40">
        <f t="shared" si="0"/>
        <v>0</v>
      </c>
      <c r="H23" s="39" t="s">
        <v>102</v>
      </c>
      <c r="I23" s="72" t="s">
        <v>111</v>
      </c>
      <c r="J23" s="72">
        <v>63</v>
      </c>
      <c r="K23" s="73">
        <v>20890.189999999999</v>
      </c>
      <c r="L23" s="86">
        <v>43938.805555555555</v>
      </c>
      <c r="M23" s="72" t="s">
        <v>114</v>
      </c>
      <c r="N23" s="72"/>
      <c r="O23" s="61"/>
    </row>
    <row r="24" spans="1:15" ht="31.5">
      <c r="A24" s="87">
        <v>43957</v>
      </c>
      <c r="B24" s="35">
        <v>0</v>
      </c>
      <c r="C24" s="41">
        <v>1</v>
      </c>
      <c r="D24" s="36" t="s">
        <v>26</v>
      </c>
      <c r="E24" s="37">
        <v>0</v>
      </c>
      <c r="F24" s="37">
        <v>0</v>
      </c>
      <c r="G24" s="40">
        <f t="shared" si="0"/>
        <v>0</v>
      </c>
      <c r="H24" s="39" t="s">
        <v>102</v>
      </c>
      <c r="I24" s="72"/>
      <c r="J24" s="72"/>
      <c r="K24" s="73"/>
      <c r="L24" s="84"/>
      <c r="M24" s="72"/>
      <c r="N24" s="72"/>
      <c r="O24" s="61"/>
    </row>
    <row r="25" spans="1:15" ht="31.5">
      <c r="A25" s="87">
        <v>43958</v>
      </c>
      <c r="B25" s="35">
        <v>0</v>
      </c>
      <c r="C25" s="41">
        <v>1</v>
      </c>
      <c r="D25" s="36" t="s">
        <v>26</v>
      </c>
      <c r="E25" s="37">
        <v>0</v>
      </c>
      <c r="F25" s="37">
        <v>0</v>
      </c>
      <c r="G25" s="40">
        <f t="shared" si="0"/>
        <v>0</v>
      </c>
      <c r="H25" s="39" t="s">
        <v>103</v>
      </c>
      <c r="I25" s="72" t="s">
        <v>57</v>
      </c>
      <c r="J25" s="72">
        <v>63</v>
      </c>
      <c r="K25" s="73">
        <v>14897.57</v>
      </c>
      <c r="L25" s="86">
        <v>43942.6875</v>
      </c>
      <c r="M25" s="72" t="s">
        <v>115</v>
      </c>
      <c r="N25" s="72"/>
      <c r="O25" s="61"/>
    </row>
    <row r="26" spans="1:15" ht="31.5">
      <c r="A26" s="97">
        <v>43959</v>
      </c>
      <c r="B26" s="35">
        <v>0</v>
      </c>
      <c r="C26" s="41">
        <v>4.8611111111111112E-2</v>
      </c>
      <c r="D26" s="36" t="s">
        <v>26</v>
      </c>
      <c r="E26" s="37">
        <v>0</v>
      </c>
      <c r="F26" s="37">
        <v>0</v>
      </c>
      <c r="G26" s="40">
        <f t="shared" si="0"/>
        <v>0</v>
      </c>
      <c r="H26" s="39" t="s">
        <v>103</v>
      </c>
      <c r="I26" s="72"/>
      <c r="J26" s="72"/>
      <c r="K26" s="73"/>
      <c r="L26" s="84"/>
      <c r="M26" s="72"/>
      <c r="N26" s="72"/>
      <c r="O26" s="61"/>
    </row>
    <row r="27" spans="1:15" ht="31.5">
      <c r="A27" s="98"/>
      <c r="B27" s="35">
        <f t="shared" ref="B27" si="1">C26</f>
        <v>4.8611111111111112E-2</v>
      </c>
      <c r="C27" s="41">
        <v>1</v>
      </c>
      <c r="D27" s="36" t="s">
        <v>26</v>
      </c>
      <c r="E27" s="37">
        <v>0</v>
      </c>
      <c r="F27" s="37">
        <v>0</v>
      </c>
      <c r="G27" s="40">
        <f t="shared" si="0"/>
        <v>0</v>
      </c>
      <c r="H27" s="39" t="s">
        <v>104</v>
      </c>
      <c r="I27" s="72" t="s">
        <v>59</v>
      </c>
      <c r="J27" s="72">
        <v>59</v>
      </c>
      <c r="K27" s="73">
        <v>19275.68</v>
      </c>
      <c r="L27" s="83">
        <v>43957.149305555555</v>
      </c>
      <c r="M27" s="72" t="s">
        <v>116</v>
      </c>
      <c r="N27" s="72"/>
      <c r="O27" s="61"/>
    </row>
    <row r="28" spans="1:15" ht="31.5">
      <c r="A28" s="97">
        <v>43960</v>
      </c>
      <c r="B28" s="35">
        <v>0</v>
      </c>
      <c r="C28" s="41">
        <v>8.3333333333333329E-2</v>
      </c>
      <c r="D28" s="36" t="s">
        <v>26</v>
      </c>
      <c r="E28" s="37">
        <v>0</v>
      </c>
      <c r="F28" s="37">
        <v>0</v>
      </c>
      <c r="G28" s="40">
        <f t="shared" si="0"/>
        <v>0</v>
      </c>
      <c r="H28" s="39" t="s">
        <v>104</v>
      </c>
      <c r="I28" s="72"/>
      <c r="J28" s="72"/>
      <c r="K28" s="73"/>
      <c r="L28" s="72"/>
      <c r="M28" s="72"/>
      <c r="N28" s="72"/>
      <c r="O28" s="61"/>
    </row>
    <row r="29" spans="1:15" ht="31.5">
      <c r="A29" s="98"/>
      <c r="B29" s="35">
        <f t="shared" ref="B29" si="2">C28</f>
        <v>8.3333333333333329E-2</v>
      </c>
      <c r="C29" s="41">
        <v>1</v>
      </c>
      <c r="D29" s="36" t="s">
        <v>26</v>
      </c>
      <c r="E29" s="37">
        <v>0</v>
      </c>
      <c r="F29" s="37">
        <v>0</v>
      </c>
      <c r="G29" s="40">
        <f t="shared" si="0"/>
        <v>0</v>
      </c>
      <c r="H29" s="39" t="s">
        <v>145</v>
      </c>
      <c r="I29" s="72" t="s">
        <v>90</v>
      </c>
      <c r="J29" s="72">
        <v>48</v>
      </c>
      <c r="K29" s="73">
        <v>9074.5400000000009</v>
      </c>
      <c r="L29" s="86"/>
      <c r="M29" s="89" t="s">
        <v>138</v>
      </c>
      <c r="N29" s="72"/>
      <c r="O29" s="61"/>
    </row>
    <row r="30" spans="1:15" ht="31.5">
      <c r="A30" s="101">
        <v>43961</v>
      </c>
      <c r="B30" s="35">
        <v>0</v>
      </c>
      <c r="C30" s="41">
        <v>0.13194444444444445</v>
      </c>
      <c r="D30" s="36" t="s">
        <v>26</v>
      </c>
      <c r="E30" s="37">
        <v>0</v>
      </c>
      <c r="F30" s="37">
        <v>0</v>
      </c>
      <c r="G30" s="40">
        <f t="shared" si="0"/>
        <v>0</v>
      </c>
      <c r="H30" s="39" t="s">
        <v>145</v>
      </c>
      <c r="I30" s="72"/>
      <c r="J30" s="72"/>
      <c r="K30" s="73"/>
      <c r="L30" s="90"/>
      <c r="M30" s="72"/>
      <c r="N30" s="72"/>
      <c r="O30" s="61"/>
    </row>
    <row r="31" spans="1:15" ht="31.5">
      <c r="A31" s="101"/>
      <c r="B31" s="35">
        <f>C30</f>
        <v>0.13194444444444445</v>
      </c>
      <c r="C31" s="41">
        <v>0.40277777777777773</v>
      </c>
      <c r="D31" s="36" t="s">
        <v>26</v>
      </c>
      <c r="E31" s="37">
        <v>0</v>
      </c>
      <c r="F31" s="37">
        <v>0</v>
      </c>
      <c r="G31" s="40">
        <f t="shared" si="0"/>
        <v>0</v>
      </c>
      <c r="H31" s="39" t="s">
        <v>145</v>
      </c>
      <c r="I31" s="72" t="s">
        <v>133</v>
      </c>
      <c r="J31" s="72">
        <v>28</v>
      </c>
      <c r="K31" s="73">
        <v>4168.54</v>
      </c>
      <c r="L31" s="84"/>
      <c r="M31" s="89">
        <v>43961</v>
      </c>
      <c r="N31" s="72"/>
      <c r="O31" s="61"/>
    </row>
    <row r="32" spans="1:15" ht="31.5">
      <c r="A32" s="101"/>
      <c r="B32" s="35">
        <f t="shared" ref="B32:B33" si="3">C31</f>
        <v>0.40277777777777773</v>
      </c>
      <c r="C32" s="41">
        <v>0.625</v>
      </c>
      <c r="D32" s="36" t="s">
        <v>26</v>
      </c>
      <c r="E32" s="37">
        <v>0</v>
      </c>
      <c r="F32" s="37">
        <v>0</v>
      </c>
      <c r="G32" s="40">
        <f t="shared" si="0"/>
        <v>0</v>
      </c>
      <c r="H32" s="39" t="s">
        <v>120</v>
      </c>
      <c r="I32" s="72" t="s">
        <v>133</v>
      </c>
      <c r="J32" s="72">
        <v>28</v>
      </c>
      <c r="K32" s="73">
        <v>4168.54</v>
      </c>
      <c r="L32" s="84"/>
      <c r="M32" s="89">
        <v>43961</v>
      </c>
      <c r="N32" s="72"/>
      <c r="O32" s="61"/>
    </row>
    <row r="33" spans="1:15" ht="31.5">
      <c r="A33" s="101"/>
      <c r="B33" s="35">
        <f t="shared" si="3"/>
        <v>0.625</v>
      </c>
      <c r="C33" s="41">
        <v>1</v>
      </c>
      <c r="D33" s="36" t="s">
        <v>26</v>
      </c>
      <c r="E33" s="37">
        <v>0</v>
      </c>
      <c r="F33" s="37">
        <v>0</v>
      </c>
      <c r="G33" s="40">
        <f t="shared" si="0"/>
        <v>0</v>
      </c>
      <c r="H33" s="39" t="s">
        <v>121</v>
      </c>
      <c r="I33" s="72" t="s">
        <v>134</v>
      </c>
      <c r="J33" s="72">
        <v>63</v>
      </c>
      <c r="K33" s="73">
        <v>10682.94</v>
      </c>
      <c r="L33" s="83"/>
      <c r="M33" s="72" t="s">
        <v>139</v>
      </c>
      <c r="N33" s="72"/>
      <c r="O33" s="61"/>
    </row>
    <row r="34" spans="1:15" ht="31.5">
      <c r="A34" s="101">
        <v>43962</v>
      </c>
      <c r="B34" s="35">
        <v>0</v>
      </c>
      <c r="C34" s="41">
        <v>0.25</v>
      </c>
      <c r="D34" s="36" t="s">
        <v>26</v>
      </c>
      <c r="E34" s="37">
        <v>0</v>
      </c>
      <c r="F34" s="37">
        <v>0</v>
      </c>
      <c r="G34" s="40">
        <f t="shared" si="0"/>
        <v>0</v>
      </c>
      <c r="H34" s="39" t="s">
        <v>121</v>
      </c>
      <c r="I34" s="72"/>
      <c r="J34" s="72"/>
      <c r="K34" s="73"/>
      <c r="L34" s="86"/>
      <c r="M34" s="72"/>
      <c r="N34" s="72"/>
      <c r="O34" s="61"/>
    </row>
    <row r="35" spans="1:15" ht="31.5">
      <c r="A35" s="101"/>
      <c r="B35" s="35">
        <f>C34</f>
        <v>0.25</v>
      </c>
      <c r="C35" s="41">
        <v>1</v>
      </c>
      <c r="D35" s="36" t="s">
        <v>26</v>
      </c>
      <c r="E35" s="37">
        <v>0</v>
      </c>
      <c r="F35" s="37">
        <v>0</v>
      </c>
      <c r="G35" s="40">
        <f t="shared" si="0"/>
        <v>0</v>
      </c>
      <c r="H35" s="39" t="s">
        <v>122</v>
      </c>
      <c r="I35" s="72" t="s">
        <v>56</v>
      </c>
      <c r="J35" s="72">
        <v>28</v>
      </c>
      <c r="K35" s="73">
        <v>16237.48</v>
      </c>
      <c r="L35" s="84"/>
      <c r="M35" s="72" t="s">
        <v>140</v>
      </c>
      <c r="N35" s="72"/>
      <c r="O35" s="61"/>
    </row>
    <row r="36" spans="1:15" ht="31.5">
      <c r="A36" s="97">
        <v>43963</v>
      </c>
      <c r="B36" s="35">
        <v>0</v>
      </c>
      <c r="C36" s="41">
        <v>0.59722222222222221</v>
      </c>
      <c r="D36" s="36" t="s">
        <v>26</v>
      </c>
      <c r="E36" s="37">
        <v>0</v>
      </c>
      <c r="F36" s="37">
        <v>0</v>
      </c>
      <c r="G36" s="40">
        <f t="shared" si="0"/>
        <v>0</v>
      </c>
      <c r="H36" s="39" t="s">
        <v>122</v>
      </c>
      <c r="I36" s="72"/>
      <c r="J36" s="72"/>
      <c r="K36" s="73"/>
      <c r="L36" s="86"/>
      <c r="M36" s="72"/>
      <c r="N36" s="72"/>
      <c r="O36" s="61"/>
    </row>
    <row r="37" spans="1:15" ht="31.5">
      <c r="A37" s="99"/>
      <c r="B37" s="35">
        <f>C36</f>
        <v>0.59722222222222221</v>
      </c>
      <c r="C37" s="41">
        <v>0.6875</v>
      </c>
      <c r="D37" s="36" t="s">
        <v>26</v>
      </c>
      <c r="E37" s="37">
        <v>0</v>
      </c>
      <c r="F37" s="37">
        <v>0</v>
      </c>
      <c r="G37" s="40">
        <f t="shared" si="0"/>
        <v>0</v>
      </c>
      <c r="H37" s="39" t="s">
        <v>123</v>
      </c>
      <c r="I37" s="72" t="s">
        <v>54</v>
      </c>
      <c r="J37" s="72">
        <v>71</v>
      </c>
      <c r="K37" s="73">
        <v>16441.68</v>
      </c>
      <c r="L37" s="84"/>
      <c r="M37" s="72" t="s">
        <v>141</v>
      </c>
      <c r="N37" s="72"/>
      <c r="O37" s="61"/>
    </row>
    <row r="38" spans="1:15" ht="31.5">
      <c r="A38" s="99"/>
      <c r="B38" s="35">
        <f t="shared" ref="B38:B53" si="4">C37</f>
        <v>0.6875</v>
      </c>
      <c r="C38" s="41">
        <v>0.73611111111111116</v>
      </c>
      <c r="D38" s="36" t="s">
        <v>26</v>
      </c>
      <c r="E38" s="37">
        <v>0</v>
      </c>
      <c r="F38" s="37">
        <v>0</v>
      </c>
      <c r="G38" s="40">
        <f t="shared" si="0"/>
        <v>0</v>
      </c>
      <c r="H38" s="39" t="s">
        <v>146</v>
      </c>
      <c r="I38" s="72"/>
      <c r="J38" s="72"/>
      <c r="K38" s="73"/>
      <c r="L38" s="86"/>
      <c r="M38" s="72"/>
      <c r="N38" s="72"/>
      <c r="O38" s="61"/>
    </row>
    <row r="39" spans="1:15" ht="30">
      <c r="A39" s="99"/>
      <c r="B39" s="35">
        <f t="shared" si="4"/>
        <v>0.73611111111111116</v>
      </c>
      <c r="C39" s="41">
        <v>0.74305555555555547</v>
      </c>
      <c r="D39" s="36" t="s">
        <v>26</v>
      </c>
      <c r="E39" s="37">
        <v>0</v>
      </c>
      <c r="F39" s="37">
        <v>0</v>
      </c>
      <c r="G39" s="40">
        <f t="shared" si="0"/>
        <v>0</v>
      </c>
      <c r="H39" s="39" t="s">
        <v>106</v>
      </c>
      <c r="I39" s="72"/>
      <c r="J39" s="72"/>
      <c r="K39" s="73"/>
      <c r="L39" s="83"/>
      <c r="M39" s="72"/>
      <c r="N39" s="72"/>
      <c r="O39" s="61"/>
    </row>
    <row r="40" spans="1:15" ht="30">
      <c r="A40" s="99"/>
      <c r="B40" s="35">
        <f t="shared" si="4"/>
        <v>0.74305555555555547</v>
      </c>
      <c r="C40" s="41">
        <v>0.79166666666666663</v>
      </c>
      <c r="D40" s="36" t="s">
        <v>26</v>
      </c>
      <c r="E40" s="37">
        <v>0</v>
      </c>
      <c r="F40" s="37">
        <v>0</v>
      </c>
      <c r="G40" s="40">
        <f t="shared" si="0"/>
        <v>0</v>
      </c>
      <c r="H40" s="39" t="s">
        <v>33</v>
      </c>
      <c r="I40" s="72"/>
      <c r="J40" s="72"/>
      <c r="K40" s="73"/>
      <c r="L40" s="86"/>
      <c r="M40" s="72"/>
      <c r="N40" s="72"/>
      <c r="O40" s="61"/>
    </row>
    <row r="41" spans="1:15" ht="31.5">
      <c r="A41" s="99"/>
      <c r="B41" s="35">
        <f t="shared" si="4"/>
        <v>0.79166666666666663</v>
      </c>
      <c r="C41" s="41">
        <v>0.93055555555555547</v>
      </c>
      <c r="D41" s="36" t="s">
        <v>26</v>
      </c>
      <c r="E41" s="37">
        <v>0</v>
      </c>
      <c r="F41" s="37">
        <v>0</v>
      </c>
      <c r="G41" s="40">
        <f t="shared" si="0"/>
        <v>0</v>
      </c>
      <c r="H41" s="39" t="s">
        <v>151</v>
      </c>
      <c r="I41" s="72" t="s">
        <v>150</v>
      </c>
      <c r="J41" s="72" t="s">
        <v>63</v>
      </c>
      <c r="K41" s="73"/>
      <c r="L41" s="84"/>
      <c r="M41" s="72"/>
      <c r="N41" s="72"/>
      <c r="O41" s="61"/>
    </row>
    <row r="42" spans="1:15" ht="30">
      <c r="A42" s="99"/>
      <c r="B42" s="35"/>
      <c r="C42" s="43">
        <v>0.93055555555555547</v>
      </c>
      <c r="D42" s="36" t="s">
        <v>26</v>
      </c>
      <c r="E42" s="37">
        <v>0</v>
      </c>
      <c r="F42" s="37">
        <v>0</v>
      </c>
      <c r="G42" s="40">
        <f t="shared" si="0"/>
        <v>0</v>
      </c>
      <c r="H42" s="64" t="s">
        <v>7</v>
      </c>
      <c r="I42" s="72"/>
      <c r="J42" s="72"/>
      <c r="K42" s="73"/>
      <c r="L42" s="85"/>
      <c r="M42" s="72"/>
      <c r="N42" s="72"/>
      <c r="O42" s="61"/>
    </row>
    <row r="43" spans="1:15" ht="30">
      <c r="A43" s="99"/>
      <c r="B43" s="35">
        <f t="shared" si="4"/>
        <v>0.93055555555555547</v>
      </c>
      <c r="C43" s="41">
        <v>1</v>
      </c>
      <c r="D43" s="36" t="s">
        <v>26</v>
      </c>
      <c r="E43" s="37">
        <f t="shared" ref="E43:E45" si="5">HOUR(C43-B43)</f>
        <v>1</v>
      </c>
      <c r="F43" s="37">
        <f t="shared" ref="F43:F45" si="6">MINUTE(C43-B43)</f>
        <v>40</v>
      </c>
      <c r="G43" s="40">
        <f t="shared" si="0"/>
        <v>6.9444444444444448E-2</v>
      </c>
      <c r="H43" s="39" t="s">
        <v>32</v>
      </c>
      <c r="I43" s="72"/>
      <c r="J43" s="72"/>
      <c r="K43" s="73"/>
      <c r="L43" s="84"/>
      <c r="M43" s="72"/>
      <c r="N43" s="72"/>
      <c r="O43" s="61"/>
    </row>
    <row r="44" spans="1:15" ht="30">
      <c r="A44" s="101">
        <v>43964</v>
      </c>
      <c r="B44" s="35">
        <v>0</v>
      </c>
      <c r="C44" s="41">
        <v>2.7777777777777776E-2</v>
      </c>
      <c r="D44" s="42" t="s">
        <v>27</v>
      </c>
      <c r="E44" s="37">
        <f t="shared" si="5"/>
        <v>0</v>
      </c>
      <c r="F44" s="37">
        <f t="shared" si="6"/>
        <v>40</v>
      </c>
      <c r="G44" s="40">
        <f t="shared" si="0"/>
        <v>9.7222222222222224E-2</v>
      </c>
      <c r="H44" s="39" t="s">
        <v>32</v>
      </c>
      <c r="I44" s="72"/>
      <c r="J44" s="72"/>
      <c r="K44" s="73"/>
      <c r="L44" s="83"/>
      <c r="M44" s="72"/>
      <c r="N44" s="72"/>
      <c r="O44" s="61"/>
    </row>
    <row r="45" spans="1:15" ht="30">
      <c r="A45" s="101"/>
      <c r="B45" s="35">
        <f t="shared" si="4"/>
        <v>2.7777777777777776E-2</v>
      </c>
      <c r="C45" s="41">
        <v>3.4722222222222224E-2</v>
      </c>
      <c r="D45" s="42" t="s">
        <v>27</v>
      </c>
      <c r="E45" s="37">
        <f t="shared" si="5"/>
        <v>0</v>
      </c>
      <c r="F45" s="37">
        <f t="shared" si="6"/>
        <v>10</v>
      </c>
      <c r="G45" s="40">
        <f t="shared" si="0"/>
        <v>0.10416666666666667</v>
      </c>
      <c r="H45" s="39" t="s">
        <v>147</v>
      </c>
      <c r="I45" s="72"/>
      <c r="J45" s="72"/>
      <c r="K45" s="73"/>
      <c r="L45" s="86"/>
      <c r="M45" s="72"/>
      <c r="N45" s="72"/>
      <c r="O45" s="61"/>
    </row>
    <row r="46" spans="1:15" ht="30">
      <c r="A46" s="101"/>
      <c r="B46" s="35">
        <f t="shared" si="4"/>
        <v>3.4722222222222224E-2</v>
      </c>
      <c r="C46" s="41">
        <v>0.13194444444444445</v>
      </c>
      <c r="D46" s="42" t="s">
        <v>27</v>
      </c>
      <c r="E46" s="37">
        <f t="shared" ref="E46:E57" si="7">HOUR(C46-B46)</f>
        <v>2</v>
      </c>
      <c r="F46" s="37">
        <f t="shared" ref="F46:F57" si="8">MINUTE(C46-B46)</f>
        <v>20</v>
      </c>
      <c r="G46" s="40">
        <f t="shared" si="0"/>
        <v>0.2013888888888889</v>
      </c>
      <c r="H46" s="39" t="s">
        <v>32</v>
      </c>
      <c r="I46" s="72"/>
      <c r="J46" s="72"/>
      <c r="K46" s="73"/>
      <c r="L46" s="83"/>
      <c r="M46" s="72"/>
      <c r="N46" s="72"/>
      <c r="O46" s="61"/>
    </row>
    <row r="47" spans="1:15" ht="30">
      <c r="A47" s="101"/>
      <c r="B47" s="35">
        <f t="shared" si="4"/>
        <v>0.13194444444444445</v>
      </c>
      <c r="C47" s="41">
        <v>0.1388888888888889</v>
      </c>
      <c r="D47" s="42" t="s">
        <v>27</v>
      </c>
      <c r="E47" s="37">
        <f t="shared" si="7"/>
        <v>0</v>
      </c>
      <c r="F47" s="37">
        <f t="shared" si="8"/>
        <v>10</v>
      </c>
      <c r="G47" s="40">
        <f t="shared" si="0"/>
        <v>0.20833333333333334</v>
      </c>
      <c r="H47" s="39" t="s">
        <v>147</v>
      </c>
      <c r="I47" s="72"/>
      <c r="J47" s="72"/>
      <c r="K47" s="73"/>
      <c r="L47" s="86"/>
      <c r="M47" s="72"/>
      <c r="N47" s="72"/>
      <c r="O47" s="61"/>
    </row>
    <row r="48" spans="1:15" ht="30">
      <c r="A48" s="101"/>
      <c r="B48" s="35">
        <f t="shared" si="4"/>
        <v>0.1388888888888889</v>
      </c>
      <c r="C48" s="41">
        <v>0.23611111111111113</v>
      </c>
      <c r="D48" s="42" t="s">
        <v>27</v>
      </c>
      <c r="E48" s="37">
        <f t="shared" si="7"/>
        <v>2</v>
      </c>
      <c r="F48" s="37">
        <f t="shared" si="8"/>
        <v>20</v>
      </c>
      <c r="G48" s="40">
        <f t="shared" si="0"/>
        <v>0.30555555555555558</v>
      </c>
      <c r="H48" s="39" t="s">
        <v>32</v>
      </c>
      <c r="I48" s="72"/>
      <c r="J48" s="72"/>
      <c r="K48" s="73"/>
      <c r="L48" s="84"/>
      <c r="M48" s="72"/>
      <c r="N48" s="72"/>
      <c r="O48" s="61"/>
    </row>
    <row r="49" spans="1:15" ht="30">
      <c r="A49" s="101"/>
      <c r="B49" s="35">
        <f t="shared" si="4"/>
        <v>0.23611111111111113</v>
      </c>
      <c r="C49" s="41">
        <v>0.27083333333333331</v>
      </c>
      <c r="D49" s="42" t="s">
        <v>27</v>
      </c>
      <c r="E49" s="37">
        <f t="shared" si="7"/>
        <v>0</v>
      </c>
      <c r="F49" s="37">
        <f t="shared" si="8"/>
        <v>50</v>
      </c>
      <c r="G49" s="40">
        <f t="shared" si="0"/>
        <v>0.34027777777777779</v>
      </c>
      <c r="H49" s="39" t="s">
        <v>108</v>
      </c>
      <c r="I49" s="72"/>
      <c r="J49" s="72"/>
      <c r="K49" s="73"/>
      <c r="L49" s="86"/>
      <c r="M49" s="72"/>
      <c r="N49" s="72"/>
      <c r="O49" s="61"/>
    </row>
    <row r="50" spans="1:15" ht="30">
      <c r="A50" s="101"/>
      <c r="B50" s="35">
        <f t="shared" si="4"/>
        <v>0.27083333333333331</v>
      </c>
      <c r="C50" s="41">
        <v>0.34027777777777773</v>
      </c>
      <c r="D50" s="42" t="s">
        <v>27</v>
      </c>
      <c r="E50" s="37">
        <f t="shared" si="7"/>
        <v>1</v>
      </c>
      <c r="F50" s="37">
        <f t="shared" si="8"/>
        <v>40</v>
      </c>
      <c r="G50" s="40">
        <f t="shared" si="0"/>
        <v>0.40972222222222221</v>
      </c>
      <c r="H50" s="39" t="s">
        <v>32</v>
      </c>
      <c r="I50" s="72"/>
      <c r="J50" s="72"/>
      <c r="K50" s="73"/>
      <c r="L50" s="84"/>
      <c r="M50" s="72"/>
      <c r="N50" s="72"/>
      <c r="O50" s="61"/>
    </row>
    <row r="51" spans="1:15" ht="30">
      <c r="A51" s="101"/>
      <c r="B51" s="35">
        <f t="shared" si="4"/>
        <v>0.34027777777777773</v>
      </c>
      <c r="C51" s="41">
        <v>0.83333333333333337</v>
      </c>
      <c r="D51" s="42" t="s">
        <v>27</v>
      </c>
      <c r="E51" s="37">
        <f t="shared" si="7"/>
        <v>11</v>
      </c>
      <c r="F51" s="37">
        <f t="shared" si="8"/>
        <v>50</v>
      </c>
      <c r="G51" s="40">
        <f t="shared" si="0"/>
        <v>0.90277777777777768</v>
      </c>
      <c r="H51" s="39" t="s">
        <v>148</v>
      </c>
      <c r="I51" s="72"/>
      <c r="J51" s="72"/>
      <c r="K51" s="73"/>
      <c r="L51" s="83"/>
      <c r="M51" s="72"/>
      <c r="N51" s="72"/>
      <c r="O51" s="61"/>
    </row>
    <row r="52" spans="1:15" ht="30">
      <c r="A52" s="101"/>
      <c r="B52" s="35">
        <f t="shared" si="4"/>
        <v>0.83333333333333337</v>
      </c>
      <c r="C52" s="41">
        <v>0.86111111111111116</v>
      </c>
      <c r="D52" s="42" t="s">
        <v>27</v>
      </c>
      <c r="E52" s="37">
        <f t="shared" si="7"/>
        <v>0</v>
      </c>
      <c r="F52" s="37">
        <f t="shared" si="8"/>
        <v>40</v>
      </c>
      <c r="G52" s="40">
        <f t="shared" si="0"/>
        <v>0.93055555555555547</v>
      </c>
      <c r="H52" s="39" t="s">
        <v>32</v>
      </c>
      <c r="I52" s="72"/>
      <c r="J52" s="72"/>
      <c r="K52" s="73"/>
      <c r="L52" s="83"/>
      <c r="M52" s="72"/>
      <c r="N52" s="72"/>
      <c r="O52" s="61"/>
    </row>
    <row r="53" spans="1:15" ht="31.5">
      <c r="A53" s="101"/>
      <c r="B53" s="35">
        <f t="shared" si="4"/>
        <v>0.86111111111111116</v>
      </c>
      <c r="C53" s="41">
        <v>1</v>
      </c>
      <c r="D53" s="42" t="s">
        <v>27</v>
      </c>
      <c r="E53" s="37">
        <f t="shared" si="7"/>
        <v>3</v>
      </c>
      <c r="F53" s="37">
        <f t="shared" si="8"/>
        <v>20</v>
      </c>
      <c r="G53" s="40">
        <f t="shared" si="0"/>
        <v>1.0694444444444444</v>
      </c>
      <c r="H53" s="39" t="s">
        <v>151</v>
      </c>
      <c r="I53" s="72"/>
      <c r="J53" s="72"/>
      <c r="K53" s="73"/>
      <c r="L53" s="85"/>
      <c r="M53" s="72"/>
      <c r="N53" s="72"/>
      <c r="O53" s="61"/>
    </row>
    <row r="54" spans="1:15" ht="31.5">
      <c r="A54" s="97">
        <v>43965</v>
      </c>
      <c r="B54" s="35">
        <v>0</v>
      </c>
      <c r="C54" s="41">
        <v>0.375</v>
      </c>
      <c r="D54" s="42" t="s">
        <v>27</v>
      </c>
      <c r="E54" s="37">
        <f t="shared" si="7"/>
        <v>9</v>
      </c>
      <c r="F54" s="37">
        <f t="shared" si="8"/>
        <v>0</v>
      </c>
      <c r="G54" s="40">
        <f t="shared" si="0"/>
        <v>1.4444444444444444</v>
      </c>
      <c r="H54" s="39" t="s">
        <v>151</v>
      </c>
      <c r="I54" s="72"/>
      <c r="J54" s="72"/>
      <c r="K54" s="73"/>
      <c r="L54" s="85"/>
      <c r="M54" s="72"/>
      <c r="N54" s="72"/>
      <c r="O54" s="61"/>
    </row>
    <row r="55" spans="1:15" ht="30">
      <c r="A55" s="99"/>
      <c r="B55" s="35">
        <f>C54</f>
        <v>0.375</v>
      </c>
      <c r="C55" s="41">
        <v>0.54861111111111105</v>
      </c>
      <c r="D55" s="42" t="s">
        <v>27</v>
      </c>
      <c r="E55" s="37">
        <f t="shared" si="7"/>
        <v>4</v>
      </c>
      <c r="F55" s="37">
        <f t="shared" si="8"/>
        <v>10</v>
      </c>
      <c r="G55" s="40">
        <f t="shared" si="0"/>
        <v>1.6180555555555556</v>
      </c>
      <c r="H55" s="39" t="s">
        <v>32</v>
      </c>
      <c r="I55" s="72"/>
      <c r="J55" s="72"/>
      <c r="K55" s="73"/>
      <c r="L55" s="83"/>
      <c r="M55" s="72"/>
      <c r="N55" s="72"/>
      <c r="O55" s="61"/>
    </row>
    <row r="56" spans="1:15" ht="31.5">
      <c r="A56" s="99"/>
      <c r="B56" s="35">
        <f t="shared" ref="B56:B57" si="9">C55</f>
        <v>0.54861111111111105</v>
      </c>
      <c r="C56" s="41">
        <v>0.59722222222222221</v>
      </c>
      <c r="D56" s="42" t="s">
        <v>27</v>
      </c>
      <c r="E56" s="37">
        <f t="shared" si="7"/>
        <v>1</v>
      </c>
      <c r="F56" s="37">
        <f t="shared" si="8"/>
        <v>10</v>
      </c>
      <c r="G56" s="40">
        <f t="shared" si="0"/>
        <v>1.6666666666666667</v>
      </c>
      <c r="H56" s="39" t="s">
        <v>149</v>
      </c>
      <c r="I56" s="72"/>
      <c r="J56" s="72"/>
      <c r="K56" s="73"/>
      <c r="L56" s="84"/>
      <c r="M56" s="72"/>
      <c r="N56" s="72"/>
      <c r="O56" s="61"/>
    </row>
    <row r="57" spans="1:15" ht="30">
      <c r="A57" s="99"/>
      <c r="B57" s="35">
        <f t="shared" si="9"/>
        <v>0.59722222222222221</v>
      </c>
      <c r="C57" s="41">
        <v>0.65972222222222221</v>
      </c>
      <c r="D57" s="42" t="s">
        <v>27</v>
      </c>
      <c r="E57" s="37">
        <f t="shared" si="7"/>
        <v>1</v>
      </c>
      <c r="F57" s="37">
        <f t="shared" si="8"/>
        <v>30</v>
      </c>
      <c r="G57" s="40">
        <f t="shared" si="0"/>
        <v>1.7291666666666667</v>
      </c>
      <c r="H57" s="39" t="s">
        <v>32</v>
      </c>
      <c r="I57" s="72"/>
      <c r="J57" s="72"/>
      <c r="K57" s="73"/>
      <c r="L57" s="84"/>
      <c r="M57" s="72"/>
      <c r="N57" s="72"/>
      <c r="O57" s="61"/>
    </row>
    <row r="58" spans="1:15" ht="30">
      <c r="A58" s="98"/>
      <c r="B58" s="41"/>
      <c r="C58" s="43">
        <v>0.63888888888888895</v>
      </c>
      <c r="D58" s="44" t="s">
        <v>10</v>
      </c>
      <c r="E58" s="37"/>
      <c r="F58" s="37"/>
      <c r="G58" s="40">
        <f t="shared" si="0"/>
        <v>1.7291666666666667</v>
      </c>
      <c r="H58" s="64" t="s">
        <v>52</v>
      </c>
      <c r="I58" s="72"/>
      <c r="J58" s="76"/>
      <c r="K58" s="73"/>
      <c r="L58" s="72"/>
      <c r="M58" s="72"/>
      <c r="N58" s="72"/>
      <c r="O58" s="61"/>
    </row>
    <row r="59" spans="1:15">
      <c r="A59" s="101"/>
      <c r="B59" s="102" t="s">
        <v>28</v>
      </c>
      <c r="C59" s="102"/>
      <c r="D59" s="102"/>
      <c r="E59" s="102"/>
      <c r="F59" s="102"/>
      <c r="G59" s="45">
        <f>G58</f>
        <v>1.7291666666666667</v>
      </c>
      <c r="H59" s="46">
        <f>G59</f>
        <v>1.7291666666666667</v>
      </c>
      <c r="J59" s="77"/>
    </row>
    <row r="60" spans="1:15">
      <c r="A60" s="101"/>
      <c r="B60" s="102" t="s">
        <v>29</v>
      </c>
      <c r="C60" s="102"/>
      <c r="D60" s="102"/>
      <c r="E60" s="102"/>
      <c r="F60" s="102"/>
      <c r="G60" s="47">
        <f>B16</f>
        <v>1.18787</v>
      </c>
      <c r="H60" s="46">
        <f>G60</f>
        <v>1.18787</v>
      </c>
      <c r="J60" s="77"/>
    </row>
    <row r="61" spans="1:15">
      <c r="A61" s="101"/>
      <c r="B61" s="103" t="s">
        <v>30</v>
      </c>
      <c r="C61" s="103"/>
      <c r="D61" s="103"/>
      <c r="E61" s="103"/>
      <c r="F61" s="103"/>
      <c r="G61" s="48"/>
      <c r="H61" s="46">
        <f>G61</f>
        <v>0</v>
      </c>
      <c r="J61" s="77"/>
    </row>
    <row r="62" spans="1:15" ht="15.6" customHeight="1">
      <c r="A62" s="101"/>
      <c r="B62" s="103" t="s">
        <v>31</v>
      </c>
      <c r="C62" s="103"/>
      <c r="D62" s="103"/>
      <c r="E62" s="103"/>
      <c r="F62" s="103"/>
      <c r="G62" s="48">
        <f>G59-G60</f>
        <v>0.54129666666666676</v>
      </c>
      <c r="H62" s="46">
        <f t="shared" ref="H62" si="10">G62</f>
        <v>0.54129666666666676</v>
      </c>
      <c r="J62" s="77"/>
    </row>
    <row r="63" spans="1:15" s="60" customFormat="1" ht="15" customHeight="1">
      <c r="A63" s="63"/>
      <c r="B63" s="103" t="s">
        <v>40</v>
      </c>
      <c r="C63" s="103"/>
      <c r="D63" s="103"/>
      <c r="E63" s="103"/>
      <c r="F63" s="103"/>
      <c r="G63" s="48"/>
      <c r="H63" s="46"/>
      <c r="I63" s="78"/>
      <c r="J63" s="79"/>
      <c r="K63" s="80"/>
      <c r="L63" s="81"/>
      <c r="M63" s="81"/>
      <c r="N63" s="81"/>
    </row>
    <row r="64" spans="1:15" s="60" customFormat="1" ht="15.6" customHeight="1">
      <c r="A64" s="63"/>
      <c r="B64" s="104" t="s">
        <v>41</v>
      </c>
      <c r="C64" s="105"/>
      <c r="D64" s="105"/>
      <c r="E64" s="105"/>
      <c r="F64" s="106"/>
      <c r="G64" s="48">
        <f>G62*B13</f>
        <v>811.94500000000016</v>
      </c>
      <c r="H64" s="46"/>
      <c r="I64" s="78"/>
      <c r="J64" s="79"/>
      <c r="K64" s="80"/>
      <c r="L64" s="81"/>
      <c r="M64" s="81"/>
      <c r="N64" s="81"/>
    </row>
    <row r="65" spans="1:14" s="60" customFormat="1">
      <c r="A65" s="107"/>
      <c r="B65" s="107"/>
      <c r="C65" s="107"/>
      <c r="D65" s="107"/>
      <c r="E65" s="107"/>
      <c r="F65" s="107"/>
      <c r="G65" s="107"/>
      <c r="H65" s="107"/>
      <c r="I65" s="78"/>
      <c r="J65" s="62"/>
      <c r="K65" s="80"/>
      <c r="L65" s="81"/>
      <c r="M65" s="81"/>
      <c r="N65" s="81"/>
    </row>
    <row r="66" spans="1:14" s="60" customFormat="1">
      <c r="A66" s="108" t="s">
        <v>42</v>
      </c>
      <c r="B66" s="108"/>
      <c r="C66" s="108"/>
      <c r="D66" s="108"/>
      <c r="E66" s="108"/>
      <c r="F66" s="108"/>
      <c r="G66" s="108"/>
      <c r="H66" s="108"/>
      <c r="I66" s="78"/>
      <c r="J66" s="62"/>
      <c r="K66" s="80"/>
      <c r="L66" s="81"/>
      <c r="M66" s="81"/>
      <c r="N66" s="81"/>
    </row>
    <row r="67" spans="1:14" s="60" customFormat="1" ht="15.75" customHeight="1">
      <c r="A67" s="100" t="s">
        <v>43</v>
      </c>
      <c r="B67" s="100"/>
      <c r="C67" s="100"/>
      <c r="D67" s="100"/>
      <c r="E67" s="100" t="s">
        <v>44</v>
      </c>
      <c r="F67" s="100"/>
      <c r="G67" s="100"/>
      <c r="H67" s="100"/>
      <c r="I67" s="78"/>
      <c r="J67" s="62"/>
      <c r="K67" s="80"/>
      <c r="L67" s="81"/>
      <c r="M67" s="81"/>
      <c r="N67" s="81"/>
    </row>
    <row r="68" spans="1:14" s="60" customFormat="1" ht="30" customHeight="1">
      <c r="A68" s="100"/>
      <c r="B68" s="100"/>
      <c r="C68" s="100"/>
      <c r="D68" s="100"/>
      <c r="E68" s="100"/>
      <c r="F68" s="100"/>
      <c r="G68" s="100"/>
      <c r="H68" s="100"/>
      <c r="I68" s="78"/>
      <c r="J68" s="62"/>
      <c r="K68" s="80"/>
      <c r="L68" s="81"/>
      <c r="M68" s="81"/>
      <c r="N68" s="81"/>
    </row>
  </sheetData>
  <mergeCells count="29">
    <mergeCell ref="A1:H1"/>
    <mergeCell ref="E13:F13"/>
    <mergeCell ref="A18:A19"/>
    <mergeCell ref="B18:C18"/>
    <mergeCell ref="D18:D19"/>
    <mergeCell ref="E18:F18"/>
    <mergeCell ref="G18:G19"/>
    <mergeCell ref="H18:H19"/>
    <mergeCell ref="A30:A33"/>
    <mergeCell ref="A34:A35"/>
    <mergeCell ref="A59:A62"/>
    <mergeCell ref="J18:N18"/>
    <mergeCell ref="A20:A21"/>
    <mergeCell ref="A22:A23"/>
    <mergeCell ref="A26:A27"/>
    <mergeCell ref="A28:A29"/>
    <mergeCell ref="A65:H65"/>
    <mergeCell ref="A66:H66"/>
    <mergeCell ref="A67:D68"/>
    <mergeCell ref="E67:H68"/>
    <mergeCell ref="A36:A43"/>
    <mergeCell ref="A44:A53"/>
    <mergeCell ref="A54:A58"/>
    <mergeCell ref="B59:F59"/>
    <mergeCell ref="B60:F60"/>
    <mergeCell ref="B61:F61"/>
    <mergeCell ref="B62:F62"/>
    <mergeCell ref="B63:F63"/>
    <mergeCell ref="B64:F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THUAN HAI TK2-SL2</vt:lpstr>
      <vt:lpstr>THUAN HAI TK3-SL3.</vt:lpstr>
      <vt:lpstr>THUAN HAI TK2-SL2 (2)</vt:lpstr>
      <vt:lpstr>THUAN HAI TK5-SL5</vt:lpstr>
      <vt:lpstr>SAO MAI 86-68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2022-12-23T09:57:42Z</dcterms:modified>
</cp:coreProperties>
</file>