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BaiTapTH\TH_Excel\"/>
    </mc:Choice>
  </mc:AlternateContent>
  <bookViews>
    <workbookView xWindow="0" yWindow="0" windowWidth="20490" windowHeight="7905" activeTab="4"/>
  </bookViews>
  <sheets>
    <sheet name="Bai7" sheetId="1" r:id="rId1"/>
    <sheet name="Bai8" sheetId="2" r:id="rId2"/>
    <sheet name="Bai9" sheetId="3" r:id="rId3"/>
    <sheet name="Bai10" sheetId="4" r:id="rId4"/>
    <sheet name="Bai11" sheetId="5" r:id="rId5"/>
  </sheets>
  <definedNames>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5" l="1"/>
  <c r="I5" i="5"/>
  <c r="I6" i="5"/>
  <c r="I7" i="5"/>
  <c r="I8" i="5"/>
  <c r="I9" i="5"/>
  <c r="I10" i="5"/>
  <c r="I11" i="5"/>
  <c r="I12" i="5"/>
  <c r="I13" i="5"/>
  <c r="I3" i="5"/>
  <c r="H4" i="5"/>
  <c r="H5" i="5"/>
  <c r="H6" i="5"/>
  <c r="H7" i="5"/>
  <c r="H8" i="5"/>
  <c r="H9" i="5"/>
  <c r="H10" i="5"/>
  <c r="H11" i="5"/>
  <c r="H12" i="5"/>
  <c r="H13" i="5"/>
  <c r="H3" i="5"/>
  <c r="G4" i="5"/>
  <c r="G5" i="5"/>
  <c r="G6" i="5"/>
  <c r="G7" i="5"/>
  <c r="G8" i="5"/>
  <c r="G9" i="5"/>
  <c r="G10" i="5"/>
  <c r="G11" i="5"/>
  <c r="G12" i="5"/>
  <c r="G13" i="5"/>
  <c r="G3" i="5"/>
  <c r="F4" i="5"/>
  <c r="F5" i="5"/>
  <c r="F6" i="5"/>
  <c r="F7" i="5"/>
  <c r="F8" i="5"/>
  <c r="F9" i="5"/>
  <c r="F10" i="5"/>
  <c r="F11" i="5"/>
  <c r="F12" i="5"/>
  <c r="F13" i="5"/>
  <c r="F3" i="5"/>
  <c r="I5" i="4"/>
  <c r="I6" i="4"/>
  <c r="I7" i="4"/>
  <c r="I8" i="4"/>
  <c r="I9" i="4"/>
  <c r="I10" i="4"/>
  <c r="I11" i="4"/>
  <c r="I12" i="4"/>
  <c r="I13" i="4"/>
  <c r="I14" i="4"/>
  <c r="I15" i="4"/>
  <c r="I16" i="4"/>
  <c r="I17" i="4"/>
  <c r="I4" i="4"/>
  <c r="H5" i="4"/>
  <c r="H6" i="4"/>
  <c r="H7" i="4"/>
  <c r="H8" i="4"/>
  <c r="H9" i="4"/>
  <c r="H10" i="4"/>
  <c r="H11" i="4"/>
  <c r="H12" i="4"/>
  <c r="H13" i="4"/>
  <c r="H14" i="4"/>
  <c r="H15" i="4"/>
  <c r="H16" i="4"/>
  <c r="H17" i="4"/>
  <c r="H4" i="4"/>
  <c r="G5" i="4"/>
  <c r="G6" i="4"/>
  <c r="G7" i="4"/>
  <c r="G8" i="4"/>
  <c r="G9" i="4"/>
  <c r="G10" i="4"/>
  <c r="G11" i="4"/>
  <c r="G12" i="4"/>
  <c r="G13" i="4"/>
  <c r="G14" i="4"/>
  <c r="G15" i="4"/>
  <c r="G16" i="4"/>
  <c r="G17" i="4"/>
  <c r="G4" i="4"/>
  <c r="F5" i="4"/>
  <c r="F6" i="4"/>
  <c r="F7" i="4"/>
  <c r="F8" i="4"/>
  <c r="F9" i="4"/>
  <c r="F10" i="4"/>
  <c r="F11" i="4"/>
  <c r="F12" i="4"/>
  <c r="F13" i="4"/>
  <c r="F14" i="4"/>
  <c r="F15" i="4"/>
  <c r="F16" i="4"/>
  <c r="F17" i="4"/>
  <c r="F4" i="4"/>
  <c r="E5" i="4"/>
  <c r="E6" i="4"/>
  <c r="E7" i="4"/>
  <c r="E8" i="4"/>
  <c r="E9" i="4"/>
  <c r="E10" i="4"/>
  <c r="E11" i="4"/>
  <c r="E12" i="4"/>
  <c r="E13" i="4"/>
  <c r="E14" i="4"/>
  <c r="E15" i="4"/>
  <c r="E16" i="4"/>
  <c r="E17" i="4"/>
  <c r="E4" i="4"/>
  <c r="B5" i="4"/>
  <c r="B6" i="4"/>
  <c r="B7" i="4"/>
  <c r="B8" i="4"/>
  <c r="B9" i="4"/>
  <c r="B10" i="4"/>
  <c r="B11" i="4"/>
  <c r="B12" i="4"/>
  <c r="B13" i="4"/>
  <c r="B14" i="4"/>
  <c r="B15" i="4"/>
  <c r="B16" i="4"/>
  <c r="B17" i="4"/>
  <c r="B4" i="4"/>
  <c r="D3" i="3"/>
  <c r="J4" i="3"/>
  <c r="J5" i="3"/>
  <c r="J6" i="3"/>
  <c r="J7" i="3"/>
  <c r="J8" i="3"/>
  <c r="J9" i="3"/>
  <c r="J10" i="3"/>
  <c r="J11" i="3"/>
  <c r="J12" i="3"/>
  <c r="J13" i="3"/>
  <c r="J14" i="3"/>
  <c r="J15" i="3"/>
  <c r="J16" i="3"/>
  <c r="J17" i="3"/>
  <c r="J3" i="3"/>
  <c r="I4" i="3"/>
  <c r="I5" i="3"/>
  <c r="I6" i="3"/>
  <c r="I7" i="3"/>
  <c r="I8" i="3"/>
  <c r="I9" i="3"/>
  <c r="I10" i="3"/>
  <c r="I11" i="3"/>
  <c r="I12" i="3"/>
  <c r="I13" i="3"/>
  <c r="I14" i="3"/>
  <c r="I15" i="3"/>
  <c r="I16" i="3"/>
  <c r="I17" i="3"/>
  <c r="I3" i="3"/>
  <c r="M3" i="3"/>
  <c r="H4" i="3"/>
  <c r="H5" i="3"/>
  <c r="H6" i="3"/>
  <c r="H7" i="3"/>
  <c r="H8" i="3"/>
  <c r="H9" i="3"/>
  <c r="H10" i="3"/>
  <c r="H11" i="3"/>
  <c r="H12" i="3"/>
  <c r="H13" i="3"/>
  <c r="H14" i="3"/>
  <c r="H15" i="3"/>
  <c r="H16" i="3"/>
  <c r="H17" i="3"/>
  <c r="H3" i="3"/>
  <c r="D4" i="3"/>
  <c r="D5" i="3"/>
  <c r="D6" i="3"/>
  <c r="D7" i="3"/>
  <c r="D8" i="3"/>
  <c r="D9" i="3"/>
  <c r="D10" i="3"/>
  <c r="D11" i="3"/>
  <c r="D12" i="3"/>
  <c r="D13" i="3"/>
  <c r="D14" i="3"/>
  <c r="D15" i="3"/>
  <c r="D16" i="3"/>
  <c r="D17" i="3"/>
</calcChain>
</file>

<file path=xl/sharedStrings.xml><?xml version="1.0" encoding="utf-8"?>
<sst xmlns="http://schemas.openxmlformats.org/spreadsheetml/2006/main" count="165" uniqueCount="156">
  <si>
    <r>
      <rPr>
        <b/>
        <sz val="11"/>
        <color theme="1"/>
        <rFont val="Calibri"/>
        <family val="1"/>
        <scheme val="minor"/>
      </rPr>
      <t>Yêu cầu</t>
    </r>
    <r>
      <rPr>
        <sz val="11"/>
        <color theme="1"/>
        <rFont val="Calibri"/>
        <family val="1"/>
        <scheme val="minor"/>
      </rPr>
      <t xml:space="preserve">: </t>
    </r>
  </si>
  <si>
    <t>Sao chép sheet baitap1 thành một sheet mới với tên là baitap1a</t>
  </si>
  <si>
    <r>
      <t xml:space="preserve">1. Trong sheet </t>
    </r>
    <r>
      <rPr>
        <b/>
        <sz val="11"/>
        <color theme="1"/>
        <rFont val="Calibri"/>
        <family val="1"/>
        <scheme val="minor"/>
      </rPr>
      <t>baitap1,</t>
    </r>
    <r>
      <rPr>
        <sz val="11"/>
        <color theme="1"/>
        <rFont val="Calibri"/>
        <family val="1"/>
        <scheme val="minor"/>
      </rPr>
      <t xml:space="preserve"> 1ập 1 công thức điền giá trị cho các ô là bảng cửu chương từ 1 đến 20,</t>
    </r>
  </si>
  <si>
    <t xml:space="preserve"> sử dụng loại địa chỉ thích hợp để copy công thức cho tất cả các ô trong bảng</t>
  </si>
  <si>
    <r>
      <t xml:space="preserve">2. Trong sheet baitap1a, chọn dãy các ô </t>
    </r>
    <r>
      <rPr>
        <b/>
        <sz val="11"/>
        <color theme="1"/>
        <rFont val="Calibri"/>
        <family val="2"/>
        <scheme val="minor"/>
      </rPr>
      <t xml:space="preserve">A1:T1 </t>
    </r>
    <r>
      <rPr>
        <sz val="11"/>
        <color theme="1"/>
        <rFont val="Calibri"/>
        <family val="2"/>
        <scheme val="minor"/>
      </rPr>
      <t xml:space="preserve">đặt tên cho vùng là </t>
    </r>
    <r>
      <rPr>
        <b/>
        <sz val="11"/>
        <color theme="1"/>
        <rFont val="Calibri"/>
        <family val="2"/>
        <scheme val="minor"/>
      </rPr>
      <t xml:space="preserve">dong, </t>
    </r>
    <r>
      <rPr>
        <sz val="11"/>
        <color theme="1"/>
        <rFont val="Calibri"/>
        <family val="2"/>
        <scheme val="minor"/>
      </rPr>
      <t xml:space="preserve">chọn dãy các ô từ </t>
    </r>
    <r>
      <rPr>
        <b/>
        <sz val="11"/>
        <color theme="1"/>
        <rFont val="Calibri"/>
        <family val="2"/>
        <scheme val="minor"/>
      </rPr>
      <t>A1:A20</t>
    </r>
    <r>
      <rPr>
        <sz val="11"/>
        <color theme="1"/>
        <rFont val="Calibri"/>
        <family val="2"/>
        <scheme val="minor"/>
      </rPr>
      <t xml:space="preserve"> và đặt tên cho vùng là </t>
    </r>
    <r>
      <rPr>
        <b/>
        <sz val="11"/>
        <color theme="1"/>
        <rFont val="Calibri"/>
        <family val="2"/>
        <scheme val="minor"/>
      </rPr>
      <t>cot</t>
    </r>
  </si>
  <si>
    <r>
      <t xml:space="preserve">sau đó lập công thức </t>
    </r>
    <r>
      <rPr>
        <b/>
        <sz val="11"/>
        <color theme="1"/>
        <rFont val="Calibri"/>
        <family val="2"/>
        <scheme val="minor"/>
      </rPr>
      <t>dong*cot</t>
    </r>
    <r>
      <rPr>
        <sz val="11"/>
        <color theme="1"/>
        <rFont val="Calibri"/>
        <family val="2"/>
        <scheme val="minor"/>
      </rPr>
      <t xml:space="preserve"> tại ô </t>
    </r>
    <r>
      <rPr>
        <b/>
        <sz val="11"/>
        <color theme="1"/>
        <rFont val="Calibri"/>
        <family val="2"/>
        <scheme val="minor"/>
      </rPr>
      <t>b2</t>
    </r>
    <r>
      <rPr>
        <sz val="11"/>
        <color theme="1"/>
        <rFont val="Calibri"/>
        <family val="2"/>
        <scheme val="minor"/>
      </rPr>
      <t xml:space="preserve">  và sao chép công thức cho các ô còn lại</t>
    </r>
  </si>
  <si>
    <t>so sánh kết quả trong hai sheet</t>
  </si>
  <si>
    <t>TỔNG KẾT BÁN HÀNG</t>
  </si>
  <si>
    <t>TÊN 
HÀNG</t>
  </si>
  <si>
    <t>ĐƠN GIÁ</t>
  </si>
  <si>
    <t>THÁNG
02/2014</t>
  </si>
  <si>
    <t>THÁNG
03/2014</t>
  </si>
  <si>
    <t>SỐ 
LƯỢNG</t>
  </si>
  <si>
    <t>TRỊ 
GIÁ</t>
  </si>
  <si>
    <t>PHÍ 
C.CHỞ</t>
  </si>
  <si>
    <t>Tủ lạnh</t>
  </si>
  <si>
    <t>Đầu Video</t>
  </si>
  <si>
    <t>Ampli</t>
  </si>
  <si>
    <t>Cassette</t>
  </si>
  <si>
    <t>Radio</t>
  </si>
  <si>
    <t>Photocopy</t>
  </si>
  <si>
    <t>Mainboard</t>
  </si>
  <si>
    <t>Đĩa cứng</t>
  </si>
  <si>
    <t>Đĩa Maxcell</t>
  </si>
  <si>
    <t>Ram</t>
  </si>
  <si>
    <t>Keyboard</t>
  </si>
  <si>
    <t>Mouse</t>
  </si>
  <si>
    <r>
      <t>1.</t>
    </r>
    <r>
      <rPr>
        <sz val="7"/>
        <color rgb="FF000000"/>
        <rFont val="Times New Roman"/>
        <family val="1"/>
      </rPr>
      <t xml:space="preserve">    </t>
    </r>
    <r>
      <rPr>
        <sz val="12"/>
        <color rgb="FF000000"/>
        <rFont val="Arial"/>
        <family val="2"/>
      </rPr>
      <t>Chèn thêm cột Số TT trước cột Tên hàng, dùng chức năng Fill handle điền giá trị cho cột Số TT.</t>
    </r>
  </si>
  <si>
    <r>
      <t>2.</t>
    </r>
    <r>
      <rPr>
        <sz val="7"/>
        <color rgb="FF000000"/>
        <rFont val="Times New Roman"/>
        <family val="1"/>
      </rPr>
      <t xml:space="preserve">    </t>
    </r>
    <r>
      <rPr>
        <sz val="12"/>
        <color rgb="FF000000"/>
        <rFont val="Arial"/>
        <family val="2"/>
      </rPr>
      <t>Lập công thức điền giá trị cho cột trị giá trong tháng 2, sử dụng loại địa chỉ thích hợp để chép công thức này cho cột trị giá trong tháng 3. Trong đó:</t>
    </r>
  </si>
  <si>
    <r>
      <t>-</t>
    </r>
    <r>
      <rPr>
        <sz val="7"/>
        <color rgb="FF000000"/>
        <rFont val="Times New Roman"/>
        <family val="1"/>
      </rPr>
      <t xml:space="preserve">        </t>
    </r>
    <r>
      <rPr>
        <sz val="12"/>
        <color rgb="FF000000"/>
        <rFont val="Arial"/>
        <family val="2"/>
      </rPr>
      <t xml:space="preserve">Trị giá của tháng 2 =Số lượng của tháng 2*Đơn giá, </t>
    </r>
  </si>
  <si>
    <r>
      <t>-</t>
    </r>
    <r>
      <rPr>
        <sz val="7"/>
        <color rgb="FF000000"/>
        <rFont val="Times New Roman"/>
        <family val="1"/>
      </rPr>
      <t xml:space="preserve">        </t>
    </r>
    <r>
      <rPr>
        <sz val="12"/>
        <color rgb="FF000000"/>
        <rFont val="Arial"/>
        <family val="2"/>
      </rPr>
      <t>Trị giá của tháng 3 =Số lượng của tháng 3*Đơn giá</t>
    </r>
  </si>
  <si>
    <r>
      <t>3.</t>
    </r>
    <r>
      <rPr>
        <sz val="7"/>
        <color rgb="FF000000"/>
        <rFont val="Times New Roman"/>
        <family val="1"/>
      </rPr>
      <t xml:space="preserve">    </t>
    </r>
    <r>
      <rPr>
        <sz val="12"/>
        <color rgb="FF000000"/>
        <rFont val="Arial"/>
        <family val="2"/>
      </rPr>
      <t>Lập công thức điền giá trị cho cột Phí chuyên chở của tháng 2, sử dụng loại địa chỉ thích hợp để chép công thức này cho cột trị giá của tháng 3, trong đó:</t>
    </r>
  </si>
  <si>
    <r>
      <t>-</t>
    </r>
    <r>
      <rPr>
        <sz val="7"/>
        <color rgb="FF000000"/>
        <rFont val="Times New Roman"/>
        <family val="1"/>
      </rPr>
      <t xml:space="preserve">        </t>
    </r>
    <r>
      <rPr>
        <sz val="12"/>
        <color rgb="FF000000"/>
        <rFont val="Arial"/>
        <family val="2"/>
      </rPr>
      <t xml:space="preserve">Phí c.chở  của tháng 2 = Trị của tháng 2 * tỉ lệ phí chuyên chở của tháng 2, </t>
    </r>
  </si>
  <si>
    <r>
      <t>-</t>
    </r>
    <r>
      <rPr>
        <sz val="7"/>
        <color rgb="FF000000"/>
        <rFont val="Times New Roman"/>
        <family val="1"/>
      </rPr>
      <t xml:space="preserve">        </t>
    </r>
    <r>
      <rPr>
        <sz val="12"/>
        <color rgb="FF000000"/>
        <rFont val="Arial"/>
        <family val="2"/>
      </rPr>
      <t>Phí c.chở  của tháng 3 = Trị của tháng 3 * tỉ lệ phí chuyên chở của tháng 3</t>
    </r>
  </si>
  <si>
    <r>
      <t>4.</t>
    </r>
    <r>
      <rPr>
        <sz val="7"/>
        <color rgb="FF000000"/>
        <rFont val="Times New Roman"/>
        <family val="1"/>
      </rPr>
      <t xml:space="preserve">    </t>
    </r>
    <r>
      <rPr>
        <sz val="12"/>
        <color rgb="FF000000"/>
        <rFont val="Arial"/>
        <family val="2"/>
      </rPr>
      <t xml:space="preserve">Dùng chức năng </t>
    </r>
    <r>
      <rPr>
        <i/>
        <sz val="12"/>
        <color rgb="FF000000"/>
        <rFont val="Arial"/>
        <family val="2"/>
      </rPr>
      <t xml:space="preserve">AutoSum </t>
    </r>
    <r>
      <rPr>
        <sz val="12"/>
        <color rgb="FF000000"/>
        <rFont val="Arial"/>
        <family val="2"/>
      </rPr>
      <t>tính tổng trị giá và phí chuyên chở trong tháng 1 và 2.</t>
    </r>
  </si>
  <si>
    <r>
      <t>5.</t>
    </r>
    <r>
      <rPr>
        <sz val="7"/>
        <color rgb="FF000000"/>
        <rFont val="Times New Roman"/>
        <family val="1"/>
      </rPr>
      <t xml:space="preserve">    </t>
    </r>
    <r>
      <rPr>
        <sz val="12"/>
        <color rgb="FF000000"/>
        <rFont val="Arial"/>
        <family val="2"/>
      </rPr>
      <t xml:space="preserve">Dùng chức năng </t>
    </r>
    <r>
      <rPr>
        <i/>
        <sz val="12"/>
        <color rgb="FF000000"/>
        <rFont val="Arial"/>
        <family val="2"/>
      </rPr>
      <t>Freze Panes</t>
    </r>
    <r>
      <rPr>
        <sz val="12"/>
        <color rgb="FF000000"/>
        <rFont val="Arial"/>
        <family val="2"/>
      </rPr>
      <t xml:space="preserve"> cố định dòng tiêu đề của bảng tính.</t>
    </r>
  </si>
  <si>
    <r>
      <t>6.</t>
    </r>
    <r>
      <rPr>
        <sz val="7"/>
        <color rgb="FF000000"/>
        <rFont val="Times New Roman"/>
        <family val="1"/>
      </rPr>
      <t xml:space="preserve">    </t>
    </r>
    <r>
      <rPr>
        <sz val="12"/>
        <color rgb="FF000000"/>
        <rFont val="Arial"/>
        <family val="2"/>
      </rPr>
      <t>Định dạng đơn vị tiền tệ cho cột trị giá và phí chuyên chở là $</t>
    </r>
  </si>
  <si>
    <r>
      <t>7.</t>
    </r>
    <r>
      <rPr>
        <sz val="7"/>
        <color rgb="FF000000"/>
        <rFont val="Times New Roman"/>
        <family val="1"/>
      </rPr>
      <t xml:space="preserve">    </t>
    </r>
    <r>
      <rPr>
        <sz val="12"/>
        <color rgb="FF000000"/>
        <rFont val="Arial"/>
        <family val="2"/>
      </rPr>
      <t>Dùng chức năng C</t>
    </r>
    <r>
      <rPr>
        <i/>
        <sz val="12"/>
        <color rgb="FF000000"/>
        <rFont val="Arial"/>
        <family val="2"/>
      </rPr>
      <t>onditionalFormatting</t>
    </r>
    <r>
      <rPr>
        <sz val="12"/>
        <color rgb="FF000000"/>
        <rFont val="Arial"/>
        <family val="2"/>
      </rPr>
      <t xml:space="preserve"> tô màu những dòng có đơn giá &gt;100</t>
    </r>
  </si>
  <si>
    <t>BẢNG ĐIỂM</t>
  </si>
  <si>
    <t>Số Tt</t>
  </si>
  <si>
    <t>Họ Tên</t>
  </si>
  <si>
    <t>Ngày Sinh</t>
  </si>
  <si>
    <t>Tuổi</t>
  </si>
  <si>
    <t>Điểm Toán</t>
  </si>
  <si>
    <t>Điểm Văn</t>
  </si>
  <si>
    <t>Điểm Ngoại Ngữ</t>
  </si>
  <si>
    <t>Tổng Điểm</t>
  </si>
  <si>
    <t>Trung Bình</t>
  </si>
  <si>
    <t>Kết Quả</t>
  </si>
  <si>
    <t>ĐIỂM TỔNG</t>
  </si>
  <si>
    <t>TRUNG BÌNH</t>
  </si>
  <si>
    <t>CAO NHẤT</t>
  </si>
  <si>
    <t>THẤP NHẤT</t>
  </si>
  <si>
    <t>Yêu cầu</t>
  </si>
  <si>
    <t>1. Chèn thêm cột số TT trước cột họ tên, dùng chức năng Fill handle điền dữ liệu cho cột số TT</t>
  </si>
  <si>
    <t>2. Dùng hàm Propper chuyển cột Họ tên thành định dạng kiểu chữ hoa đầu mỗi từ</t>
  </si>
  <si>
    <t>3. Lập công thức điền dữ liệu cho cột tuổi</t>
  </si>
  <si>
    <t>4. Dùng chức năng AutoSum tính cột Tổng điểm</t>
  </si>
  <si>
    <t>5. Lập công thức điền dữ liệu cho cột Điểm  trung bình =(Toán*2 +Văn*2+Ngoại ngữ)/5 làm tròn 1 số lẻ</t>
  </si>
  <si>
    <t>6. Lập công thức điền dữ liệu cho cột Kết quả: Nếu điểm trung bình &gt;=5 thì kết quả là đậu, ngược lại thì kết quả là rớt</t>
  </si>
  <si>
    <t>7. Lập công thức tính tổng điểm, trung bình, điểm thấp nhất, cao nhất cho các cột Điểm toán, văn, ngoại ngữ</t>
  </si>
  <si>
    <t>8. Định dạng các cột điểm sao cho điểm dưới 5 có màu đỏ và in đậm</t>
  </si>
  <si>
    <t>9. Dùng chức năng Freeze Panes cố định dòng tiêu đề của bảng tính</t>
  </si>
  <si>
    <r>
      <t>10.</t>
    </r>
    <r>
      <rPr>
        <sz val="12"/>
        <color rgb="FF000000"/>
        <rFont val="Times New Roman"/>
        <family val="1"/>
      </rPr>
      <t xml:space="preserve">   </t>
    </r>
    <r>
      <rPr>
        <sz val="12"/>
        <color rgb="FF000000"/>
        <rFont val="Arial"/>
        <family val="2"/>
      </rPr>
      <t>Dùng chức năng conditional formatting tô màu những học sinh có điểm trung bình cao hơn điểm trung bình của cả lớp.</t>
    </r>
  </si>
  <si>
    <t>BẢNG DOANH THU KHÁCH SẠN ABC</t>
  </si>
  <si>
    <t>Tỉ giá</t>
  </si>
  <si>
    <t>Mã phòng</t>
  </si>
  <si>
    <t>Loại phòng</t>
  </si>
  <si>
    <t>Ngày thuê</t>
  </si>
  <si>
    <t>Ngày trả</t>
  </si>
  <si>
    <t>Số ngày thuê</t>
  </si>
  <si>
    <t>Số tuần</t>
  </si>
  <si>
    <t>Số ngày lẻ</t>
  </si>
  <si>
    <t>Tiền phòng
USD</t>
  </si>
  <si>
    <t>Thành tiền 
VND</t>
  </si>
  <si>
    <t>100VIP</t>
  </si>
  <si>
    <t>201NOM</t>
  </si>
  <si>
    <t>205NOM</t>
  </si>
  <si>
    <t>209NOM</t>
  </si>
  <si>
    <t>102NOM</t>
  </si>
  <si>
    <t>107VIP</t>
  </si>
  <si>
    <t>109NOM</t>
  </si>
  <si>
    <t>210VIP</t>
  </si>
  <si>
    <t>202VIP</t>
  </si>
  <si>
    <t>BẢNG TỔNG KẾT ĐIỂM</t>
  </si>
  <si>
    <t>No.</t>
  </si>
  <si>
    <t>Student</t>
  </si>
  <si>
    <t>Course 1</t>
  </si>
  <si>
    <t>Course 2</t>
  </si>
  <si>
    <t>Course 3</t>
  </si>
  <si>
    <t>Average</t>
  </si>
  <si>
    <t>Result</t>
  </si>
  <si>
    <t>Rank</t>
  </si>
  <si>
    <t>Rewarded</t>
  </si>
  <si>
    <t>Luc</t>
  </si>
  <si>
    <t>Estelle</t>
  </si>
  <si>
    <t>Laurent</t>
  </si>
  <si>
    <t>Paul</t>
  </si>
  <si>
    <t>Léa</t>
  </si>
  <si>
    <t>Murielle</t>
  </si>
  <si>
    <t>Thierry</t>
  </si>
  <si>
    <t>Laura</t>
  </si>
  <si>
    <t>Nick</t>
  </si>
  <si>
    <t>Anne</t>
  </si>
  <si>
    <t>Yêu cầu:</t>
  </si>
  <si>
    <r>
      <t>1.</t>
    </r>
    <r>
      <rPr>
        <sz val="7"/>
        <color rgb="FF000000"/>
        <rFont val="Times New Roman"/>
        <family val="1"/>
      </rPr>
      <t xml:space="preserve">    </t>
    </r>
    <r>
      <rPr>
        <sz val="12"/>
        <color rgb="FF000000"/>
        <rFont val="Arial"/>
        <family val="2"/>
      </rPr>
      <t xml:space="preserve">Dùng chức năng Fill handle điền dữ liệu cho cột No. có dạng No.1, No.2, …  </t>
    </r>
  </si>
  <si>
    <r>
      <t>2.</t>
    </r>
    <r>
      <rPr>
        <sz val="7"/>
        <color rgb="FF000000"/>
        <rFont val="Times New Roman"/>
        <family val="1"/>
      </rPr>
      <t xml:space="preserve">    </t>
    </r>
    <r>
      <rPr>
        <sz val="12"/>
        <color rgb="FF000000"/>
        <rFont val="Arial"/>
        <family val="2"/>
      </rPr>
      <t>Lập công thức điền dữ liệu cho cột Average = trung bình cộng của 3 cột course 1, 2, 3, làm tròn 2 số lẻ</t>
    </r>
  </si>
  <si>
    <r>
      <t xml:space="preserve">Nếu avrerage &lt;10 thì Result là </t>
    </r>
    <r>
      <rPr>
        <b/>
        <sz val="16"/>
        <color theme="1"/>
        <rFont val="Times New Roman"/>
        <family val="1"/>
      </rPr>
      <t>Fail</t>
    </r>
  </si>
  <si>
    <r>
      <t xml:space="preserve">Nếu Average từ 10 đến dưới 12 thì Result là </t>
    </r>
    <r>
      <rPr>
        <b/>
        <sz val="16"/>
        <color theme="1"/>
        <rFont val="Times New Roman"/>
        <family val="1"/>
      </rPr>
      <t>Pass</t>
    </r>
  </si>
  <si>
    <r>
      <t xml:space="preserve">Nếu Average từ 12 đến dưới14 thì Result là </t>
    </r>
    <r>
      <rPr>
        <b/>
        <sz val="16"/>
        <color theme="1"/>
        <rFont val="Times New Roman"/>
        <family val="1"/>
      </rPr>
      <t>Good</t>
    </r>
  </si>
  <si>
    <r>
      <t xml:space="preserve">Nếu Average từ 14 đến dưới16 thì Result là </t>
    </r>
    <r>
      <rPr>
        <b/>
        <sz val="16"/>
        <color theme="1"/>
        <rFont val="Times New Roman"/>
        <family val="1"/>
      </rPr>
      <t>Very Good</t>
    </r>
  </si>
  <si>
    <r>
      <t xml:space="preserve">Ngược lại, nếu average &gt;=16 thì Result là </t>
    </r>
    <r>
      <rPr>
        <b/>
        <sz val="16"/>
        <color theme="1"/>
        <rFont val="Times New Roman"/>
        <family val="1"/>
      </rPr>
      <t>Excellent</t>
    </r>
  </si>
  <si>
    <r>
      <t>3.</t>
    </r>
    <r>
      <rPr>
        <sz val="7"/>
        <color rgb="FF000000"/>
        <rFont val="Times New Roman"/>
        <family val="1"/>
      </rPr>
      <t xml:space="preserve">    </t>
    </r>
    <r>
      <rPr>
        <sz val="12"/>
        <color rgb="FF000000"/>
        <rFont val="Arial"/>
        <family val="2"/>
      </rPr>
      <t>Lập công thức xếp hạng cho cột Rank dựa vào Average</t>
    </r>
  </si>
  <si>
    <r>
      <t>4.</t>
    </r>
    <r>
      <rPr>
        <sz val="7"/>
        <color rgb="FF000000"/>
        <rFont val="Times New Roman"/>
        <family val="1"/>
      </rPr>
      <t xml:space="preserve">    </t>
    </r>
    <r>
      <rPr>
        <sz val="12"/>
        <color rgb="FF000000"/>
        <rFont val="Arial"/>
        <family val="2"/>
      </rPr>
      <t xml:space="preserve">Lập công thức điền dữ liệu cho cột </t>
    </r>
    <r>
      <rPr>
        <b/>
        <sz val="12"/>
        <color rgb="FF000000"/>
        <rFont val="Arial"/>
        <family val="2"/>
      </rPr>
      <t>rewarded</t>
    </r>
    <r>
      <rPr>
        <sz val="12"/>
        <color rgb="FF000000"/>
        <rFont val="Arial"/>
        <family val="2"/>
      </rPr>
      <t xml:space="preserve"> (khen thưởng) với điều kiện: Nếu điểm trung bình (Average)&gt;12 và không có điểm thành phần &lt;10 thì được thưởng “một khóa học miễn phí 1 tháng.”</t>
    </r>
  </si>
  <si>
    <r>
      <t>5.</t>
    </r>
    <r>
      <rPr>
        <sz val="7"/>
        <color rgb="FF000000"/>
        <rFont val="Times New Roman"/>
        <family val="1"/>
      </rPr>
      <t xml:space="preserve">    </t>
    </r>
    <r>
      <rPr>
        <sz val="12"/>
        <color rgb="FF000000"/>
        <rFont val="Arial"/>
        <family val="2"/>
      </rPr>
      <t>Dùng chức năng Conditional formatting tô màu những sinh viên có điểm trung bình (</t>
    </r>
    <r>
      <rPr>
        <b/>
        <sz val="12"/>
        <color rgb="FF000000"/>
        <rFont val="Arial"/>
        <family val="2"/>
      </rPr>
      <t>Average</t>
    </r>
    <r>
      <rPr>
        <sz val="12"/>
        <color rgb="FF000000"/>
        <rFont val="Arial"/>
        <family val="2"/>
      </rPr>
      <t>) cao hơn điềm trung bình của cả lớp.</t>
    </r>
  </si>
  <si>
    <r>
      <t>6.</t>
    </r>
    <r>
      <rPr>
        <sz val="7"/>
        <color rgb="FF000000"/>
        <rFont val="Times New Roman"/>
        <family val="1"/>
      </rPr>
      <t xml:space="preserve">    </t>
    </r>
    <r>
      <rPr>
        <sz val="12"/>
        <color rgb="FF000000"/>
        <rFont val="Arial"/>
        <family val="2"/>
      </rPr>
      <t>Định dạng bảng tính dưới dạng Table (</t>
    </r>
    <r>
      <rPr>
        <b/>
        <sz val="12"/>
        <color rgb="FF000000"/>
        <rFont val="Arial"/>
        <family val="2"/>
      </rPr>
      <t>Format as table</t>
    </r>
    <r>
      <rPr>
        <sz val="12"/>
        <color rgb="FF000000"/>
        <rFont val="Arial"/>
        <family val="2"/>
      </rPr>
      <t>), lọc ra danh sách những sinh viên được khen thưởng, sau đó chép kết quả sang vị trí khác và xóa điều kiện lọc.</t>
    </r>
  </si>
  <si>
    <r>
      <t>7.</t>
    </r>
    <r>
      <rPr>
        <sz val="7"/>
        <color rgb="FF000000"/>
        <rFont val="Times New Roman"/>
        <family val="1"/>
      </rPr>
      <t xml:space="preserve">    </t>
    </r>
    <r>
      <rPr>
        <sz val="12"/>
        <color rgb="FF000000"/>
        <rFont val="Arial"/>
        <family val="2"/>
      </rPr>
      <t xml:space="preserve">Chuyển bảng tính sang dạng bình thường (Chọn bảng tính </t>
    </r>
    <r>
      <rPr>
        <sz val="12"/>
        <color rgb="FF000000"/>
        <rFont val="Wingdings"/>
        <charset val="2"/>
      </rPr>
      <t>à</t>
    </r>
    <r>
      <rPr>
        <sz val="12"/>
        <color rgb="FF000000"/>
        <rFont val="Arial"/>
        <family val="2"/>
      </rPr>
      <t xml:space="preserve"> Convert to range).</t>
    </r>
  </si>
  <si>
    <r>
      <t>8.</t>
    </r>
    <r>
      <rPr>
        <sz val="7"/>
        <color rgb="FF000000"/>
        <rFont val="Times New Roman"/>
        <family val="1"/>
      </rPr>
      <t xml:space="preserve">    </t>
    </r>
    <r>
      <rPr>
        <sz val="12"/>
        <color rgb="FF000000"/>
        <rFont val="Arial"/>
        <family val="2"/>
      </rPr>
      <t>Lưu bảng tính với tên baitap11 sau đó đóng lại.</t>
    </r>
  </si>
  <si>
    <t>số tt</t>
  </si>
  <si>
    <r>
      <t>1.</t>
    </r>
    <r>
      <rPr>
        <sz val="14"/>
        <color rgb="FF000000"/>
        <rFont val="Times New Roman"/>
        <family val="1"/>
      </rPr>
      <t xml:space="preserve">    </t>
    </r>
    <r>
      <rPr>
        <sz val="14"/>
        <color rgb="FF000000"/>
        <rFont val="Arial"/>
        <family val="2"/>
      </rPr>
      <t xml:space="preserve">Lập công thức điền dữ liệu cho cột </t>
    </r>
    <r>
      <rPr>
        <b/>
        <sz val="14"/>
        <color rgb="FF000000"/>
        <rFont val="Arial"/>
        <family val="2"/>
      </rPr>
      <t>loại phòng</t>
    </r>
    <r>
      <rPr>
        <sz val="14"/>
        <color rgb="FF000000"/>
        <rFont val="Arial"/>
        <family val="2"/>
      </rPr>
      <t xml:space="preserve"> dựa vào 3 ký tự cuối của </t>
    </r>
    <r>
      <rPr>
        <b/>
        <sz val="14"/>
        <color rgb="FF000000"/>
        <rFont val="Arial"/>
        <family val="2"/>
      </rPr>
      <t>Mã phòng</t>
    </r>
  </si>
  <si>
    <r>
      <t>2.</t>
    </r>
    <r>
      <rPr>
        <sz val="14"/>
        <color rgb="FF000000"/>
        <rFont val="Times New Roman"/>
        <family val="1"/>
      </rPr>
      <t xml:space="preserve">    </t>
    </r>
    <r>
      <rPr>
        <sz val="14"/>
        <color rgb="FF000000"/>
        <rFont val="Arial"/>
        <family val="2"/>
      </rPr>
      <t xml:space="preserve">Tính </t>
    </r>
    <r>
      <rPr>
        <b/>
        <sz val="14"/>
        <color rgb="FF000000"/>
        <rFont val="Arial"/>
        <family val="2"/>
      </rPr>
      <t>số ngày thuê</t>
    </r>
    <r>
      <rPr>
        <sz val="14"/>
        <color rgb="FF000000"/>
        <rFont val="Arial"/>
        <family val="2"/>
      </rPr>
      <t xml:space="preserve"> dựa vào cột </t>
    </r>
    <r>
      <rPr>
        <b/>
        <sz val="14"/>
        <color rgb="FF000000"/>
        <rFont val="Arial"/>
        <family val="2"/>
      </rPr>
      <t>ngày thuê</t>
    </r>
    <r>
      <rPr>
        <sz val="14"/>
        <color rgb="FF000000"/>
        <rFont val="Arial"/>
        <family val="2"/>
      </rPr>
      <t xml:space="preserve"> và </t>
    </r>
    <r>
      <rPr>
        <b/>
        <sz val="14"/>
        <color rgb="FF000000"/>
        <rFont val="Arial"/>
        <family val="2"/>
      </rPr>
      <t>ngày trả</t>
    </r>
    <r>
      <rPr>
        <sz val="14"/>
        <color rgb="FF000000"/>
        <rFont val="Arial"/>
        <family val="2"/>
      </rPr>
      <t>, nếu ngày thuê và ngày trả bằng nhau thì tính 1 ngày.</t>
    </r>
  </si>
  <si>
    <r>
      <t>3.</t>
    </r>
    <r>
      <rPr>
        <sz val="14"/>
        <color rgb="FF000000"/>
        <rFont val="Times New Roman"/>
        <family val="1"/>
      </rPr>
      <t xml:space="preserve">    </t>
    </r>
    <r>
      <rPr>
        <sz val="14"/>
        <color rgb="FF000000"/>
        <rFont val="Arial"/>
        <family val="2"/>
      </rPr>
      <t xml:space="preserve">Dựa trên số ngày thuê, tính số tuần (1 tuần 7 ngày, dùng hàm </t>
    </r>
    <r>
      <rPr>
        <b/>
        <sz val="14"/>
        <color rgb="FF000000"/>
        <rFont val="Arial"/>
        <family val="2"/>
      </rPr>
      <t>INT</t>
    </r>
    <r>
      <rPr>
        <sz val="14"/>
        <color rgb="FF000000"/>
        <rFont val="Arial"/>
        <family val="2"/>
      </rPr>
      <t>)</t>
    </r>
  </si>
  <si>
    <r>
      <t>4.</t>
    </r>
    <r>
      <rPr>
        <sz val="14"/>
        <color rgb="FF000000"/>
        <rFont val="Times New Roman"/>
        <family val="1"/>
      </rPr>
      <t xml:space="preserve">    </t>
    </r>
    <r>
      <rPr>
        <sz val="14"/>
        <color rgb="FF000000"/>
        <rFont val="Arial"/>
        <family val="2"/>
      </rPr>
      <t xml:space="preserve">Dựa vào số ngày thuê tính số ngày lẻ (số ngày không đủ một tuần, dùng hàm </t>
    </r>
    <r>
      <rPr>
        <b/>
        <sz val="14"/>
        <color rgb="FF000000"/>
        <rFont val="Arial"/>
        <family val="2"/>
      </rPr>
      <t>MOD)</t>
    </r>
  </si>
  <si>
    <r>
      <t>5.</t>
    </r>
    <r>
      <rPr>
        <sz val="14"/>
        <color rgb="FF000000"/>
        <rFont val="Times New Roman"/>
        <family val="1"/>
      </rPr>
      <t xml:space="preserve">    </t>
    </r>
    <r>
      <rPr>
        <sz val="14"/>
        <color rgb="FF000000"/>
        <rFont val="Arial"/>
        <family val="2"/>
      </rPr>
      <t>Tính tiền phòng (USD) = Số tuần* Đơn giá tuần + Số ngày * 30, trong đó giá tuần của loại phòng VIP là 200, loại phòng NOM là 150</t>
    </r>
  </si>
  <si>
    <r>
      <t>6.</t>
    </r>
    <r>
      <rPr>
        <sz val="14"/>
        <color rgb="FF000000"/>
        <rFont val="Times New Roman"/>
        <family val="1"/>
      </rPr>
      <t xml:space="preserve">    </t>
    </r>
    <r>
      <rPr>
        <sz val="14"/>
        <color rgb="FF000000"/>
        <rFont val="Arial"/>
        <family val="2"/>
      </rPr>
      <t>Thành tiền VNĐ = Thành tiền USD*tỉ giá (Chú ý loại địa chỉ)</t>
    </r>
  </si>
  <si>
    <r>
      <t>7.</t>
    </r>
    <r>
      <rPr>
        <sz val="14"/>
        <color rgb="FF000000"/>
        <rFont val="Times New Roman"/>
        <family val="1"/>
      </rPr>
      <t xml:space="preserve">    </t>
    </r>
    <r>
      <rPr>
        <sz val="14"/>
        <color rgb="FF000000"/>
        <rFont val="Arial"/>
        <family val="2"/>
      </rPr>
      <t>Định dạng đơn vị tiền của cột Thành tiền USD là USD, cột Thành tiền VNĐ là Đồng</t>
    </r>
  </si>
  <si>
    <r>
      <t>8.</t>
    </r>
    <r>
      <rPr>
        <sz val="14"/>
        <color rgb="FF000000"/>
        <rFont val="Times New Roman"/>
        <family val="1"/>
      </rPr>
      <t xml:space="preserve">    </t>
    </r>
    <r>
      <rPr>
        <sz val="14"/>
        <color rgb="FF000000"/>
        <rFont val="Arial"/>
        <family val="2"/>
      </rPr>
      <t>Định dạng cột Thành tiền VNĐ dạng Data bars (Chọn cột Thành tiền VNĐ --&gt; Chọn Conditional Formatting -&gt; Data Bars)</t>
    </r>
  </si>
  <si>
    <r>
      <t>9.</t>
    </r>
    <r>
      <rPr>
        <sz val="14"/>
        <color rgb="FF000000"/>
        <rFont val="Times New Roman"/>
        <family val="1"/>
      </rPr>
      <t xml:space="preserve">    </t>
    </r>
    <r>
      <rPr>
        <sz val="14"/>
        <color rgb="FF000000"/>
        <rFont val="Arial"/>
        <family val="2"/>
      </rPr>
      <t>Chèn Header: Lề trái Bài tập 4, Lề phải: Ngày hiện hành, Footer: Lề trái: Họ tên SV, Lề phải: Số trang</t>
    </r>
  </si>
  <si>
    <r>
      <t>10.</t>
    </r>
    <r>
      <rPr>
        <sz val="14"/>
        <color rgb="FF000000"/>
        <rFont val="Times New Roman"/>
        <family val="1"/>
      </rPr>
      <t xml:space="preserve"> </t>
    </r>
    <r>
      <rPr>
        <sz val="14"/>
        <color rgb="FF000000"/>
        <rFont val="Arial"/>
        <family val="2"/>
      </rPr>
      <t>Đóng khung bảng tính, hiệu chỉnh lề trang sao cho nội dung bảng tính nằm trên 1 trang</t>
    </r>
  </si>
  <si>
    <t>TỔNG</t>
  </si>
  <si>
    <t>Nguyễn Văn Tâm</t>
  </si>
  <si>
    <t>Nguyễn Thị Hằng</t>
  </si>
  <si>
    <t>Ngô Thị Nga</t>
  </si>
  <si>
    <t>Trần Thiên Thu</t>
  </si>
  <si>
    <t>Lâm Hoàng Cát</t>
  </si>
  <si>
    <t>Lê Hoài Sơn</t>
  </si>
  <si>
    <t>Lý Lâm</t>
  </si>
  <si>
    <t>Trần Văn Trung</t>
  </si>
  <si>
    <t>Nguyễn Văn Tráng</t>
  </si>
  <si>
    <t>Lý Thu Nga</t>
  </si>
  <si>
    <t>Nguyễn Văn Hùng</t>
  </si>
  <si>
    <t>Trần Thi Phượng</t>
  </si>
  <si>
    <t>Võ Công Thành</t>
  </si>
  <si>
    <t>Lê Văn Minh</t>
  </si>
  <si>
    <t>Doãn Hòa</t>
  </si>
  <si>
    <t>No.1</t>
  </si>
  <si>
    <t>No.6</t>
  </si>
  <si>
    <t>No.5</t>
  </si>
  <si>
    <t>No.8</t>
  </si>
  <si>
    <t>No.4</t>
  </si>
  <si>
    <t>No.2</t>
  </si>
  <si>
    <t>No.3</t>
  </si>
  <si>
    <t>No.7</t>
  </si>
  <si>
    <t>No.9</t>
  </si>
  <si>
    <t>No.10</t>
  </si>
  <si>
    <t>No.11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</si>
</sst>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0.00"/>
    <numFmt numFmtId="175" formatCode="0.000"/>
  </numFmts>
  <fonts count="4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sz val="12"/>
      <color theme="1"/>
      <name val="Calibri"/>
      <family val="2"/>
      <scheme val="minor"/>
    </font>
    <font>
      <sz val="12"/>
      <color theme="1"/>
      <name val="Times New Roman"/>
      <family val="1"/>
    </font>
    <font>
      <b/>
      <sz val="11"/>
      <color theme="1"/>
      <name val="Calibri"/>
      <family val="1"/>
      <scheme val="minor"/>
    </font>
    <font>
      <sz val="11"/>
      <color theme="1"/>
      <name val="Calibri"/>
      <family val="1"/>
      <scheme val="minor"/>
    </font>
    <font>
      <sz val="14"/>
      <color theme="1"/>
      <name val="Times New Roman"/>
      <family val="1"/>
    </font>
    <font>
      <sz val="14"/>
      <color theme="1"/>
      <name val="Calibri"/>
      <family val="2"/>
      <scheme val="minor"/>
    </font>
    <font>
      <b/>
      <sz val="24"/>
      <color theme="1"/>
      <name val="Calibri"/>
      <family val="2"/>
      <scheme val="minor"/>
    </font>
    <font>
      <b/>
      <sz val="14"/>
      <color theme="1"/>
      <name val="Times New Roman"/>
      <family val="1"/>
    </font>
    <font>
      <b/>
      <sz val="16"/>
      <color theme="1"/>
      <name val="Times New Roman"/>
      <family val="1"/>
    </font>
    <font>
      <sz val="16"/>
      <color theme="1"/>
      <name val="Times New Roman"/>
      <family val="1"/>
    </font>
    <font>
      <sz val="12"/>
      <color rgb="FF000000"/>
      <name val="Arial"/>
      <family val="2"/>
    </font>
    <font>
      <sz val="7"/>
      <color rgb="FF000000"/>
      <name val="Times New Roman"/>
      <family val="1"/>
    </font>
    <font>
      <sz val="12"/>
      <color rgb="FF000000"/>
      <name val="Symbol"/>
      <family val="1"/>
      <charset val="2"/>
    </font>
    <font>
      <i/>
      <sz val="12"/>
      <color rgb="FF000000"/>
      <name val="Arial"/>
      <family val="2"/>
    </font>
    <font>
      <b/>
      <sz val="20"/>
      <color theme="1"/>
      <name val="Times New Roman"/>
      <family val="1"/>
    </font>
    <font>
      <b/>
      <sz val="15"/>
      <color theme="1"/>
      <name val="Times New Roman"/>
      <family val="1"/>
    </font>
    <font>
      <sz val="15"/>
      <color theme="1"/>
      <name val="Times New Roman"/>
      <family val="1"/>
    </font>
    <font>
      <b/>
      <u/>
      <sz val="16"/>
      <color theme="1"/>
      <name val="Calibri"/>
      <family val="2"/>
      <scheme val="minor"/>
    </font>
    <font>
      <sz val="12"/>
      <color theme="1"/>
      <name val="Arial"/>
      <family val="2"/>
    </font>
    <font>
      <sz val="16"/>
      <color theme="1"/>
      <name val="Arial"/>
      <family val="2"/>
    </font>
    <font>
      <sz val="12"/>
      <color rgb="FF000000"/>
      <name val="Times New Roman"/>
      <family val="1"/>
    </font>
    <font>
      <b/>
      <sz val="12"/>
      <color rgb="FF000000"/>
      <name val="Arial"/>
      <family val="2"/>
    </font>
    <font>
      <b/>
      <sz val="18"/>
      <color theme="3"/>
      <name val="Calibri"/>
      <family val="2"/>
      <scheme val="minor"/>
    </font>
    <font>
      <b/>
      <u/>
      <sz val="14"/>
      <color theme="1"/>
      <name val="Calibri"/>
      <family val="2"/>
      <scheme val="minor"/>
    </font>
    <font>
      <b/>
      <u/>
      <sz val="16"/>
      <color theme="1"/>
      <name val="Times New Roman"/>
      <family val="1"/>
    </font>
    <font>
      <b/>
      <sz val="16"/>
      <color rgb="FF2C2B2B"/>
      <name val="Times New Roman"/>
      <family val="1"/>
    </font>
    <font>
      <sz val="16"/>
      <color theme="1"/>
      <name val="Calibri"/>
      <family val="2"/>
      <scheme val="minor"/>
    </font>
    <font>
      <sz val="12"/>
      <color rgb="FF000000"/>
      <name val="Wingdings"/>
      <charset val="2"/>
    </font>
    <font>
      <sz val="24"/>
      <color theme="1"/>
      <name val="Calibri"/>
      <family val="2"/>
      <scheme val="minor"/>
    </font>
    <font>
      <sz val="14"/>
      <color rgb="FF000000"/>
      <name val="Arial"/>
      <family val="2"/>
    </font>
    <font>
      <sz val="14"/>
      <color rgb="FF000000"/>
      <name val="Times New Roman"/>
      <family val="1"/>
    </font>
    <font>
      <b/>
      <sz val="14"/>
      <color rgb="FF000000"/>
      <name val="Arial"/>
      <family val="2"/>
    </font>
    <font>
      <sz val="11"/>
      <color theme="1"/>
      <name val="Arial"/>
      <family val="2"/>
    </font>
    <font>
      <b/>
      <sz val="20"/>
      <color theme="1"/>
      <name val="Calibri"/>
      <family val="2"/>
      <scheme val="minor"/>
    </font>
    <font>
      <b/>
      <sz val="11"/>
      <color theme="1"/>
      <name val="Arial"/>
      <family val="2"/>
    </font>
    <font>
      <b/>
      <sz val="16"/>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cellStyleXfs>
  <cellXfs count="61">
    <xf numFmtId="0" fontId="0" fillId="0" borderId="0" xfId="0"/>
    <xf numFmtId="0" fontId="5" fillId="0" borderId="3" xfId="0" applyFont="1" applyBorder="1" applyAlignment="1">
      <alignment horizontal="center"/>
    </xf>
    <xf numFmtId="0" fontId="5" fillId="0" borderId="0" xfId="0" applyFont="1"/>
    <xf numFmtId="0" fontId="6" fillId="0" borderId="0" xfId="0" applyFont="1"/>
    <xf numFmtId="0" fontId="5" fillId="0" borderId="0" xfId="0" applyFont="1" applyAlignment="1">
      <alignment horizontal="center"/>
    </xf>
    <xf numFmtId="0" fontId="9" fillId="0" borderId="0" xfId="0" applyFont="1"/>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4" fillId="0" borderId="3" xfId="0" applyFont="1" applyBorder="1"/>
    <xf numFmtId="0" fontId="14" fillId="2" borderId="3" xfId="0" applyFont="1" applyFill="1" applyBorder="1"/>
    <xf numFmtId="0" fontId="14" fillId="3" borderId="3" xfId="0" applyFont="1" applyFill="1" applyBorder="1"/>
    <xf numFmtId="0" fontId="15" fillId="0" borderId="0" xfId="0" applyFont="1" applyAlignment="1">
      <alignment horizontal="left" vertical="center"/>
    </xf>
    <xf numFmtId="0" fontId="17" fillId="0" borderId="0" xfId="0" applyFont="1" applyAlignment="1">
      <alignment horizontal="left" vertical="center"/>
    </xf>
    <xf numFmtId="0" fontId="20" fillId="2" borderId="3" xfId="0" applyFont="1" applyFill="1" applyBorder="1" applyAlignment="1">
      <alignment horizontal="center" vertical="center" wrapText="1"/>
    </xf>
    <xf numFmtId="0" fontId="21" fillId="0" borderId="3" xfId="0" applyFont="1" applyBorder="1"/>
    <xf numFmtId="14" fontId="21" fillId="0" borderId="3" xfId="0" applyNumberFormat="1" applyFont="1" applyBorder="1"/>
    <xf numFmtId="0" fontId="20" fillId="0" borderId="3" xfId="0" applyFont="1" applyBorder="1" applyAlignment="1">
      <alignment horizontal="center" vertical="center"/>
    </xf>
    <xf numFmtId="0" fontId="22" fillId="0" borderId="0" xfId="0" applyFont="1"/>
    <xf numFmtId="0" fontId="23" fillId="0" borderId="0" xfId="0" applyFont="1"/>
    <xf numFmtId="0" fontId="24" fillId="0" borderId="0" xfId="0" applyFont="1"/>
    <xf numFmtId="14" fontId="24" fillId="0" borderId="0" xfId="0" applyNumberFormat="1" applyFont="1"/>
    <xf numFmtId="0" fontId="3" fillId="0" borderId="2" xfId="3" applyAlignment="1">
      <alignment horizontal="center"/>
    </xf>
    <xf numFmtId="0" fontId="10" fillId="0" borderId="3" xfId="0" applyFont="1" applyBorder="1"/>
    <xf numFmtId="0" fontId="0" fillId="0" borderId="3" xfId="0" applyBorder="1"/>
    <xf numFmtId="0" fontId="28" fillId="0" borderId="0" xfId="0" applyFont="1"/>
    <xf numFmtId="0" fontId="29" fillId="0" borderId="0" xfId="0" applyFont="1"/>
    <xf numFmtId="0" fontId="14" fillId="0" borderId="0" xfId="0" applyFont="1"/>
    <xf numFmtId="0" fontId="30" fillId="0" borderId="0" xfId="0" applyFont="1" applyAlignment="1">
      <alignment vertical="center"/>
    </xf>
    <xf numFmtId="0" fontId="31" fillId="0" borderId="0" xfId="0" applyFont="1"/>
    <xf numFmtId="0" fontId="0" fillId="2" borderId="0" xfId="0" applyFill="1"/>
    <xf numFmtId="164" fontId="13" fillId="2" borderId="3" xfId="1" applyNumberFormat="1" applyFont="1" applyFill="1" applyBorder="1" applyAlignment="1">
      <alignment vertical="center"/>
    </xf>
    <xf numFmtId="0" fontId="12" fillId="2" borderId="3" xfId="0" applyFont="1" applyFill="1" applyBorder="1" applyAlignment="1">
      <alignment horizontal="center" vertical="center"/>
    </xf>
    <xf numFmtId="165" fontId="14" fillId="0" borderId="3" xfId="0" applyNumberFormat="1" applyFont="1" applyBorder="1"/>
    <xf numFmtId="0" fontId="0" fillId="0" borderId="0" xfId="0" applyAlignment="1">
      <alignment vertical="top"/>
    </xf>
    <xf numFmtId="22" fontId="0" fillId="0" borderId="0" xfId="0" applyNumberFormat="1"/>
    <xf numFmtId="14" fontId="0" fillId="0" borderId="0" xfId="0" applyNumberFormat="1"/>
    <xf numFmtId="0" fontId="21" fillId="0" borderId="3" xfId="0" applyNumberFormat="1" applyFont="1" applyBorder="1"/>
    <xf numFmtId="0" fontId="33" fillId="0" borderId="0" xfId="0" quotePrefix="1" applyNumberFormat="1" applyFont="1"/>
    <xf numFmtId="0" fontId="34" fillId="0" borderId="0" xfId="0" applyFont="1" applyAlignment="1">
      <alignment horizontal="left" vertical="center"/>
    </xf>
    <xf numFmtId="0" fontId="37" fillId="0" borderId="3" xfId="0" applyFont="1" applyBorder="1"/>
    <xf numFmtId="14" fontId="37" fillId="0" borderId="3" xfId="0" applyNumberFormat="1" applyFont="1" applyBorder="1"/>
    <xf numFmtId="0" fontId="37" fillId="0" borderId="3" xfId="0" applyNumberFormat="1" applyFont="1" applyBorder="1"/>
    <xf numFmtId="0" fontId="39" fillId="0" borderId="3" xfId="0" applyFont="1" applyBorder="1" applyAlignment="1">
      <alignment horizontal="center" vertical="center"/>
    </xf>
    <xf numFmtId="165" fontId="14" fillId="4" borderId="3" xfId="0" applyNumberFormat="1" applyFont="1" applyFill="1" applyBorder="1"/>
    <xf numFmtId="0" fontId="40" fillId="0" borderId="7" xfId="0" applyFont="1" applyBorder="1" applyAlignment="1">
      <alignment horizontal="center"/>
    </xf>
    <xf numFmtId="0" fontId="40" fillId="0" borderId="10" xfId="0" applyFont="1" applyBorder="1" applyAlignment="1">
      <alignment horizontal="center"/>
    </xf>
    <xf numFmtId="0" fontId="40" fillId="0" borderId="8" xfId="0" applyFont="1" applyBorder="1" applyAlignment="1">
      <alignment horizontal="center"/>
    </xf>
    <xf numFmtId="0" fontId="12" fillId="2" borderId="5"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1" fillId="2" borderId="4" xfId="0" applyFont="1" applyFill="1" applyBorder="1" applyAlignment="1">
      <alignment horizontal="center"/>
    </xf>
    <xf numFmtId="0" fontId="12" fillId="2" borderId="6" xfId="0" applyFont="1" applyFill="1" applyBorder="1" applyAlignment="1">
      <alignment horizontal="center" vertical="center"/>
    </xf>
    <xf numFmtId="0" fontId="12" fillId="2" borderId="9"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xf>
    <xf numFmtId="0" fontId="19" fillId="0" borderId="4" xfId="0" applyFont="1" applyBorder="1" applyAlignment="1">
      <alignment horizontal="center"/>
    </xf>
    <xf numFmtId="0" fontId="20" fillId="0" borderId="3" xfId="0" applyFont="1" applyBorder="1" applyAlignment="1">
      <alignment horizontal="center" vertical="center"/>
    </xf>
    <xf numFmtId="0" fontId="38" fillId="0" borderId="4" xfId="0" applyFont="1" applyBorder="1" applyAlignment="1">
      <alignment horizontal="center"/>
    </xf>
    <xf numFmtId="0" fontId="27" fillId="0" borderId="1" xfId="2" applyFont="1" applyAlignment="1">
      <alignment horizontal="center"/>
    </xf>
    <xf numFmtId="175" fontId="0" fillId="0" borderId="0" xfId="0" applyNumberFormat="1"/>
    <xf numFmtId="0" fontId="37" fillId="0" borderId="3" xfId="0" quotePrefix="1" applyFont="1" applyBorder="1"/>
  </cellXfs>
  <cellStyles count="4">
    <cellStyle name="Heading 1" xfId="2" builtinId="16"/>
    <cellStyle name="Heading 2" xfId="3" builtinId="17"/>
    <cellStyle name="Normal" xfId="0" builtinId="0"/>
    <cellStyle name="Percent" xfId="1" builtinId="5"/>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28"/>
  <sheetViews>
    <sheetView workbookViewId="0">
      <selection activeCell="M22" sqref="M22"/>
    </sheetView>
  </sheetViews>
  <sheetFormatPr defaultColWidth="9.140625" defaultRowHeight="15.75" x14ac:dyDescent="0.25"/>
  <cols>
    <col min="1" max="20" width="6" style="4" customWidth="1"/>
    <col min="21" max="16384" width="9.140625" style="2"/>
  </cols>
  <sheetData>
    <row r="1" spans="1:20" ht="19.5" customHeigh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row>
    <row r="2" spans="1:20" ht="19.5" customHeight="1" x14ac:dyDescent="0.25">
      <c r="A2" s="1">
        <v>2</v>
      </c>
      <c r="B2" s="1"/>
      <c r="C2" s="1"/>
      <c r="D2" s="1"/>
      <c r="E2" s="1"/>
      <c r="F2" s="1"/>
      <c r="G2" s="1"/>
      <c r="H2" s="1"/>
      <c r="I2" s="1"/>
      <c r="J2" s="1"/>
      <c r="K2" s="1"/>
      <c r="L2" s="1"/>
      <c r="M2" s="1"/>
      <c r="N2" s="1"/>
      <c r="O2" s="1"/>
      <c r="P2" s="1"/>
      <c r="Q2" s="1"/>
      <c r="R2" s="1"/>
      <c r="S2" s="1"/>
      <c r="T2" s="1"/>
    </row>
    <row r="3" spans="1:20" ht="19.5" customHeight="1" x14ac:dyDescent="0.25">
      <c r="A3" s="1">
        <v>3</v>
      </c>
      <c r="B3" s="1"/>
      <c r="C3" s="1"/>
      <c r="D3" s="1"/>
      <c r="E3" s="1"/>
      <c r="F3" s="1"/>
      <c r="G3" s="1"/>
      <c r="H3" s="1"/>
      <c r="I3" s="1"/>
      <c r="J3" s="1"/>
      <c r="K3" s="1"/>
      <c r="L3" s="1"/>
      <c r="M3" s="1"/>
      <c r="N3" s="1"/>
      <c r="O3" s="1"/>
      <c r="P3" s="1"/>
      <c r="Q3" s="1"/>
      <c r="R3" s="1"/>
      <c r="S3" s="1"/>
      <c r="T3" s="1"/>
    </row>
    <row r="4" spans="1:20" ht="19.5" customHeight="1" x14ac:dyDescent="0.25">
      <c r="A4" s="1">
        <v>4</v>
      </c>
      <c r="B4" s="1"/>
      <c r="C4" s="1"/>
      <c r="D4" s="1"/>
      <c r="E4" s="1"/>
      <c r="F4" s="1"/>
      <c r="G4" s="1"/>
      <c r="H4" s="1"/>
      <c r="I4" s="1"/>
      <c r="J4" s="1"/>
      <c r="K4" s="1"/>
      <c r="L4" s="1"/>
      <c r="M4" s="1"/>
      <c r="N4" s="1"/>
      <c r="O4" s="1"/>
      <c r="P4" s="1"/>
      <c r="Q4" s="1"/>
      <c r="R4" s="1"/>
      <c r="S4" s="1"/>
      <c r="T4" s="1"/>
    </row>
    <row r="5" spans="1:20" ht="19.5" customHeight="1" x14ac:dyDescent="0.25">
      <c r="A5" s="1">
        <v>5</v>
      </c>
      <c r="B5" s="1"/>
      <c r="C5" s="1"/>
      <c r="D5" s="1"/>
      <c r="E5" s="1"/>
      <c r="F5" s="1"/>
      <c r="G5" s="1"/>
      <c r="H5" s="1"/>
      <c r="I5" s="1"/>
      <c r="J5" s="1"/>
      <c r="K5" s="1"/>
      <c r="L5" s="1"/>
      <c r="M5" s="1"/>
      <c r="N5" s="1"/>
      <c r="O5" s="1"/>
      <c r="P5" s="1"/>
      <c r="Q5" s="1"/>
      <c r="R5" s="1"/>
      <c r="S5" s="1"/>
      <c r="T5" s="1"/>
    </row>
    <row r="6" spans="1:20" ht="19.5" customHeight="1" x14ac:dyDescent="0.25">
      <c r="A6" s="1">
        <v>6</v>
      </c>
      <c r="B6" s="1"/>
      <c r="C6" s="1"/>
      <c r="D6" s="1"/>
      <c r="E6" s="1"/>
      <c r="F6" s="1"/>
      <c r="G6" s="1"/>
      <c r="H6" s="1"/>
      <c r="I6" s="1"/>
      <c r="J6" s="1"/>
      <c r="K6" s="1"/>
      <c r="L6" s="1"/>
      <c r="M6" s="1"/>
      <c r="N6" s="1"/>
      <c r="O6" s="1"/>
      <c r="P6" s="1"/>
      <c r="Q6" s="1"/>
      <c r="R6" s="1"/>
      <c r="S6" s="1"/>
      <c r="T6" s="1"/>
    </row>
    <row r="7" spans="1:20" ht="19.5" customHeight="1" x14ac:dyDescent="0.25">
      <c r="A7" s="1">
        <v>7</v>
      </c>
      <c r="B7" s="1"/>
      <c r="C7" s="1"/>
      <c r="D7" s="1"/>
      <c r="E7" s="1"/>
      <c r="F7" s="1"/>
      <c r="G7" s="1"/>
      <c r="H7" s="1"/>
      <c r="I7" s="1"/>
      <c r="J7" s="1"/>
      <c r="K7" s="1"/>
      <c r="L7" s="1"/>
      <c r="M7" s="1"/>
      <c r="N7" s="1"/>
      <c r="O7" s="1"/>
      <c r="P7" s="1"/>
      <c r="Q7" s="1"/>
      <c r="R7" s="1"/>
      <c r="S7" s="1"/>
      <c r="T7" s="1"/>
    </row>
    <row r="8" spans="1:20" ht="19.5" customHeight="1" x14ac:dyDescent="0.25">
      <c r="A8" s="1">
        <v>8</v>
      </c>
      <c r="B8" s="1"/>
      <c r="C8" s="1"/>
      <c r="D8" s="1"/>
      <c r="E8" s="1"/>
      <c r="F8" s="1"/>
      <c r="G8" s="1"/>
      <c r="H8" s="1"/>
      <c r="I8" s="1"/>
      <c r="J8" s="1"/>
      <c r="K8" s="1"/>
      <c r="L8" s="1"/>
      <c r="M8" s="1"/>
      <c r="N8" s="1"/>
      <c r="O8" s="1"/>
      <c r="P8" s="1"/>
      <c r="Q8" s="1"/>
      <c r="R8" s="1"/>
      <c r="S8" s="1"/>
      <c r="T8" s="1"/>
    </row>
    <row r="9" spans="1:20" ht="19.5" customHeight="1" x14ac:dyDescent="0.25">
      <c r="A9" s="1">
        <v>9</v>
      </c>
      <c r="B9" s="1"/>
      <c r="C9" s="1"/>
      <c r="D9" s="1"/>
      <c r="E9" s="1"/>
      <c r="F9" s="1"/>
      <c r="G9" s="1"/>
      <c r="H9" s="1"/>
      <c r="I9" s="1"/>
      <c r="J9" s="1"/>
      <c r="K9" s="1"/>
      <c r="L9" s="1"/>
      <c r="M9" s="1"/>
      <c r="N9" s="1"/>
      <c r="O9" s="1"/>
      <c r="P9" s="1"/>
      <c r="Q9" s="1"/>
      <c r="R9" s="1"/>
      <c r="S9" s="1"/>
      <c r="T9" s="1"/>
    </row>
    <row r="10" spans="1:20" ht="19.5" customHeight="1" x14ac:dyDescent="0.25">
      <c r="A10" s="1">
        <v>10</v>
      </c>
      <c r="B10" s="1"/>
      <c r="C10" s="1"/>
      <c r="D10" s="1"/>
      <c r="E10" s="1"/>
      <c r="F10" s="1"/>
      <c r="G10" s="1"/>
      <c r="H10" s="1"/>
      <c r="I10" s="1"/>
      <c r="J10" s="1"/>
      <c r="K10" s="1"/>
      <c r="L10" s="1"/>
      <c r="M10" s="1"/>
      <c r="N10" s="1"/>
      <c r="O10" s="1"/>
      <c r="P10" s="1"/>
      <c r="Q10" s="1"/>
      <c r="R10" s="1"/>
      <c r="S10" s="1"/>
      <c r="T10" s="1"/>
    </row>
    <row r="11" spans="1:20" ht="19.5" customHeight="1" x14ac:dyDescent="0.25">
      <c r="A11" s="1">
        <v>11</v>
      </c>
      <c r="B11" s="1"/>
      <c r="C11" s="1"/>
      <c r="D11" s="1"/>
      <c r="E11" s="1"/>
      <c r="F11" s="1"/>
      <c r="G11" s="1"/>
      <c r="H11" s="1"/>
      <c r="I11" s="1"/>
      <c r="J11" s="1"/>
      <c r="K11" s="1"/>
      <c r="L11" s="1"/>
      <c r="M11" s="1"/>
      <c r="N11" s="1"/>
      <c r="O11" s="1"/>
      <c r="P11" s="1"/>
      <c r="Q11" s="1"/>
      <c r="R11" s="1"/>
      <c r="S11" s="1"/>
      <c r="T11" s="1"/>
    </row>
    <row r="12" spans="1:20" ht="19.5" customHeight="1" x14ac:dyDescent="0.25">
      <c r="A12" s="1">
        <v>12</v>
      </c>
      <c r="B12" s="1"/>
      <c r="C12" s="1"/>
      <c r="D12" s="1"/>
      <c r="E12" s="1"/>
      <c r="F12" s="1"/>
      <c r="G12" s="1"/>
      <c r="H12" s="1"/>
      <c r="I12" s="1"/>
      <c r="J12" s="1"/>
      <c r="K12" s="1"/>
      <c r="L12" s="1"/>
      <c r="M12" s="1"/>
      <c r="N12" s="1"/>
      <c r="O12" s="1"/>
      <c r="P12" s="1"/>
      <c r="Q12" s="1"/>
      <c r="R12" s="1"/>
      <c r="S12" s="1"/>
      <c r="T12" s="1"/>
    </row>
    <row r="13" spans="1:20" ht="19.5" customHeight="1" x14ac:dyDescent="0.25">
      <c r="A13" s="1">
        <v>13</v>
      </c>
      <c r="B13" s="1"/>
      <c r="C13" s="1"/>
      <c r="D13" s="1"/>
      <c r="E13" s="1"/>
      <c r="F13" s="1"/>
      <c r="G13" s="1"/>
      <c r="H13" s="1"/>
      <c r="I13" s="1"/>
      <c r="J13" s="1"/>
      <c r="K13" s="1"/>
      <c r="L13" s="1"/>
      <c r="M13" s="1"/>
      <c r="N13" s="1"/>
      <c r="O13" s="1"/>
      <c r="P13" s="1"/>
      <c r="Q13" s="1"/>
      <c r="R13" s="1"/>
      <c r="S13" s="1"/>
      <c r="T13" s="1"/>
    </row>
    <row r="14" spans="1:20" ht="19.5" customHeight="1" x14ac:dyDescent="0.25">
      <c r="A14" s="1">
        <v>14</v>
      </c>
      <c r="B14" s="1"/>
      <c r="C14" s="1"/>
      <c r="D14" s="1"/>
      <c r="E14" s="1"/>
      <c r="F14" s="1"/>
      <c r="G14" s="1"/>
      <c r="H14" s="1"/>
      <c r="I14" s="1"/>
      <c r="J14" s="1"/>
      <c r="K14" s="1"/>
      <c r="L14" s="1"/>
      <c r="M14" s="1"/>
      <c r="N14" s="1"/>
      <c r="O14" s="1"/>
      <c r="P14" s="1"/>
      <c r="Q14" s="1"/>
      <c r="R14" s="1"/>
      <c r="S14" s="1"/>
      <c r="T14" s="1"/>
    </row>
    <row r="15" spans="1:20" ht="19.5" customHeight="1" x14ac:dyDescent="0.25">
      <c r="A15" s="1">
        <v>15</v>
      </c>
      <c r="B15" s="1"/>
      <c r="C15" s="1"/>
      <c r="D15" s="1"/>
      <c r="E15" s="1"/>
      <c r="F15" s="1"/>
      <c r="G15" s="1"/>
      <c r="H15" s="1"/>
      <c r="I15" s="1"/>
      <c r="J15" s="1"/>
      <c r="K15" s="1"/>
      <c r="L15" s="1"/>
      <c r="M15" s="1"/>
      <c r="N15" s="1"/>
      <c r="O15" s="1"/>
      <c r="P15" s="1"/>
      <c r="Q15" s="1"/>
      <c r="R15" s="1"/>
      <c r="S15" s="1"/>
      <c r="T15" s="1"/>
    </row>
    <row r="16" spans="1:20" ht="19.5" customHeight="1" x14ac:dyDescent="0.25">
      <c r="A16" s="1">
        <v>16</v>
      </c>
      <c r="B16" s="1"/>
      <c r="C16" s="1"/>
      <c r="D16" s="1"/>
      <c r="E16" s="1"/>
      <c r="F16" s="1"/>
      <c r="G16" s="1"/>
      <c r="H16" s="1"/>
      <c r="I16" s="1"/>
      <c r="J16" s="1"/>
      <c r="K16" s="1"/>
      <c r="L16" s="1"/>
      <c r="M16" s="1"/>
      <c r="N16" s="1"/>
      <c r="O16" s="1"/>
      <c r="P16" s="1"/>
      <c r="Q16" s="1"/>
      <c r="R16" s="1"/>
      <c r="S16" s="1"/>
      <c r="T16" s="1"/>
    </row>
    <row r="17" spans="1:20" ht="19.5" customHeight="1" x14ac:dyDescent="0.25">
      <c r="A17" s="1">
        <v>17</v>
      </c>
      <c r="B17" s="1"/>
      <c r="C17" s="1"/>
      <c r="D17" s="1"/>
      <c r="E17" s="1"/>
      <c r="F17" s="1"/>
      <c r="G17" s="1"/>
      <c r="H17" s="1"/>
      <c r="I17" s="1"/>
      <c r="J17" s="1"/>
      <c r="K17" s="1"/>
      <c r="L17" s="1"/>
      <c r="M17" s="1"/>
      <c r="N17" s="1"/>
      <c r="O17" s="1"/>
      <c r="P17" s="1"/>
      <c r="Q17" s="1"/>
      <c r="R17" s="1"/>
      <c r="S17" s="1"/>
      <c r="T17" s="1"/>
    </row>
    <row r="18" spans="1:20" ht="19.5" customHeight="1" x14ac:dyDescent="0.25">
      <c r="A18" s="1">
        <v>18</v>
      </c>
      <c r="B18" s="1"/>
      <c r="C18" s="1"/>
      <c r="D18" s="1"/>
      <c r="E18" s="1"/>
      <c r="F18" s="1"/>
      <c r="G18" s="1"/>
      <c r="H18" s="1"/>
      <c r="I18" s="1"/>
      <c r="J18" s="1"/>
      <c r="K18" s="1"/>
      <c r="L18" s="1"/>
      <c r="M18" s="1"/>
      <c r="N18" s="1"/>
      <c r="O18" s="1"/>
      <c r="P18" s="1"/>
      <c r="Q18" s="1"/>
      <c r="R18" s="1"/>
      <c r="S18" s="1"/>
      <c r="T18" s="1"/>
    </row>
    <row r="19" spans="1:20" ht="19.5" customHeight="1" x14ac:dyDescent="0.25">
      <c r="A19" s="1">
        <v>19</v>
      </c>
      <c r="B19" s="1"/>
      <c r="C19" s="1"/>
      <c r="D19" s="1"/>
      <c r="E19" s="1"/>
      <c r="F19" s="1"/>
      <c r="G19" s="1"/>
      <c r="H19" s="1"/>
      <c r="I19" s="1"/>
      <c r="J19" s="1"/>
      <c r="K19" s="1"/>
      <c r="L19" s="1"/>
      <c r="M19" s="1"/>
      <c r="N19" s="1"/>
      <c r="O19" s="1"/>
      <c r="P19" s="1"/>
      <c r="Q19" s="1"/>
      <c r="R19" s="1"/>
      <c r="S19" s="1"/>
      <c r="T19" s="1"/>
    </row>
    <row r="20" spans="1:20" ht="19.5" customHeight="1" x14ac:dyDescent="0.25">
      <c r="A20" s="1">
        <v>20</v>
      </c>
      <c r="B20" s="1"/>
      <c r="C20" s="1"/>
      <c r="D20" s="1"/>
      <c r="E20" s="1"/>
      <c r="F20" s="1"/>
      <c r="G20" s="1"/>
      <c r="H20" s="1"/>
      <c r="I20" s="1"/>
      <c r="J20" s="1"/>
      <c r="K20" s="1"/>
      <c r="L20" s="1"/>
      <c r="M20" s="1"/>
      <c r="N20" s="1"/>
      <c r="O20" s="1"/>
      <c r="P20" s="1"/>
      <c r="Q20" s="1"/>
      <c r="R20" s="1"/>
      <c r="S20" s="1"/>
      <c r="T20" s="1"/>
    </row>
    <row r="22" spans="1:20" x14ac:dyDescent="0.25">
      <c r="A22" s="3" t="s">
        <v>0</v>
      </c>
    </row>
    <row r="23" spans="1:20" s="7" customFormat="1" ht="18.75" x14ac:dyDescent="0.3">
      <c r="A23" s="5" t="s">
        <v>1</v>
      </c>
      <c r="B23" s="6"/>
      <c r="C23" s="6"/>
      <c r="D23" s="6"/>
      <c r="E23" s="6"/>
      <c r="F23" s="6"/>
      <c r="G23" s="6"/>
      <c r="H23" s="6"/>
      <c r="I23" s="6"/>
      <c r="J23" s="6"/>
      <c r="K23" s="6"/>
      <c r="L23" s="6"/>
      <c r="M23" s="6"/>
      <c r="N23" s="6"/>
      <c r="O23" s="6"/>
      <c r="P23" s="6"/>
      <c r="Q23" s="6"/>
      <c r="R23" s="6"/>
      <c r="S23" s="6"/>
      <c r="T23" s="6"/>
    </row>
    <row r="24" spans="1:20" s="7" customFormat="1" ht="18.75" x14ac:dyDescent="0.3">
      <c r="A24" s="5" t="s">
        <v>2</v>
      </c>
      <c r="B24" s="6"/>
      <c r="C24" s="6"/>
      <c r="D24" s="6"/>
      <c r="E24" s="6"/>
      <c r="F24" s="6"/>
      <c r="G24" s="6"/>
      <c r="H24" s="6"/>
      <c r="I24" s="6"/>
      <c r="J24" s="6"/>
      <c r="K24" s="6"/>
      <c r="L24" s="6"/>
      <c r="M24" s="6"/>
      <c r="N24" s="6"/>
      <c r="O24" s="6"/>
      <c r="P24" s="6"/>
      <c r="Q24" s="6"/>
      <c r="R24" s="6"/>
      <c r="S24" s="6"/>
      <c r="T24" s="6"/>
    </row>
    <row r="25" spans="1:20" s="7" customFormat="1" ht="18.75" x14ac:dyDescent="0.3">
      <c r="A25" s="5" t="s">
        <v>3</v>
      </c>
      <c r="B25" s="6"/>
      <c r="C25" s="6"/>
      <c r="D25" s="6"/>
      <c r="E25" s="6"/>
      <c r="F25" s="6"/>
      <c r="G25" s="6"/>
      <c r="H25" s="6"/>
      <c r="I25" s="6"/>
      <c r="J25" s="6"/>
      <c r="K25" s="6"/>
      <c r="L25" s="6"/>
      <c r="M25" s="6"/>
      <c r="N25" s="6"/>
      <c r="O25" s="6"/>
      <c r="P25" s="6"/>
      <c r="Q25" s="6"/>
      <c r="R25" s="6"/>
      <c r="S25" s="6"/>
      <c r="T25" s="6"/>
    </row>
    <row r="26" spans="1:20" s="7" customFormat="1" ht="18.75" x14ac:dyDescent="0.3">
      <c r="A26" s="8" t="s">
        <v>4</v>
      </c>
      <c r="B26" s="6"/>
      <c r="C26" s="6"/>
      <c r="D26" s="6"/>
      <c r="E26" s="6"/>
      <c r="F26" s="6"/>
      <c r="G26" s="6"/>
      <c r="H26" s="6"/>
      <c r="I26" s="6"/>
      <c r="J26" s="6"/>
      <c r="K26" s="6"/>
      <c r="L26" s="6"/>
      <c r="M26" s="6"/>
      <c r="N26" s="6"/>
      <c r="O26" s="6"/>
      <c r="P26" s="6"/>
      <c r="Q26" s="6"/>
      <c r="R26" s="6"/>
      <c r="S26" s="6"/>
      <c r="T26" s="6"/>
    </row>
    <row r="27" spans="1:20" s="7" customFormat="1" ht="18.75" x14ac:dyDescent="0.3">
      <c r="A27" s="8" t="s">
        <v>5</v>
      </c>
      <c r="B27" s="6"/>
      <c r="C27" s="6"/>
      <c r="D27" s="6"/>
      <c r="E27" s="6"/>
      <c r="F27" s="6"/>
      <c r="G27" s="6"/>
      <c r="H27" s="6"/>
      <c r="I27" s="6"/>
      <c r="J27" s="6"/>
      <c r="K27" s="6"/>
      <c r="L27" s="6"/>
      <c r="M27" s="6"/>
      <c r="N27" s="6"/>
      <c r="O27" s="6"/>
      <c r="P27" s="6"/>
      <c r="Q27" s="6"/>
      <c r="R27" s="6"/>
      <c r="S27" s="6"/>
      <c r="T27" s="6"/>
    </row>
    <row r="28" spans="1:20" s="7" customFormat="1" ht="18.75" x14ac:dyDescent="0.3">
      <c r="A28" s="8" t="s">
        <v>6</v>
      </c>
      <c r="B28" s="6"/>
      <c r="C28" s="6"/>
      <c r="D28" s="6"/>
      <c r="E28" s="6"/>
      <c r="F28" s="6"/>
      <c r="G28" s="6"/>
      <c r="H28" s="6"/>
      <c r="I28" s="6"/>
      <c r="J28" s="6"/>
      <c r="K28" s="6"/>
      <c r="L28" s="6"/>
      <c r="M28" s="6"/>
      <c r="N28" s="6"/>
      <c r="O28" s="6"/>
      <c r="P28" s="6"/>
      <c r="Q28" s="6"/>
      <c r="R28" s="6"/>
      <c r="S28" s="6"/>
      <c r="T28"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workbookViewId="0">
      <selection activeCell="H16" sqref="H16:I16"/>
    </sheetView>
  </sheetViews>
  <sheetFormatPr defaultColWidth="9.140625" defaultRowHeight="15" x14ac:dyDescent="0.25"/>
  <cols>
    <col min="2" max="10" width="17.7109375" customWidth="1"/>
  </cols>
  <sheetData>
    <row r="1" spans="1:9" ht="31.5" x14ac:dyDescent="0.5">
      <c r="A1" s="30"/>
      <c r="B1" s="50" t="s">
        <v>7</v>
      </c>
      <c r="C1" s="50"/>
      <c r="D1" s="50"/>
      <c r="E1" s="50"/>
      <c r="F1" s="50"/>
      <c r="G1" s="50"/>
      <c r="H1" s="50"/>
      <c r="I1" s="50"/>
    </row>
    <row r="2" spans="1:9" ht="39.75" customHeight="1" x14ac:dyDescent="0.25">
      <c r="A2" s="48" t="s">
        <v>118</v>
      </c>
      <c r="B2" s="48" t="s">
        <v>8</v>
      </c>
      <c r="C2" s="51" t="s">
        <v>9</v>
      </c>
      <c r="D2" s="53" t="s">
        <v>10</v>
      </c>
      <c r="E2" s="54"/>
      <c r="F2" s="31">
        <v>2.5000000000000001E-2</v>
      </c>
      <c r="G2" s="53" t="s">
        <v>11</v>
      </c>
      <c r="H2" s="54"/>
      <c r="I2" s="31">
        <v>2.2499999999999999E-2</v>
      </c>
    </row>
    <row r="3" spans="1:9" ht="18.75" x14ac:dyDescent="0.25">
      <c r="A3" s="49"/>
      <c r="B3" s="49"/>
      <c r="C3" s="52"/>
      <c r="D3" s="32" t="s">
        <v>12</v>
      </c>
      <c r="E3" s="32" t="s">
        <v>13</v>
      </c>
      <c r="F3" s="32" t="s">
        <v>14</v>
      </c>
      <c r="G3" s="32" t="s">
        <v>12</v>
      </c>
      <c r="H3" s="32" t="s">
        <v>13</v>
      </c>
      <c r="I3" s="32" t="s">
        <v>14</v>
      </c>
    </row>
    <row r="4" spans="1:9" ht="20.25" x14ac:dyDescent="0.3">
      <c r="A4" s="9">
        <v>1</v>
      </c>
      <c r="B4" s="9" t="s">
        <v>15</v>
      </c>
      <c r="C4" s="10">
        <v>120</v>
      </c>
      <c r="D4" s="11">
        <v>12</v>
      </c>
      <c r="E4" s="33"/>
      <c r="F4" s="33"/>
      <c r="G4" s="11">
        <v>15</v>
      </c>
      <c r="H4" s="33"/>
      <c r="I4" s="33"/>
    </row>
    <row r="5" spans="1:9" ht="20.25" x14ac:dyDescent="0.3">
      <c r="A5" s="9">
        <v>2</v>
      </c>
      <c r="B5" s="9" t="s">
        <v>16</v>
      </c>
      <c r="C5" s="10">
        <v>140</v>
      </c>
      <c r="D5" s="11">
        <v>10</v>
      </c>
      <c r="E5" s="33"/>
      <c r="F5" s="33"/>
      <c r="G5" s="11">
        <v>24</v>
      </c>
      <c r="H5" s="33"/>
      <c r="I5" s="33"/>
    </row>
    <row r="6" spans="1:9" ht="20.25" x14ac:dyDescent="0.3">
      <c r="A6" s="9">
        <v>3</v>
      </c>
      <c r="B6" s="9" t="s">
        <v>17</v>
      </c>
      <c r="C6" s="10">
        <v>70</v>
      </c>
      <c r="D6" s="11">
        <v>25</v>
      </c>
      <c r="E6" s="33"/>
      <c r="F6" s="33"/>
      <c r="G6" s="11">
        <v>12</v>
      </c>
      <c r="H6" s="33"/>
      <c r="I6" s="33"/>
    </row>
    <row r="7" spans="1:9" ht="20.25" x14ac:dyDescent="0.3">
      <c r="A7" s="9">
        <v>4</v>
      </c>
      <c r="B7" s="9" t="s">
        <v>18</v>
      </c>
      <c r="C7" s="10">
        <v>50</v>
      </c>
      <c r="D7" s="11">
        <v>15</v>
      </c>
      <c r="E7" s="33"/>
      <c r="F7" s="33"/>
      <c r="G7" s="11">
        <v>10</v>
      </c>
      <c r="H7" s="33"/>
      <c r="I7" s="33"/>
    </row>
    <row r="8" spans="1:9" ht="20.25" x14ac:dyDescent="0.3">
      <c r="A8" s="9">
        <v>5</v>
      </c>
      <c r="B8" s="9" t="s">
        <v>19</v>
      </c>
      <c r="C8" s="10">
        <v>30</v>
      </c>
      <c r="D8" s="11">
        <v>20</v>
      </c>
      <c r="E8" s="33"/>
      <c r="F8" s="33"/>
      <c r="G8" s="11">
        <v>24</v>
      </c>
      <c r="H8" s="33"/>
      <c r="I8" s="33"/>
    </row>
    <row r="9" spans="1:9" ht="20.25" x14ac:dyDescent="0.3">
      <c r="A9" s="9">
        <v>6</v>
      </c>
      <c r="B9" s="9" t="s">
        <v>20</v>
      </c>
      <c r="C9" s="10">
        <v>140</v>
      </c>
      <c r="D9" s="11">
        <v>10</v>
      </c>
      <c r="E9" s="33"/>
      <c r="F9" s="33"/>
      <c r="G9" s="11">
        <v>15</v>
      </c>
      <c r="H9" s="33"/>
      <c r="I9" s="33"/>
    </row>
    <row r="10" spans="1:9" ht="20.25" x14ac:dyDescent="0.3">
      <c r="A10" s="9">
        <v>7</v>
      </c>
      <c r="B10" s="9" t="s">
        <v>21</v>
      </c>
      <c r="C10" s="10">
        <v>350</v>
      </c>
      <c r="D10" s="11">
        <v>10</v>
      </c>
      <c r="E10" s="33"/>
      <c r="F10" s="33"/>
      <c r="G10" s="11">
        <v>10</v>
      </c>
      <c r="H10" s="33"/>
      <c r="I10" s="33"/>
    </row>
    <row r="11" spans="1:9" ht="20.25" x14ac:dyDescent="0.3">
      <c r="A11" s="9">
        <v>8</v>
      </c>
      <c r="B11" s="9" t="s">
        <v>22</v>
      </c>
      <c r="C11" s="10">
        <v>220</v>
      </c>
      <c r="D11" s="11">
        <v>25</v>
      </c>
      <c r="E11" s="33"/>
      <c r="F11" s="33"/>
      <c r="G11" s="11">
        <v>30</v>
      </c>
      <c r="H11" s="33"/>
      <c r="I11" s="33"/>
    </row>
    <row r="12" spans="1:9" ht="20.25" x14ac:dyDescent="0.3">
      <c r="A12" s="9">
        <v>9</v>
      </c>
      <c r="B12" s="9" t="s">
        <v>23</v>
      </c>
      <c r="C12" s="10">
        <v>60</v>
      </c>
      <c r="D12" s="11">
        <v>100</v>
      </c>
      <c r="E12" s="33"/>
      <c r="F12" s="33"/>
      <c r="G12" s="11">
        <v>150</v>
      </c>
      <c r="H12" s="33"/>
      <c r="I12" s="33"/>
    </row>
    <row r="13" spans="1:9" ht="20.25" x14ac:dyDescent="0.3">
      <c r="A13" s="9">
        <v>10</v>
      </c>
      <c r="B13" s="9" t="s">
        <v>24</v>
      </c>
      <c r="C13" s="10">
        <v>120</v>
      </c>
      <c r="D13" s="11">
        <v>20</v>
      </c>
      <c r="E13" s="33"/>
      <c r="F13" s="33"/>
      <c r="G13" s="11">
        <v>15</v>
      </c>
      <c r="H13" s="33"/>
      <c r="I13" s="33"/>
    </row>
    <row r="14" spans="1:9" ht="20.25" x14ac:dyDescent="0.3">
      <c r="A14" s="9">
        <v>11</v>
      </c>
      <c r="B14" s="9" t="s">
        <v>25</v>
      </c>
      <c r="C14" s="10">
        <v>15</v>
      </c>
      <c r="D14" s="11">
        <v>50</v>
      </c>
      <c r="E14" s="33"/>
      <c r="F14" s="33"/>
      <c r="G14" s="11">
        <v>50</v>
      </c>
      <c r="H14" s="33"/>
      <c r="I14" s="33"/>
    </row>
    <row r="15" spans="1:9" ht="20.25" x14ac:dyDescent="0.3">
      <c r="A15" s="9">
        <v>12</v>
      </c>
      <c r="B15" s="9" t="s">
        <v>26</v>
      </c>
      <c r="C15" s="10">
        <v>5</v>
      </c>
      <c r="D15" s="11">
        <v>100</v>
      </c>
      <c r="E15" s="33"/>
      <c r="F15" s="33"/>
      <c r="G15" s="11">
        <v>50</v>
      </c>
      <c r="H15" s="33"/>
      <c r="I15" s="33"/>
    </row>
    <row r="16" spans="1:9" ht="22.15" customHeight="1" x14ac:dyDescent="0.35">
      <c r="A16" s="45" t="s">
        <v>129</v>
      </c>
      <c r="B16" s="46"/>
      <c r="C16" s="46"/>
      <c r="D16" s="47"/>
      <c r="E16" s="44"/>
      <c r="F16" s="44"/>
      <c r="G16" s="24"/>
      <c r="H16" s="44"/>
      <c r="I16" s="44"/>
    </row>
    <row r="17" spans="2:2" x14ac:dyDescent="0.25">
      <c r="B17" s="12" t="s">
        <v>27</v>
      </c>
    </row>
    <row r="18" spans="2:2" x14ac:dyDescent="0.25">
      <c r="B18" s="12" t="s">
        <v>28</v>
      </c>
    </row>
    <row r="19" spans="2:2" ht="15.75" x14ac:dyDescent="0.25">
      <c r="B19" s="13" t="s">
        <v>29</v>
      </c>
    </row>
    <row r="20" spans="2:2" ht="15.75" x14ac:dyDescent="0.25">
      <c r="B20" s="13" t="s">
        <v>30</v>
      </c>
    </row>
    <row r="21" spans="2:2" x14ac:dyDescent="0.25">
      <c r="B21" s="12" t="s">
        <v>31</v>
      </c>
    </row>
    <row r="22" spans="2:2" ht="15.75" x14ac:dyDescent="0.25">
      <c r="B22" s="13" t="s">
        <v>32</v>
      </c>
    </row>
    <row r="23" spans="2:2" ht="15.75" x14ac:dyDescent="0.25">
      <c r="B23" s="13" t="s">
        <v>33</v>
      </c>
    </row>
    <row r="24" spans="2:2" x14ac:dyDescent="0.25">
      <c r="B24" s="12" t="s">
        <v>34</v>
      </c>
    </row>
    <row r="25" spans="2:2" x14ac:dyDescent="0.25">
      <c r="B25" s="12" t="s">
        <v>35</v>
      </c>
    </row>
    <row r="26" spans="2:2" x14ac:dyDescent="0.25">
      <c r="B26" s="12" t="s">
        <v>36</v>
      </c>
    </row>
    <row r="27" spans="2:2" x14ac:dyDescent="0.25">
      <c r="B27" s="12" t="s">
        <v>37</v>
      </c>
    </row>
  </sheetData>
  <mergeCells count="7">
    <mergeCell ref="A16:D16"/>
    <mergeCell ref="A2:A3"/>
    <mergeCell ref="B1:I1"/>
    <mergeCell ref="B2:B3"/>
    <mergeCell ref="C2:C3"/>
    <mergeCell ref="D2:E2"/>
    <mergeCell ref="G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46"/>
  <sheetViews>
    <sheetView topLeftCell="A16" zoomScale="90" zoomScaleNormal="90" workbookViewId="0">
      <selection activeCell="D3" sqref="D3"/>
    </sheetView>
  </sheetViews>
  <sheetFormatPr defaultColWidth="9.140625" defaultRowHeight="15" x14ac:dyDescent="0.25"/>
  <cols>
    <col min="2" max="2" width="27.7109375" customWidth="1"/>
    <col min="3" max="3" width="19.140625" customWidth="1"/>
    <col min="4" max="4" width="16.28515625" customWidth="1"/>
    <col min="5" max="5" width="14" customWidth="1"/>
    <col min="6" max="6" width="11.140625" customWidth="1"/>
    <col min="7" max="7" width="17" customWidth="1"/>
    <col min="8" max="8" width="11.7109375" customWidth="1"/>
    <col min="9" max="9" width="12.140625" customWidth="1"/>
    <col min="10" max="10" width="12.85546875" customWidth="1"/>
    <col min="11" max="11" width="17.5703125" bestFit="1" customWidth="1"/>
    <col min="12" max="12" width="17.28515625" bestFit="1" customWidth="1"/>
    <col min="13" max="13" width="15.140625" bestFit="1" customWidth="1"/>
  </cols>
  <sheetData>
    <row r="1" spans="1:13" ht="25.5" x14ac:dyDescent="0.35">
      <c r="A1" s="55" t="s">
        <v>38</v>
      </c>
      <c r="B1" s="55"/>
      <c r="C1" s="55"/>
      <c r="D1" s="55"/>
      <c r="E1" s="55"/>
      <c r="F1" s="55"/>
      <c r="G1" s="55"/>
      <c r="H1" s="55"/>
      <c r="I1" s="55"/>
      <c r="J1" s="55"/>
    </row>
    <row r="2" spans="1:13" ht="39" x14ac:dyDescent="0.25">
      <c r="A2" s="14" t="s">
        <v>39</v>
      </c>
      <c r="B2" s="14" t="s">
        <v>40</v>
      </c>
      <c r="C2" s="14" t="s">
        <v>41</v>
      </c>
      <c r="D2" s="14" t="s">
        <v>42</v>
      </c>
      <c r="E2" s="14" t="s">
        <v>43</v>
      </c>
      <c r="F2" s="14" t="s">
        <v>44</v>
      </c>
      <c r="G2" s="14" t="s">
        <v>45</v>
      </c>
      <c r="H2" s="14" t="s">
        <v>46</v>
      </c>
      <c r="I2" s="14" t="s">
        <v>47</v>
      </c>
      <c r="J2" s="14" t="s">
        <v>48</v>
      </c>
    </row>
    <row r="3" spans="1:13" ht="19.5" x14ac:dyDescent="0.3">
      <c r="A3" s="15">
        <v>1</v>
      </c>
      <c r="B3" s="15" t="s">
        <v>130</v>
      </c>
      <c r="C3" s="16">
        <v>36431</v>
      </c>
      <c r="D3" s="37">
        <f ca="1">YEAR(TODAY())-YEAR(C3)</f>
        <v>24</v>
      </c>
      <c r="E3" s="15">
        <v>4</v>
      </c>
      <c r="F3" s="15">
        <v>5</v>
      </c>
      <c r="G3" s="15">
        <v>3</v>
      </c>
      <c r="H3" s="15">
        <f>SUM(E3:G3)</f>
        <v>12</v>
      </c>
      <c r="I3" s="15">
        <f>ROUND((E3*2+F3*2+G3)/5,1)</f>
        <v>4.2</v>
      </c>
      <c r="J3" s="15" t="str">
        <f>IF(I3&gt;=5,"Dau","Rot")</f>
        <v>Rot</v>
      </c>
      <c r="L3" s="59">
        <v>1238.567</v>
      </c>
      <c r="M3" s="59">
        <f>ROUND(L3,-1)</f>
        <v>1240</v>
      </c>
    </row>
    <row r="4" spans="1:13" ht="19.5" x14ac:dyDescent="0.3">
      <c r="A4" s="15">
        <v>2</v>
      </c>
      <c r="B4" s="15" t="s">
        <v>131</v>
      </c>
      <c r="C4" s="16">
        <v>36453</v>
      </c>
      <c r="D4" s="37">
        <f t="shared" ref="D4:D17" ca="1" si="0">YEAR(TODAY())-YEAR(C4)</f>
        <v>24</v>
      </c>
      <c r="E4" s="15">
        <v>5</v>
      </c>
      <c r="F4" s="15">
        <v>2</v>
      </c>
      <c r="G4" s="15">
        <v>8</v>
      </c>
      <c r="H4" s="15">
        <f t="shared" ref="H4:H17" si="1">SUM(E4:G4)</f>
        <v>15</v>
      </c>
      <c r="I4" s="15">
        <f t="shared" ref="I4:I17" si="2">ROUND((E4*2+F4*2+G4)/5,1)</f>
        <v>4.4000000000000004</v>
      </c>
      <c r="J4" s="15" t="str">
        <f t="shared" ref="J4:J17" si="3">IF(I4&gt;=5,"Dau","Rot")</f>
        <v>Rot</v>
      </c>
    </row>
    <row r="5" spans="1:13" ht="19.5" x14ac:dyDescent="0.3">
      <c r="A5" s="15">
        <v>3</v>
      </c>
      <c r="B5" s="15" t="s">
        <v>132</v>
      </c>
      <c r="C5" s="16">
        <v>37506</v>
      </c>
      <c r="D5" s="37">
        <f t="shared" ca="1" si="0"/>
        <v>21</v>
      </c>
      <c r="E5" s="15">
        <v>6</v>
      </c>
      <c r="F5" s="15">
        <v>6</v>
      </c>
      <c r="G5" s="15">
        <v>6</v>
      </c>
      <c r="H5" s="15">
        <f t="shared" si="1"/>
        <v>18</v>
      </c>
      <c r="I5" s="15">
        <f t="shared" si="2"/>
        <v>6</v>
      </c>
      <c r="J5" s="15" t="str">
        <f t="shared" si="3"/>
        <v>Dau</v>
      </c>
    </row>
    <row r="6" spans="1:13" ht="19.5" x14ac:dyDescent="0.3">
      <c r="A6" s="15">
        <v>4</v>
      </c>
      <c r="B6" s="15" t="s">
        <v>133</v>
      </c>
      <c r="C6" s="16">
        <v>38711</v>
      </c>
      <c r="D6" s="37">
        <f t="shared" ca="1" si="0"/>
        <v>18</v>
      </c>
      <c r="E6" s="15">
        <v>2</v>
      </c>
      <c r="F6" s="15">
        <v>5</v>
      </c>
      <c r="G6" s="15">
        <v>5</v>
      </c>
      <c r="H6" s="15">
        <f t="shared" si="1"/>
        <v>12</v>
      </c>
      <c r="I6" s="15">
        <f t="shared" si="2"/>
        <v>3.8</v>
      </c>
      <c r="J6" s="15" t="str">
        <f t="shared" si="3"/>
        <v>Rot</v>
      </c>
    </row>
    <row r="7" spans="1:13" ht="19.5" x14ac:dyDescent="0.3">
      <c r="A7" s="15">
        <v>5</v>
      </c>
      <c r="B7" s="15" t="s">
        <v>134</v>
      </c>
      <c r="C7" s="16">
        <v>36033</v>
      </c>
      <c r="D7" s="37">
        <f t="shared" ca="1" si="0"/>
        <v>25</v>
      </c>
      <c r="E7" s="15">
        <v>7</v>
      </c>
      <c r="F7" s="15">
        <v>5</v>
      </c>
      <c r="G7" s="15">
        <v>7</v>
      </c>
      <c r="H7" s="15">
        <f t="shared" si="1"/>
        <v>19</v>
      </c>
      <c r="I7" s="15">
        <f t="shared" si="2"/>
        <v>6.2</v>
      </c>
      <c r="J7" s="15" t="str">
        <f t="shared" si="3"/>
        <v>Dau</v>
      </c>
    </row>
    <row r="8" spans="1:13" ht="19.5" x14ac:dyDescent="0.3">
      <c r="A8" s="15">
        <v>6</v>
      </c>
      <c r="B8" s="15" t="s">
        <v>135</v>
      </c>
      <c r="C8" s="16">
        <v>36826</v>
      </c>
      <c r="D8" s="37">
        <f t="shared" ca="1" si="0"/>
        <v>23</v>
      </c>
      <c r="E8" s="15">
        <v>8</v>
      </c>
      <c r="F8" s="15">
        <v>5</v>
      </c>
      <c r="G8" s="15">
        <v>7</v>
      </c>
      <c r="H8" s="15">
        <f t="shared" si="1"/>
        <v>20</v>
      </c>
      <c r="I8" s="15">
        <f t="shared" si="2"/>
        <v>6.6</v>
      </c>
      <c r="J8" s="15" t="str">
        <f t="shared" si="3"/>
        <v>Dau</v>
      </c>
    </row>
    <row r="9" spans="1:13" ht="19.5" x14ac:dyDescent="0.3">
      <c r="A9" s="15">
        <v>7</v>
      </c>
      <c r="B9" s="15" t="s">
        <v>136</v>
      </c>
      <c r="C9" s="16">
        <v>37560</v>
      </c>
      <c r="D9" s="37">
        <f t="shared" ca="1" si="0"/>
        <v>21</v>
      </c>
      <c r="E9" s="15">
        <v>9</v>
      </c>
      <c r="F9" s="15">
        <v>5</v>
      </c>
      <c r="G9" s="15">
        <v>8</v>
      </c>
      <c r="H9" s="15">
        <f t="shared" si="1"/>
        <v>22</v>
      </c>
      <c r="I9" s="15">
        <f t="shared" si="2"/>
        <v>7.2</v>
      </c>
      <c r="J9" s="15" t="str">
        <f t="shared" si="3"/>
        <v>Dau</v>
      </c>
    </row>
    <row r="10" spans="1:13" ht="19.5" x14ac:dyDescent="0.3">
      <c r="A10" s="15">
        <v>8</v>
      </c>
      <c r="B10" s="15" t="s">
        <v>137</v>
      </c>
      <c r="C10" s="16">
        <v>36790</v>
      </c>
      <c r="D10" s="37">
        <f t="shared" ca="1" si="0"/>
        <v>23</v>
      </c>
      <c r="E10" s="15">
        <v>4</v>
      </c>
      <c r="F10" s="15">
        <v>5</v>
      </c>
      <c r="G10" s="15">
        <v>6</v>
      </c>
      <c r="H10" s="15">
        <f t="shared" si="1"/>
        <v>15</v>
      </c>
      <c r="I10" s="15">
        <f t="shared" si="2"/>
        <v>4.8</v>
      </c>
      <c r="J10" s="15" t="str">
        <f t="shared" si="3"/>
        <v>Rot</v>
      </c>
    </row>
    <row r="11" spans="1:13" ht="19.5" x14ac:dyDescent="0.3">
      <c r="A11" s="15">
        <v>9</v>
      </c>
      <c r="B11" s="15" t="s">
        <v>138</v>
      </c>
      <c r="C11" s="16">
        <v>38695</v>
      </c>
      <c r="D11" s="37">
        <f t="shared" ca="1" si="0"/>
        <v>18</v>
      </c>
      <c r="E11" s="15">
        <v>6</v>
      </c>
      <c r="F11" s="15">
        <v>5</v>
      </c>
      <c r="G11" s="15">
        <v>5</v>
      </c>
      <c r="H11" s="15">
        <f t="shared" si="1"/>
        <v>16</v>
      </c>
      <c r="I11" s="15">
        <f t="shared" si="2"/>
        <v>5.4</v>
      </c>
      <c r="J11" s="15" t="str">
        <f t="shared" si="3"/>
        <v>Dau</v>
      </c>
    </row>
    <row r="12" spans="1:13" ht="19.5" x14ac:dyDescent="0.3">
      <c r="A12" s="15">
        <v>10</v>
      </c>
      <c r="B12" s="15" t="s">
        <v>139</v>
      </c>
      <c r="C12" s="16">
        <v>36096</v>
      </c>
      <c r="D12" s="37">
        <f t="shared" ca="1" si="0"/>
        <v>25</v>
      </c>
      <c r="E12" s="15">
        <v>8</v>
      </c>
      <c r="F12" s="15">
        <v>4</v>
      </c>
      <c r="G12" s="15">
        <v>6</v>
      </c>
      <c r="H12" s="15">
        <f t="shared" si="1"/>
        <v>18</v>
      </c>
      <c r="I12" s="15">
        <f t="shared" si="2"/>
        <v>6</v>
      </c>
      <c r="J12" s="15" t="str">
        <f t="shared" si="3"/>
        <v>Dau</v>
      </c>
    </row>
    <row r="13" spans="1:13" ht="19.5" x14ac:dyDescent="0.3">
      <c r="A13" s="15">
        <v>11</v>
      </c>
      <c r="B13" s="15" t="s">
        <v>140</v>
      </c>
      <c r="C13" s="16">
        <v>36787</v>
      </c>
      <c r="D13" s="37">
        <f t="shared" ca="1" si="0"/>
        <v>23</v>
      </c>
      <c r="E13" s="15">
        <v>4</v>
      </c>
      <c r="F13" s="15">
        <v>4</v>
      </c>
      <c r="G13" s="15">
        <v>6</v>
      </c>
      <c r="H13" s="15">
        <f t="shared" si="1"/>
        <v>14</v>
      </c>
      <c r="I13" s="15">
        <f t="shared" si="2"/>
        <v>4.4000000000000004</v>
      </c>
      <c r="J13" s="15" t="str">
        <f t="shared" si="3"/>
        <v>Rot</v>
      </c>
    </row>
    <row r="14" spans="1:13" ht="19.5" x14ac:dyDescent="0.3">
      <c r="A14" s="15">
        <v>12</v>
      </c>
      <c r="B14" s="15" t="s">
        <v>141</v>
      </c>
      <c r="C14" s="16">
        <v>37130</v>
      </c>
      <c r="D14" s="37">
        <f t="shared" ca="1" si="0"/>
        <v>22</v>
      </c>
      <c r="E14" s="15">
        <v>7</v>
      </c>
      <c r="F14" s="15">
        <v>7</v>
      </c>
      <c r="G14" s="15">
        <v>6</v>
      </c>
      <c r="H14" s="15">
        <f t="shared" si="1"/>
        <v>20</v>
      </c>
      <c r="I14" s="15">
        <f t="shared" si="2"/>
        <v>6.8</v>
      </c>
      <c r="J14" s="15" t="str">
        <f t="shared" si="3"/>
        <v>Dau</v>
      </c>
    </row>
    <row r="15" spans="1:13" ht="19.5" x14ac:dyDescent="0.3">
      <c r="A15" s="15">
        <v>13</v>
      </c>
      <c r="B15" s="15" t="s">
        <v>142</v>
      </c>
      <c r="C15" s="16">
        <v>38624</v>
      </c>
      <c r="D15" s="37">
        <f t="shared" ca="1" si="0"/>
        <v>18</v>
      </c>
      <c r="E15" s="15">
        <v>8</v>
      </c>
      <c r="F15" s="15">
        <v>8</v>
      </c>
      <c r="G15" s="15">
        <v>5</v>
      </c>
      <c r="H15" s="15">
        <f t="shared" si="1"/>
        <v>21</v>
      </c>
      <c r="I15" s="15">
        <f t="shared" si="2"/>
        <v>7.4</v>
      </c>
      <c r="J15" s="15" t="str">
        <f t="shared" si="3"/>
        <v>Dau</v>
      </c>
    </row>
    <row r="16" spans="1:13" ht="19.5" x14ac:dyDescent="0.3">
      <c r="A16" s="15">
        <v>14</v>
      </c>
      <c r="B16" s="15" t="s">
        <v>143</v>
      </c>
      <c r="C16" s="16">
        <v>36776</v>
      </c>
      <c r="D16" s="37">
        <f t="shared" ca="1" si="0"/>
        <v>23</v>
      </c>
      <c r="E16" s="15">
        <v>3</v>
      </c>
      <c r="F16" s="15">
        <v>9</v>
      </c>
      <c r="G16" s="15">
        <v>8</v>
      </c>
      <c r="H16" s="15">
        <f t="shared" si="1"/>
        <v>20</v>
      </c>
      <c r="I16" s="15">
        <f t="shared" si="2"/>
        <v>6.4</v>
      </c>
      <c r="J16" s="15" t="str">
        <f t="shared" si="3"/>
        <v>Dau</v>
      </c>
    </row>
    <row r="17" spans="1:10" ht="19.5" x14ac:dyDescent="0.3">
      <c r="A17" s="15">
        <v>15</v>
      </c>
      <c r="B17" s="15" t="s">
        <v>144</v>
      </c>
      <c r="C17" s="16">
        <v>36633</v>
      </c>
      <c r="D17" s="37">
        <f t="shared" ca="1" si="0"/>
        <v>23</v>
      </c>
      <c r="E17" s="15">
        <v>5</v>
      </c>
      <c r="F17" s="15">
        <v>8</v>
      </c>
      <c r="G17" s="15">
        <v>9</v>
      </c>
      <c r="H17" s="15">
        <f t="shared" si="1"/>
        <v>22</v>
      </c>
      <c r="I17" s="15">
        <f t="shared" si="2"/>
        <v>7</v>
      </c>
      <c r="J17" s="15" t="str">
        <f t="shared" si="3"/>
        <v>Dau</v>
      </c>
    </row>
    <row r="18" spans="1:10" ht="19.5" x14ac:dyDescent="0.3">
      <c r="A18" s="56" t="s">
        <v>49</v>
      </c>
      <c r="B18" s="56"/>
      <c r="C18" s="17"/>
      <c r="D18" s="37"/>
      <c r="E18" s="15"/>
      <c r="F18" s="15"/>
      <c r="G18" s="15"/>
      <c r="H18" s="15"/>
      <c r="I18" s="15"/>
      <c r="J18" s="15"/>
    </row>
    <row r="19" spans="1:10" ht="19.5" x14ac:dyDescent="0.3">
      <c r="A19" s="56" t="s">
        <v>50</v>
      </c>
      <c r="B19" s="56"/>
      <c r="C19" s="17"/>
      <c r="D19" s="37"/>
      <c r="E19" s="15"/>
      <c r="F19" s="15"/>
      <c r="G19" s="15"/>
      <c r="H19" s="15"/>
      <c r="I19" s="15"/>
      <c r="J19" s="15"/>
    </row>
    <row r="20" spans="1:10" ht="19.5" x14ac:dyDescent="0.3">
      <c r="A20" s="56" t="s">
        <v>51</v>
      </c>
      <c r="B20" s="56"/>
      <c r="C20" s="17"/>
      <c r="D20" s="37"/>
      <c r="E20" s="15"/>
      <c r="F20" s="15"/>
      <c r="G20" s="15"/>
      <c r="H20" s="15"/>
      <c r="I20" s="15"/>
      <c r="J20" s="15"/>
    </row>
    <row r="21" spans="1:10" ht="19.5" x14ac:dyDescent="0.3">
      <c r="A21" s="56" t="s">
        <v>52</v>
      </c>
      <c r="B21" s="56"/>
      <c r="C21" s="17"/>
      <c r="D21" s="37"/>
      <c r="E21" s="15"/>
      <c r="F21" s="15"/>
      <c r="G21" s="15"/>
      <c r="H21" s="15"/>
      <c r="I21" s="15"/>
      <c r="J21" s="15"/>
    </row>
    <row r="23" spans="1:10" ht="21" x14ac:dyDescent="0.35">
      <c r="A23" s="18" t="s">
        <v>53</v>
      </c>
    </row>
    <row r="24" spans="1:10" s="20" customFormat="1" ht="20.25" x14ac:dyDescent="0.3">
      <c r="A24" s="19" t="s">
        <v>54</v>
      </c>
    </row>
    <row r="25" spans="1:10" s="20" customFormat="1" ht="20.25" x14ac:dyDescent="0.3">
      <c r="A25" s="19" t="s">
        <v>55</v>
      </c>
      <c r="C25" s="21"/>
    </row>
    <row r="26" spans="1:10" s="20" customFormat="1" ht="20.25" x14ac:dyDescent="0.3">
      <c r="A26" s="19" t="s">
        <v>56</v>
      </c>
    </row>
    <row r="27" spans="1:10" s="20" customFormat="1" ht="20.25" x14ac:dyDescent="0.3">
      <c r="A27" s="19" t="s">
        <v>57</v>
      </c>
    </row>
    <row r="28" spans="1:10" s="20" customFormat="1" ht="20.25" x14ac:dyDescent="0.3">
      <c r="A28" s="19" t="s">
        <v>58</v>
      </c>
    </row>
    <row r="29" spans="1:10" s="20" customFormat="1" ht="20.25" x14ac:dyDescent="0.3">
      <c r="A29" s="19" t="s">
        <v>59</v>
      </c>
    </row>
    <row r="30" spans="1:10" s="20" customFormat="1" ht="20.25" x14ac:dyDescent="0.3">
      <c r="A30" s="19" t="s">
        <v>60</v>
      </c>
    </row>
    <row r="31" spans="1:10" s="20" customFormat="1" ht="20.25" x14ac:dyDescent="0.3">
      <c r="A31" s="19" t="s">
        <v>61</v>
      </c>
    </row>
    <row r="32" spans="1:10" ht="15.75" x14ac:dyDescent="0.25">
      <c r="A32" s="19" t="s">
        <v>62</v>
      </c>
    </row>
    <row r="33" spans="1:4" ht="15.75" x14ac:dyDescent="0.25">
      <c r="A33" s="19" t="s">
        <v>63</v>
      </c>
    </row>
    <row r="35" spans="1:4" ht="21" x14ac:dyDescent="0.35">
      <c r="D35" s="29"/>
    </row>
    <row r="37" spans="1:4" ht="31.5" x14ac:dyDescent="0.5">
      <c r="D37" s="38"/>
    </row>
    <row r="41" spans="1:4" x14ac:dyDescent="0.25">
      <c r="C41" s="35"/>
    </row>
    <row r="42" spans="1:4" x14ac:dyDescent="0.25">
      <c r="C42" s="36"/>
    </row>
    <row r="43" spans="1:4" x14ac:dyDescent="0.25">
      <c r="C43" s="34"/>
    </row>
    <row r="46" spans="1:4" x14ac:dyDescent="0.25">
      <c r="C46" s="34"/>
    </row>
  </sheetData>
  <mergeCells count="5">
    <mergeCell ref="A1:J1"/>
    <mergeCell ref="A18:B18"/>
    <mergeCell ref="A19:B19"/>
    <mergeCell ref="A20:B20"/>
    <mergeCell ref="A21:B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30"/>
  <sheetViews>
    <sheetView zoomScale="90" zoomScaleNormal="90" workbookViewId="0">
      <selection activeCell="K9" sqref="K9"/>
    </sheetView>
  </sheetViews>
  <sheetFormatPr defaultColWidth="9.140625" defaultRowHeight="15" x14ac:dyDescent="0.25"/>
  <cols>
    <col min="1" max="1" width="14.28515625" bestFit="1" customWidth="1"/>
    <col min="2" max="2" width="15.85546875" bestFit="1" customWidth="1"/>
    <col min="3" max="4" width="21.42578125" customWidth="1"/>
    <col min="5" max="5" width="18" bestFit="1" customWidth="1"/>
    <col min="6" max="6" width="15.28515625" customWidth="1"/>
    <col min="7" max="7" width="14.140625" customWidth="1"/>
    <col min="8" max="9" width="21.42578125" customWidth="1"/>
  </cols>
  <sheetData>
    <row r="1" spans="1:9" ht="26.25" x14ac:dyDescent="0.4">
      <c r="A1" s="57" t="s">
        <v>64</v>
      </c>
      <c r="B1" s="57"/>
      <c r="C1" s="57"/>
      <c r="D1" s="57"/>
      <c r="E1" s="57"/>
      <c r="F1" s="57"/>
      <c r="G1" s="57"/>
      <c r="H1" s="57"/>
      <c r="I1" s="57"/>
    </row>
    <row r="2" spans="1:9" x14ac:dyDescent="0.25">
      <c r="A2" s="40"/>
      <c r="B2" s="40"/>
      <c r="C2" s="40"/>
      <c r="D2" s="40"/>
      <c r="E2" s="40"/>
      <c r="F2" s="40"/>
      <c r="G2" s="40"/>
      <c r="H2" s="40" t="s">
        <v>65</v>
      </c>
      <c r="I2" s="40">
        <v>21000</v>
      </c>
    </row>
    <row r="3" spans="1:9" ht="19.149999999999999" customHeight="1" x14ac:dyDescent="0.25">
      <c r="A3" s="43" t="s">
        <v>66</v>
      </c>
      <c r="B3" s="43" t="s">
        <v>67</v>
      </c>
      <c r="C3" s="43" t="s">
        <v>68</v>
      </c>
      <c r="D3" s="43" t="s">
        <v>69</v>
      </c>
      <c r="E3" s="43" t="s">
        <v>70</v>
      </c>
      <c r="F3" s="43" t="s">
        <v>71</v>
      </c>
      <c r="G3" s="43" t="s">
        <v>72</v>
      </c>
      <c r="H3" s="43" t="s">
        <v>73</v>
      </c>
      <c r="I3" s="43" t="s">
        <v>74</v>
      </c>
    </row>
    <row r="4" spans="1:9" ht="19.149999999999999" customHeight="1" x14ac:dyDescent="0.25">
      <c r="A4" s="40" t="s">
        <v>75</v>
      </c>
      <c r="B4" s="60" t="str">
        <f>RIGHT(A4,3)</f>
        <v>VIP</v>
      </c>
      <c r="C4" s="41">
        <v>44040</v>
      </c>
      <c r="D4" s="41">
        <v>44060</v>
      </c>
      <c r="E4" s="42">
        <f>IF(D4=C4,1,D4-C4)</f>
        <v>20</v>
      </c>
      <c r="F4" s="40">
        <f>INT(E4/7)</f>
        <v>2</v>
      </c>
      <c r="G4" s="40">
        <f>MOD(E4,7)</f>
        <v>6</v>
      </c>
      <c r="H4" s="40">
        <f>F4*IF(B4="vip",200,150)+G4*30</f>
        <v>580</v>
      </c>
      <c r="I4" s="40">
        <f>H4*I$2</f>
        <v>12180000</v>
      </c>
    </row>
    <row r="5" spans="1:9" ht="19.149999999999999" customHeight="1" x14ac:dyDescent="0.25">
      <c r="A5" s="40" t="s">
        <v>76</v>
      </c>
      <c r="B5" s="60" t="str">
        <f t="shared" ref="B5:B17" si="0">RIGHT(A5,3)</f>
        <v>NOM</v>
      </c>
      <c r="C5" s="41">
        <v>44123</v>
      </c>
      <c r="D5" s="41">
        <v>44129</v>
      </c>
      <c r="E5" s="42">
        <f t="shared" ref="E5:E17" si="1">IF(D5=C5,1,D5-C5)</f>
        <v>6</v>
      </c>
      <c r="F5" s="40">
        <f t="shared" ref="F5:F17" si="2">INT(E5/7)</f>
        <v>0</v>
      </c>
      <c r="G5" s="40">
        <f t="shared" ref="G5:G17" si="3">MOD(E5,7)</f>
        <v>6</v>
      </c>
      <c r="H5" s="40">
        <f t="shared" ref="H5:H17" si="4">F5*IF(B5="vip",200,150)+G5*30</f>
        <v>180</v>
      </c>
      <c r="I5" s="40">
        <f t="shared" ref="I5:I17" si="5">H5*I$2</f>
        <v>3780000</v>
      </c>
    </row>
    <row r="6" spans="1:9" ht="19.149999999999999" customHeight="1" x14ac:dyDescent="0.25">
      <c r="A6" s="40" t="s">
        <v>77</v>
      </c>
      <c r="B6" s="60" t="str">
        <f t="shared" si="0"/>
        <v>NOM</v>
      </c>
      <c r="C6" s="41">
        <v>43974</v>
      </c>
      <c r="D6" s="41">
        <v>43987</v>
      </c>
      <c r="E6" s="42">
        <f t="shared" si="1"/>
        <v>13</v>
      </c>
      <c r="F6" s="40">
        <f t="shared" si="2"/>
        <v>1</v>
      </c>
      <c r="G6" s="40">
        <f t="shared" si="3"/>
        <v>6</v>
      </c>
      <c r="H6" s="40">
        <f t="shared" si="4"/>
        <v>330</v>
      </c>
      <c r="I6" s="40">
        <f t="shared" si="5"/>
        <v>6930000</v>
      </c>
    </row>
    <row r="7" spans="1:9" ht="19.149999999999999" customHeight="1" x14ac:dyDescent="0.25">
      <c r="A7" s="40" t="s">
        <v>78</v>
      </c>
      <c r="B7" s="60" t="str">
        <f t="shared" si="0"/>
        <v>NOM</v>
      </c>
      <c r="C7" s="41">
        <v>44099</v>
      </c>
      <c r="D7" s="41">
        <v>44105</v>
      </c>
      <c r="E7" s="42">
        <f t="shared" si="1"/>
        <v>6</v>
      </c>
      <c r="F7" s="40">
        <f t="shared" si="2"/>
        <v>0</v>
      </c>
      <c r="G7" s="40">
        <f t="shared" si="3"/>
        <v>6</v>
      </c>
      <c r="H7" s="40">
        <f t="shared" si="4"/>
        <v>180</v>
      </c>
      <c r="I7" s="40">
        <f t="shared" si="5"/>
        <v>3780000</v>
      </c>
    </row>
    <row r="8" spans="1:9" ht="19.149999999999999" customHeight="1" x14ac:dyDescent="0.25">
      <c r="A8" s="40" t="s">
        <v>79</v>
      </c>
      <c r="B8" s="60" t="str">
        <f t="shared" si="0"/>
        <v>NOM</v>
      </c>
      <c r="C8" s="41">
        <v>44068</v>
      </c>
      <c r="D8" s="41">
        <v>44084</v>
      </c>
      <c r="E8" s="42">
        <f t="shared" si="1"/>
        <v>16</v>
      </c>
      <c r="F8" s="40">
        <f t="shared" si="2"/>
        <v>2</v>
      </c>
      <c r="G8" s="40">
        <f t="shared" si="3"/>
        <v>2</v>
      </c>
      <c r="H8" s="40">
        <f t="shared" si="4"/>
        <v>360</v>
      </c>
      <c r="I8" s="40">
        <f t="shared" si="5"/>
        <v>7560000</v>
      </c>
    </row>
    <row r="9" spans="1:9" ht="19.149999999999999" customHeight="1" x14ac:dyDescent="0.25">
      <c r="A9" s="40" t="s">
        <v>80</v>
      </c>
      <c r="B9" s="60" t="str">
        <f t="shared" si="0"/>
        <v>VIP</v>
      </c>
      <c r="C9" s="41">
        <v>44101</v>
      </c>
      <c r="D9" s="41">
        <v>44103</v>
      </c>
      <c r="E9" s="42">
        <f t="shared" si="1"/>
        <v>2</v>
      </c>
      <c r="F9" s="40">
        <f t="shared" si="2"/>
        <v>0</v>
      </c>
      <c r="G9" s="40">
        <f t="shared" si="3"/>
        <v>2</v>
      </c>
      <c r="H9" s="40">
        <f t="shared" si="4"/>
        <v>60</v>
      </c>
      <c r="I9" s="40">
        <f t="shared" si="5"/>
        <v>1260000</v>
      </c>
    </row>
    <row r="10" spans="1:9" ht="19.149999999999999" customHeight="1" x14ac:dyDescent="0.25">
      <c r="A10" s="40" t="s">
        <v>81</v>
      </c>
      <c r="B10" s="60" t="str">
        <f t="shared" si="0"/>
        <v>NOM</v>
      </c>
      <c r="C10" s="41">
        <v>44006</v>
      </c>
      <c r="D10" s="41">
        <v>44015</v>
      </c>
      <c r="E10" s="42">
        <f t="shared" si="1"/>
        <v>9</v>
      </c>
      <c r="F10" s="40">
        <f t="shared" si="2"/>
        <v>1</v>
      </c>
      <c r="G10" s="40">
        <f t="shared" si="3"/>
        <v>2</v>
      </c>
      <c r="H10" s="40">
        <f t="shared" si="4"/>
        <v>210</v>
      </c>
      <c r="I10" s="40">
        <f t="shared" si="5"/>
        <v>4410000</v>
      </c>
    </row>
    <row r="11" spans="1:9" ht="19.149999999999999" customHeight="1" x14ac:dyDescent="0.25">
      <c r="A11" s="40" t="s">
        <v>82</v>
      </c>
      <c r="B11" s="60" t="str">
        <f t="shared" si="0"/>
        <v>VIP</v>
      </c>
      <c r="C11" s="41">
        <v>44092</v>
      </c>
      <c r="D11" s="41">
        <v>44115</v>
      </c>
      <c r="E11" s="42">
        <f t="shared" si="1"/>
        <v>23</v>
      </c>
      <c r="F11" s="40">
        <f t="shared" si="2"/>
        <v>3</v>
      </c>
      <c r="G11" s="40">
        <f t="shared" si="3"/>
        <v>2</v>
      </c>
      <c r="H11" s="40">
        <f t="shared" si="4"/>
        <v>660</v>
      </c>
      <c r="I11" s="40">
        <f t="shared" si="5"/>
        <v>13860000</v>
      </c>
    </row>
    <row r="12" spans="1:9" ht="19.149999999999999" customHeight="1" x14ac:dyDescent="0.25">
      <c r="A12" s="40" t="s">
        <v>83</v>
      </c>
      <c r="B12" s="60" t="str">
        <f t="shared" si="0"/>
        <v>VIP</v>
      </c>
      <c r="C12" s="41">
        <v>44096</v>
      </c>
      <c r="D12" s="41">
        <v>44096</v>
      </c>
      <c r="E12" s="42">
        <f t="shared" si="1"/>
        <v>1</v>
      </c>
      <c r="F12" s="40">
        <f t="shared" si="2"/>
        <v>0</v>
      </c>
      <c r="G12" s="40">
        <f t="shared" si="3"/>
        <v>1</v>
      </c>
      <c r="H12" s="40">
        <f t="shared" si="4"/>
        <v>30</v>
      </c>
      <c r="I12" s="40">
        <f t="shared" si="5"/>
        <v>630000</v>
      </c>
    </row>
    <row r="13" spans="1:9" ht="19.149999999999999" customHeight="1" x14ac:dyDescent="0.25">
      <c r="A13" s="40" t="s">
        <v>79</v>
      </c>
      <c r="B13" s="60" t="str">
        <f t="shared" si="0"/>
        <v>NOM</v>
      </c>
      <c r="C13" s="41">
        <v>44067</v>
      </c>
      <c r="D13" s="41">
        <v>44084</v>
      </c>
      <c r="E13" s="42">
        <f t="shared" si="1"/>
        <v>17</v>
      </c>
      <c r="F13" s="40">
        <f t="shared" si="2"/>
        <v>2</v>
      </c>
      <c r="G13" s="40">
        <f t="shared" si="3"/>
        <v>3</v>
      </c>
      <c r="H13" s="40">
        <f t="shared" si="4"/>
        <v>390</v>
      </c>
      <c r="I13" s="40">
        <f t="shared" si="5"/>
        <v>8190000</v>
      </c>
    </row>
    <row r="14" spans="1:9" ht="19.149999999999999" customHeight="1" x14ac:dyDescent="0.25">
      <c r="A14" s="40" t="s">
        <v>80</v>
      </c>
      <c r="B14" s="60" t="str">
        <f t="shared" si="0"/>
        <v>VIP</v>
      </c>
      <c r="C14" s="41">
        <v>44091</v>
      </c>
      <c r="D14" s="41">
        <v>44103</v>
      </c>
      <c r="E14" s="42">
        <f t="shared" si="1"/>
        <v>12</v>
      </c>
      <c r="F14" s="40">
        <f t="shared" si="2"/>
        <v>1</v>
      </c>
      <c r="G14" s="40">
        <f t="shared" si="3"/>
        <v>5</v>
      </c>
      <c r="H14" s="40">
        <f t="shared" si="4"/>
        <v>350</v>
      </c>
      <c r="I14" s="40">
        <f t="shared" si="5"/>
        <v>7350000</v>
      </c>
    </row>
    <row r="15" spans="1:9" ht="19.149999999999999" customHeight="1" x14ac:dyDescent="0.25">
      <c r="A15" s="40" t="s">
        <v>81</v>
      </c>
      <c r="B15" s="60" t="str">
        <f t="shared" si="0"/>
        <v>NOM</v>
      </c>
      <c r="C15" s="41">
        <v>43981</v>
      </c>
      <c r="D15" s="41">
        <v>44015</v>
      </c>
      <c r="E15" s="42">
        <f t="shared" si="1"/>
        <v>34</v>
      </c>
      <c r="F15" s="40">
        <f t="shared" si="2"/>
        <v>4</v>
      </c>
      <c r="G15" s="40">
        <f t="shared" si="3"/>
        <v>6</v>
      </c>
      <c r="H15" s="40">
        <f t="shared" si="4"/>
        <v>780</v>
      </c>
      <c r="I15" s="40">
        <f t="shared" si="5"/>
        <v>16380000</v>
      </c>
    </row>
    <row r="16" spans="1:9" ht="19.149999999999999" customHeight="1" x14ac:dyDescent="0.25">
      <c r="A16" s="40" t="s">
        <v>82</v>
      </c>
      <c r="B16" s="60" t="str">
        <f t="shared" si="0"/>
        <v>VIP</v>
      </c>
      <c r="C16" s="41">
        <v>44102</v>
      </c>
      <c r="D16" s="41">
        <v>44115</v>
      </c>
      <c r="E16" s="42">
        <f t="shared" si="1"/>
        <v>13</v>
      </c>
      <c r="F16" s="40">
        <f t="shared" si="2"/>
        <v>1</v>
      </c>
      <c r="G16" s="40">
        <f t="shared" si="3"/>
        <v>6</v>
      </c>
      <c r="H16" s="40">
        <f t="shared" si="4"/>
        <v>380</v>
      </c>
      <c r="I16" s="40">
        <f t="shared" si="5"/>
        <v>7980000</v>
      </c>
    </row>
    <row r="17" spans="1:9" ht="19.149999999999999" customHeight="1" x14ac:dyDescent="0.25">
      <c r="A17" s="40" t="s">
        <v>83</v>
      </c>
      <c r="B17" s="60" t="str">
        <f t="shared" si="0"/>
        <v>VIP</v>
      </c>
      <c r="C17" s="41">
        <v>44096</v>
      </c>
      <c r="D17" s="41">
        <v>44096</v>
      </c>
      <c r="E17" s="42">
        <f t="shared" si="1"/>
        <v>1</v>
      </c>
      <c r="F17" s="40">
        <f t="shared" si="2"/>
        <v>0</v>
      </c>
      <c r="G17" s="40">
        <f t="shared" si="3"/>
        <v>1</v>
      </c>
      <c r="H17" s="40">
        <f t="shared" si="4"/>
        <v>30</v>
      </c>
      <c r="I17" s="40">
        <f t="shared" si="5"/>
        <v>630000</v>
      </c>
    </row>
    <row r="21" spans="1:9" ht="18.75" x14ac:dyDescent="0.25">
      <c r="A21" s="39" t="s">
        <v>119</v>
      </c>
    </row>
    <row r="22" spans="1:9" ht="18.75" x14ac:dyDescent="0.25">
      <c r="A22" s="39" t="s">
        <v>120</v>
      </c>
    </row>
    <row r="23" spans="1:9" ht="18.75" x14ac:dyDescent="0.25">
      <c r="A23" s="39" t="s">
        <v>121</v>
      </c>
    </row>
    <row r="24" spans="1:9" ht="18.75" x14ac:dyDescent="0.25">
      <c r="A24" s="39" t="s">
        <v>122</v>
      </c>
    </row>
    <row r="25" spans="1:9" ht="18.75" x14ac:dyDescent="0.25">
      <c r="A25" s="39" t="s">
        <v>123</v>
      </c>
    </row>
    <row r="26" spans="1:9" ht="18.75" x14ac:dyDescent="0.25">
      <c r="A26" s="39" t="s">
        <v>124</v>
      </c>
    </row>
    <row r="27" spans="1:9" ht="18.75" x14ac:dyDescent="0.25">
      <c r="A27" s="39" t="s">
        <v>125</v>
      </c>
    </row>
    <row r="28" spans="1:9" ht="18.75" x14ac:dyDescent="0.25">
      <c r="A28" s="39" t="s">
        <v>126</v>
      </c>
    </row>
    <row r="29" spans="1:9" ht="18.75" x14ac:dyDescent="0.25">
      <c r="A29" s="39" t="s">
        <v>127</v>
      </c>
    </row>
    <row r="30" spans="1:9" ht="18.75" x14ac:dyDescent="0.25">
      <c r="A30" s="39" t="s">
        <v>128</v>
      </c>
    </row>
  </sheetData>
  <mergeCells count="1">
    <mergeCell ref="A1:I1"/>
  </mergeCells>
  <conditionalFormatting sqref="I4:I17">
    <cfRule type="dataBar" priority="1">
      <dataBar>
        <cfvo type="min"/>
        <cfvo type="max"/>
        <color rgb="FF008AEF"/>
      </dataBar>
      <extLst>
        <ext xmlns:x14="http://schemas.microsoft.com/office/spreadsheetml/2009/9/main" uri="{B025F937-C7B1-47D3-B67F-A62EFF666E3E}">
          <x14:id>{B183783B-4970-4A1F-846B-433425B8FA46}</x14:id>
        </ext>
      </extLst>
    </cfRule>
  </conditionalFormatting>
  <pageMargins left="0.70866141732283472" right="0.70866141732283472" top="0.74803149606299213" bottom="0.74803149606299213" header="0.31496062992125984" footer="0.31496062992125984"/>
  <pageSetup paperSize="9" scale="80" orientation="landscape" r:id="rId1"/>
  <headerFooter>
    <oddHeader>&amp;Luytu&amp;C&amp;F&amp;R&amp;N</oddHeader>
    <oddFooter>&amp;Lgd</oddFooter>
  </headerFooter>
  <extLst>
    <ext xmlns:x14="http://schemas.microsoft.com/office/spreadsheetml/2009/9/main" uri="{78C0D931-6437-407d-A8EE-F0AAD7539E65}">
      <x14:conditionalFormattings>
        <x14:conditionalFormatting xmlns:xm="http://schemas.microsoft.com/office/excel/2006/main">
          <x14:cfRule type="dataBar" id="{B183783B-4970-4A1F-846B-433425B8FA46}">
            <x14:dataBar minLength="0" maxLength="100" border="1" negativeBarBorderColorSameAsPositive="0">
              <x14:cfvo type="autoMin"/>
              <x14:cfvo type="autoMax"/>
              <x14:borderColor rgb="FF008AEF"/>
              <x14:negativeFillColor rgb="FFFF0000"/>
              <x14:negativeBorderColor rgb="FFFF0000"/>
              <x14:axisColor rgb="FF000000"/>
            </x14:dataBar>
          </x14:cfRule>
          <xm:sqref>I4:I17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8"/>
  <sheetViews>
    <sheetView tabSelected="1" topLeftCell="A7" zoomScale="90" zoomScaleNormal="90" workbookViewId="0">
      <selection activeCell="I4" sqref="I4"/>
    </sheetView>
  </sheetViews>
  <sheetFormatPr defaultColWidth="9.140625" defaultRowHeight="15" x14ac:dyDescent="0.25"/>
  <cols>
    <col min="1" max="1" width="9.85546875" customWidth="1"/>
    <col min="2" max="2" width="11.85546875" customWidth="1"/>
    <col min="3" max="3" width="13.140625" customWidth="1"/>
    <col min="4" max="4" width="14.5703125" customWidth="1"/>
    <col min="5" max="5" width="16.28515625" customWidth="1"/>
    <col min="6" max="6" width="19.140625" customWidth="1"/>
    <col min="7" max="7" width="20.42578125" bestFit="1" customWidth="1"/>
    <col min="8" max="8" width="13.85546875" customWidth="1"/>
    <col min="9" max="9" width="16.5703125" customWidth="1"/>
  </cols>
  <sheetData>
    <row r="1" spans="1:9" ht="24" thickBot="1" x14ac:dyDescent="0.4">
      <c r="A1" s="58" t="s">
        <v>84</v>
      </c>
      <c r="B1" s="58"/>
      <c r="C1" s="58"/>
      <c r="D1" s="58"/>
      <c r="E1" s="58"/>
      <c r="F1" s="58"/>
      <c r="G1" s="58"/>
      <c r="H1" s="58"/>
      <c r="I1" s="58"/>
    </row>
    <row r="2" spans="1:9" ht="18.75" thickTop="1" thickBot="1" x14ac:dyDescent="0.35">
      <c r="A2" s="22" t="s">
        <v>85</v>
      </c>
      <c r="B2" s="22" t="s">
        <v>86</v>
      </c>
      <c r="C2" s="22" t="s">
        <v>87</v>
      </c>
      <c r="D2" s="22" t="s">
        <v>88</v>
      </c>
      <c r="E2" s="22" t="s">
        <v>89</v>
      </c>
      <c r="F2" s="22" t="s">
        <v>90</v>
      </c>
      <c r="G2" s="22" t="s">
        <v>91</v>
      </c>
      <c r="H2" s="22" t="s">
        <v>92</v>
      </c>
      <c r="I2" s="22" t="s">
        <v>93</v>
      </c>
    </row>
    <row r="3" spans="1:9" ht="19.5" thickTop="1" x14ac:dyDescent="0.3">
      <c r="A3" s="23" t="s">
        <v>145</v>
      </c>
      <c r="B3" s="23" t="s">
        <v>94</v>
      </c>
      <c r="C3" s="23">
        <v>8</v>
      </c>
      <c r="D3" s="23">
        <v>15</v>
      </c>
      <c r="E3" s="23">
        <v>9</v>
      </c>
      <c r="F3" s="23">
        <f>ROUND(AVERAGE(C3:E3),2)</f>
        <v>10.67</v>
      </c>
      <c r="G3" s="23" t="str">
        <f>IF(F3&lt;10,"Fail",IF(F3&lt;12,"Pass",IF(F3&lt;14,"Good",IF(F3&lt;16,"Very Good","Excellent"))))</f>
        <v>Pass</v>
      </c>
      <c r="H3" s="23">
        <f>RANK(F3,$F$3:$F$13,0)</f>
        <v>8</v>
      </c>
      <c r="I3" s="23" t="str">
        <f>IF(AND(F3&gt;12,C3&gt;=10,D3&gt;=10,E3&gt;=10),"mot khoa free","")</f>
        <v/>
      </c>
    </row>
    <row r="4" spans="1:9" ht="18.75" x14ac:dyDescent="0.3">
      <c r="A4" s="23" t="s">
        <v>150</v>
      </c>
      <c r="B4" s="23" t="s">
        <v>95</v>
      </c>
      <c r="C4" s="23">
        <v>4</v>
      </c>
      <c r="D4" s="23">
        <v>15</v>
      </c>
      <c r="E4" s="23">
        <v>16</v>
      </c>
      <c r="F4" s="23">
        <f t="shared" ref="F4:F13" si="0">ROUND(AVERAGE(C4:E4),2)</f>
        <v>11.67</v>
      </c>
      <c r="G4" s="23" t="str">
        <f t="shared" ref="G4:G13" si="1">IF(F4&lt;10,"Fail",IF(F4&lt;12,"Pass",IF(F4&lt;14,"Good",IF(F4&lt;16,"Very Good","Excellent"))))</f>
        <v>Pass</v>
      </c>
      <c r="H4" s="23">
        <f t="shared" ref="H4:H13" si="2">RANK(F4,$F$3:$F$13,0)</f>
        <v>5</v>
      </c>
      <c r="I4" s="23" t="str">
        <f t="shared" ref="I4:I13" si="3">IF(AND(F4&gt;12,C4&gt;=10,D4&gt;=10,E4&gt;=10),"mot khoa free","")</f>
        <v/>
      </c>
    </row>
    <row r="5" spans="1:9" ht="18.75" x14ac:dyDescent="0.3">
      <c r="A5" s="23" t="s">
        <v>151</v>
      </c>
      <c r="B5" s="23" t="s">
        <v>96</v>
      </c>
      <c r="C5" s="23">
        <v>11</v>
      </c>
      <c r="D5" s="23">
        <v>6</v>
      </c>
      <c r="E5" s="23">
        <v>8</v>
      </c>
      <c r="F5" s="23">
        <f t="shared" si="0"/>
        <v>8.33</v>
      </c>
      <c r="G5" s="23" t="str">
        <f t="shared" si="1"/>
        <v>Fail</v>
      </c>
      <c r="H5" s="23">
        <f t="shared" si="2"/>
        <v>10</v>
      </c>
      <c r="I5" s="23" t="str">
        <f t="shared" si="3"/>
        <v/>
      </c>
    </row>
    <row r="6" spans="1:9" ht="18.75" x14ac:dyDescent="0.3">
      <c r="A6" s="23" t="s">
        <v>149</v>
      </c>
      <c r="B6" s="23" t="s">
        <v>97</v>
      </c>
      <c r="C6" s="23">
        <v>17</v>
      </c>
      <c r="D6" s="23">
        <v>16</v>
      </c>
      <c r="E6" s="23">
        <v>3</v>
      </c>
      <c r="F6" s="23">
        <f t="shared" si="0"/>
        <v>12</v>
      </c>
      <c r="G6" s="23" t="str">
        <f t="shared" si="1"/>
        <v>Good</v>
      </c>
      <c r="H6" s="23">
        <f t="shared" si="2"/>
        <v>4</v>
      </c>
      <c r="I6" s="23" t="str">
        <f t="shared" si="3"/>
        <v/>
      </c>
    </row>
    <row r="7" spans="1:9" ht="18.75" x14ac:dyDescent="0.3">
      <c r="A7" s="23" t="s">
        <v>147</v>
      </c>
      <c r="B7" s="23" t="s">
        <v>98</v>
      </c>
      <c r="C7" s="23">
        <v>17</v>
      </c>
      <c r="D7" s="23">
        <v>18</v>
      </c>
      <c r="E7" s="23">
        <v>10</v>
      </c>
      <c r="F7" s="23">
        <f t="shared" si="0"/>
        <v>15</v>
      </c>
      <c r="G7" s="23" t="str">
        <f t="shared" si="1"/>
        <v>Very Good</v>
      </c>
      <c r="H7" s="23">
        <f t="shared" si="2"/>
        <v>2</v>
      </c>
      <c r="I7" s="23" t="str">
        <f t="shared" si="3"/>
        <v>mot khoa free</v>
      </c>
    </row>
    <row r="8" spans="1:9" ht="18.75" x14ac:dyDescent="0.3">
      <c r="A8" s="23" t="s">
        <v>146</v>
      </c>
      <c r="B8" s="23" t="s">
        <v>99</v>
      </c>
      <c r="C8" s="23">
        <v>6</v>
      </c>
      <c r="D8" s="23">
        <v>5</v>
      </c>
      <c r="E8" s="23">
        <v>13</v>
      </c>
      <c r="F8" s="23">
        <f t="shared" si="0"/>
        <v>8</v>
      </c>
      <c r="G8" s="23" t="str">
        <f t="shared" si="1"/>
        <v>Fail</v>
      </c>
      <c r="H8" s="23">
        <f t="shared" si="2"/>
        <v>11</v>
      </c>
      <c r="I8" s="23" t="str">
        <f t="shared" si="3"/>
        <v/>
      </c>
    </row>
    <row r="9" spans="1:9" ht="18.75" x14ac:dyDescent="0.3">
      <c r="A9" s="23" t="s">
        <v>152</v>
      </c>
      <c r="B9" s="23" t="s">
        <v>100</v>
      </c>
      <c r="C9" s="23">
        <v>18</v>
      </c>
      <c r="D9" s="23">
        <v>19</v>
      </c>
      <c r="E9" s="23">
        <v>15</v>
      </c>
      <c r="F9" s="23">
        <f t="shared" si="0"/>
        <v>17.329999999999998</v>
      </c>
      <c r="G9" s="23" t="str">
        <f t="shared" si="1"/>
        <v>Excellent</v>
      </c>
      <c r="H9" s="23">
        <f t="shared" si="2"/>
        <v>1</v>
      </c>
      <c r="I9" s="23" t="str">
        <f t="shared" si="3"/>
        <v>mot khoa free</v>
      </c>
    </row>
    <row r="10" spans="1:9" ht="18.75" x14ac:dyDescent="0.3">
      <c r="A10" s="23" t="s">
        <v>148</v>
      </c>
      <c r="B10" s="23" t="s">
        <v>101</v>
      </c>
      <c r="C10" s="23">
        <v>15</v>
      </c>
      <c r="D10" s="23">
        <v>8</v>
      </c>
      <c r="E10" s="23">
        <v>6</v>
      </c>
      <c r="F10" s="23">
        <f t="shared" si="0"/>
        <v>9.67</v>
      </c>
      <c r="G10" s="23" t="str">
        <f t="shared" si="1"/>
        <v>Fail</v>
      </c>
      <c r="H10" s="23">
        <f t="shared" si="2"/>
        <v>9</v>
      </c>
      <c r="I10" s="23" t="str">
        <f t="shared" si="3"/>
        <v/>
      </c>
    </row>
    <row r="11" spans="1:9" ht="18.75" x14ac:dyDescent="0.3">
      <c r="A11" s="23" t="s">
        <v>153</v>
      </c>
      <c r="B11" s="23" t="s">
        <v>102</v>
      </c>
      <c r="C11" s="23">
        <v>15</v>
      </c>
      <c r="D11" s="23">
        <v>4</v>
      </c>
      <c r="E11" s="23">
        <v>16</v>
      </c>
      <c r="F11" s="23">
        <f t="shared" si="0"/>
        <v>11.67</v>
      </c>
      <c r="G11" s="23" t="str">
        <f t="shared" si="1"/>
        <v>Pass</v>
      </c>
      <c r="H11" s="23">
        <f t="shared" si="2"/>
        <v>5</v>
      </c>
      <c r="I11" s="23" t="str">
        <f t="shared" si="3"/>
        <v/>
      </c>
    </row>
    <row r="12" spans="1:9" ht="18.75" x14ac:dyDescent="0.3">
      <c r="A12" s="23" t="s">
        <v>154</v>
      </c>
      <c r="B12" s="23" t="s">
        <v>97</v>
      </c>
      <c r="C12" s="23">
        <v>6</v>
      </c>
      <c r="D12" s="23">
        <v>11</v>
      </c>
      <c r="E12" s="23">
        <v>18</v>
      </c>
      <c r="F12" s="23">
        <f t="shared" si="0"/>
        <v>11.67</v>
      </c>
      <c r="G12" s="23" t="str">
        <f t="shared" si="1"/>
        <v>Pass</v>
      </c>
      <c r="H12" s="23">
        <f t="shared" si="2"/>
        <v>5</v>
      </c>
      <c r="I12" s="23" t="str">
        <f t="shared" si="3"/>
        <v/>
      </c>
    </row>
    <row r="13" spans="1:9" ht="18.75" x14ac:dyDescent="0.3">
      <c r="A13" s="23" t="s">
        <v>155</v>
      </c>
      <c r="B13" s="23" t="s">
        <v>103</v>
      </c>
      <c r="C13" s="23">
        <v>16</v>
      </c>
      <c r="D13" s="23">
        <v>17</v>
      </c>
      <c r="E13" s="23">
        <v>5</v>
      </c>
      <c r="F13" s="23">
        <f t="shared" si="0"/>
        <v>12.67</v>
      </c>
      <c r="G13" s="23" t="str">
        <f t="shared" si="1"/>
        <v>Good</v>
      </c>
      <c r="H13" s="23">
        <f t="shared" si="2"/>
        <v>3</v>
      </c>
      <c r="I13" s="23" t="str">
        <f t="shared" si="3"/>
        <v/>
      </c>
    </row>
    <row r="14" spans="1:9" ht="18.75" x14ac:dyDescent="0.3">
      <c r="B14" s="7"/>
      <c r="C14" s="7"/>
      <c r="D14" s="7"/>
      <c r="E14" s="7"/>
    </row>
    <row r="15" spans="1:9" ht="18.75" x14ac:dyDescent="0.3">
      <c r="A15" s="25" t="s">
        <v>104</v>
      </c>
      <c r="C15" s="7"/>
    </row>
    <row r="16" spans="1:9" s="27" customFormat="1" ht="20.25" x14ac:dyDescent="0.3">
      <c r="A16" s="12" t="s">
        <v>105</v>
      </c>
      <c r="B16" s="26"/>
    </row>
    <row r="17" spans="1:3" s="27" customFormat="1" ht="20.25" x14ac:dyDescent="0.3">
      <c r="A17" s="12" t="s">
        <v>106</v>
      </c>
    </row>
    <row r="18" spans="1:3" s="27" customFormat="1" ht="20.25" x14ac:dyDescent="0.3">
      <c r="A18" s="12"/>
      <c r="B18" s="27" t="s">
        <v>107</v>
      </c>
    </row>
    <row r="19" spans="1:3" s="27" customFormat="1" ht="20.25" x14ac:dyDescent="0.3">
      <c r="A19" s="13"/>
      <c r="B19" s="27" t="s">
        <v>108</v>
      </c>
      <c r="C19" s="28"/>
    </row>
    <row r="20" spans="1:3" s="27" customFormat="1" ht="20.25" x14ac:dyDescent="0.3">
      <c r="A20" s="13"/>
      <c r="B20" s="27" t="s">
        <v>109</v>
      </c>
      <c r="C20" s="28"/>
    </row>
    <row r="21" spans="1:3" s="27" customFormat="1" ht="20.25" x14ac:dyDescent="0.3">
      <c r="A21" s="13"/>
      <c r="B21" s="27" t="s">
        <v>110</v>
      </c>
      <c r="C21" s="28"/>
    </row>
    <row r="22" spans="1:3" s="29" customFormat="1" ht="21" x14ac:dyDescent="0.35">
      <c r="A22" s="13"/>
      <c r="B22" s="27" t="s">
        <v>111</v>
      </c>
      <c r="C22" s="28"/>
    </row>
    <row r="23" spans="1:3" s="29" customFormat="1" ht="21" x14ac:dyDescent="0.35">
      <c r="A23" s="12" t="s">
        <v>112</v>
      </c>
    </row>
    <row r="24" spans="1:3" s="29" customFormat="1" ht="21" x14ac:dyDescent="0.35">
      <c r="A24" s="12" t="s">
        <v>113</v>
      </c>
    </row>
    <row r="25" spans="1:3" ht="15.75" x14ac:dyDescent="0.25">
      <c r="A25" s="12" t="s">
        <v>114</v>
      </c>
    </row>
    <row r="26" spans="1:3" ht="15.75" x14ac:dyDescent="0.25">
      <c r="A26" s="12" t="s">
        <v>115</v>
      </c>
    </row>
    <row r="27" spans="1:3" x14ac:dyDescent="0.25">
      <c r="A27" s="12" t="s">
        <v>116</v>
      </c>
    </row>
    <row r="28" spans="1:3" x14ac:dyDescent="0.25">
      <c r="A28" s="12" t="s">
        <v>117</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Bai7</vt:lpstr>
      <vt:lpstr>Bai8</vt:lpstr>
      <vt:lpstr>Bai9</vt:lpstr>
      <vt:lpstr>Bai10</vt:lpstr>
      <vt:lpstr>Bai11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Student</cp:lastModifiedBy>
  <cp:lastPrinted>2023-09-15T12:35:58Z</cp:lastPrinted>
  <dcterms:created xsi:type="dcterms:W3CDTF">2021-06-05T10:42:35Z</dcterms:created>
  <dcterms:modified xsi:type="dcterms:W3CDTF">2023-09-15T13:49:34Z</dcterms:modified>
</cp:coreProperties>
</file>