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T:\BaiTapTH\TH_Excel\"/>
    </mc:Choice>
  </mc:AlternateContent>
  <bookViews>
    <workbookView xWindow="0" yWindow="0" windowWidth="20490" windowHeight="7905" activeTab="4"/>
  </bookViews>
  <sheets>
    <sheet name="Bai7" sheetId="1" r:id="rId1"/>
    <sheet name="Bai8" sheetId="2" r:id="rId2"/>
    <sheet name="Bai9" sheetId="3" r:id="rId3"/>
    <sheet name="Bai10" sheetId="4" r:id="rId4"/>
    <sheet name="Bai11" sheetId="5" r:id="rId5"/>
  </sheets>
  <definedNames>
    <definedName name="_Fill" hidden="1">#REF!</definedName>
    <definedName name="_xlnm._FilterDatabase" localSheetId="4" hidden="1">'Bai11'!$A$2:$I$13</definedName>
    <definedName name="_Key1" hidden="1">#REF!</definedName>
    <definedName name="_Key2" hidden="1">#REF!</definedName>
    <definedName name="_Order1" hidden="1">255</definedName>
    <definedName name="_Order2" hidden="1">255</definedName>
    <definedName name="_Sort" hidden="1">#REF!</definedName>
    <definedName name="_xlnm.Criteria" localSheetId="4">'Bai11'!$D$33:$E$34</definedName>
    <definedName name="_xlnm.Extract" localSheetId="4">'Bai11'!$A$35:$I$35</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5" l="1"/>
  <c r="I4" i="5" s="1"/>
  <c r="F5" i="5"/>
  <c r="I5" i="5" s="1"/>
  <c r="F6" i="5"/>
  <c r="I6" i="5" s="1"/>
  <c r="F7" i="5"/>
  <c r="I7" i="5" s="1"/>
  <c r="F8" i="5"/>
  <c r="I8" i="5" s="1"/>
  <c r="F9" i="5"/>
  <c r="I9" i="5" s="1"/>
  <c r="F10" i="5"/>
  <c r="I10" i="5" s="1"/>
  <c r="F11" i="5"/>
  <c r="I11" i="5" s="1"/>
  <c r="F12" i="5"/>
  <c r="I12" i="5" s="1"/>
  <c r="F13" i="5"/>
  <c r="I13" i="5" s="1"/>
  <c r="F3" i="5"/>
  <c r="G3" i="5" s="1"/>
  <c r="G9" i="4"/>
  <c r="G10" i="4"/>
  <c r="G11" i="4"/>
  <c r="G12" i="4"/>
  <c r="F5" i="4"/>
  <c r="F8" i="4"/>
  <c r="H8" i="4" s="1"/>
  <c r="I8" i="4" s="1"/>
  <c r="F9" i="4"/>
  <c r="H9" i="4" s="1"/>
  <c r="I9" i="4" s="1"/>
  <c r="F10" i="4"/>
  <c r="H10" i="4" s="1"/>
  <c r="I10" i="4" s="1"/>
  <c r="F17" i="4"/>
  <c r="E5" i="4"/>
  <c r="G5" i="4" s="1"/>
  <c r="E6" i="4"/>
  <c r="G6" i="4" s="1"/>
  <c r="E7" i="4"/>
  <c r="G7" i="4" s="1"/>
  <c r="E8" i="4"/>
  <c r="G8" i="4" s="1"/>
  <c r="E9" i="4"/>
  <c r="E10" i="4"/>
  <c r="E11" i="4"/>
  <c r="F11" i="4" s="1"/>
  <c r="H11" i="4" s="1"/>
  <c r="I11" i="4" s="1"/>
  <c r="E12" i="4"/>
  <c r="F12" i="4" s="1"/>
  <c r="H12" i="4" s="1"/>
  <c r="I12" i="4" s="1"/>
  <c r="E13" i="4"/>
  <c r="G13" i="4" s="1"/>
  <c r="E14" i="4"/>
  <c r="G14" i="4" s="1"/>
  <c r="E15" i="4"/>
  <c r="G15" i="4" s="1"/>
  <c r="E16" i="4"/>
  <c r="G16" i="4" s="1"/>
  <c r="E17" i="4"/>
  <c r="G17" i="4" s="1"/>
  <c r="E4" i="4"/>
  <c r="G4" i="4" s="1"/>
  <c r="B5" i="4"/>
  <c r="B6" i="4"/>
  <c r="B7" i="4"/>
  <c r="B8" i="4"/>
  <c r="B9" i="4"/>
  <c r="B10" i="4"/>
  <c r="B11" i="4"/>
  <c r="B12" i="4"/>
  <c r="B13" i="4"/>
  <c r="B14" i="4"/>
  <c r="B15" i="4"/>
  <c r="B16" i="4"/>
  <c r="B17" i="4"/>
  <c r="B4" i="4"/>
  <c r="D3" i="3"/>
  <c r="J13" i="3"/>
  <c r="J14" i="3"/>
  <c r="J15" i="3"/>
  <c r="I4" i="3"/>
  <c r="J4" i="3" s="1"/>
  <c r="I5" i="3"/>
  <c r="J5" i="3" s="1"/>
  <c r="I6" i="3"/>
  <c r="J6" i="3" s="1"/>
  <c r="I7" i="3"/>
  <c r="J7" i="3" s="1"/>
  <c r="I8" i="3"/>
  <c r="J8" i="3" s="1"/>
  <c r="I9" i="3"/>
  <c r="J9" i="3" s="1"/>
  <c r="I10" i="3"/>
  <c r="J10" i="3" s="1"/>
  <c r="I11" i="3"/>
  <c r="J11" i="3" s="1"/>
  <c r="I12" i="3"/>
  <c r="J12" i="3" s="1"/>
  <c r="I13" i="3"/>
  <c r="I14" i="3"/>
  <c r="I15" i="3"/>
  <c r="I16" i="3"/>
  <c r="J16" i="3" s="1"/>
  <c r="I17" i="3"/>
  <c r="J17" i="3" s="1"/>
  <c r="I3" i="3"/>
  <c r="J3" i="3" s="1"/>
  <c r="M3" i="3"/>
  <c r="H4" i="3"/>
  <c r="H5" i="3"/>
  <c r="H6" i="3"/>
  <c r="H7" i="3"/>
  <c r="H8" i="3"/>
  <c r="H9" i="3"/>
  <c r="H10" i="3"/>
  <c r="H11" i="3"/>
  <c r="H12" i="3"/>
  <c r="H13" i="3"/>
  <c r="H14" i="3"/>
  <c r="H15" i="3"/>
  <c r="H16" i="3"/>
  <c r="H17" i="3"/>
  <c r="H3" i="3"/>
  <c r="D4" i="3"/>
  <c r="D5" i="3"/>
  <c r="D6" i="3"/>
  <c r="D7" i="3"/>
  <c r="D8" i="3"/>
  <c r="D9" i="3"/>
  <c r="D10" i="3"/>
  <c r="D11" i="3"/>
  <c r="D12" i="3"/>
  <c r="D13" i="3"/>
  <c r="D14" i="3"/>
  <c r="D15" i="3"/>
  <c r="D16" i="3"/>
  <c r="D17" i="3"/>
  <c r="H17" i="4" l="1"/>
  <c r="I17" i="4" s="1"/>
  <c r="H5" i="4"/>
  <c r="I5" i="4" s="1"/>
  <c r="F7" i="4"/>
  <c r="H7" i="4" s="1"/>
  <c r="I7" i="4" s="1"/>
  <c r="F4" i="4"/>
  <c r="H4" i="4" s="1"/>
  <c r="I4" i="4" s="1"/>
  <c r="F6" i="4"/>
  <c r="H6" i="4" s="1"/>
  <c r="I6" i="4" s="1"/>
  <c r="F16" i="4"/>
  <c r="H16" i="4" s="1"/>
  <c r="I16" i="4" s="1"/>
  <c r="F15" i="4"/>
  <c r="H15" i="4" s="1"/>
  <c r="I15" i="4" s="1"/>
  <c r="F14" i="4"/>
  <c r="H14" i="4" s="1"/>
  <c r="I14" i="4" s="1"/>
  <c r="F13" i="4"/>
  <c r="H13" i="4" s="1"/>
  <c r="I13" i="4" s="1"/>
  <c r="G11" i="5"/>
  <c r="G10" i="5"/>
  <c r="G8" i="5"/>
  <c r="G6" i="5"/>
  <c r="G5" i="5"/>
  <c r="G12" i="5"/>
  <c r="H5" i="5"/>
  <c r="H4" i="5"/>
  <c r="G4" i="5"/>
  <c r="H13" i="5"/>
  <c r="H3" i="5"/>
  <c r="I3" i="5"/>
  <c r="N14" i="5"/>
  <c r="G13" i="5"/>
  <c r="H12" i="5"/>
  <c r="H10" i="5"/>
  <c r="H9" i="5"/>
  <c r="H11" i="5"/>
  <c r="G9" i="5"/>
  <c r="H8" i="5"/>
  <c r="H7" i="5"/>
  <c r="G7" i="5"/>
  <c r="H6" i="5"/>
</calcChain>
</file>

<file path=xl/sharedStrings.xml><?xml version="1.0" encoding="utf-8"?>
<sst xmlns="http://schemas.openxmlformats.org/spreadsheetml/2006/main" count="183" uniqueCount="160">
  <si>
    <r>
      <rPr>
        <b/>
        <sz val="11"/>
        <color theme="1"/>
        <rFont val="Calibri"/>
        <family val="1"/>
        <scheme val="minor"/>
      </rPr>
      <t>Yêu cầu</t>
    </r>
    <r>
      <rPr>
        <sz val="11"/>
        <color theme="1"/>
        <rFont val="Calibri"/>
        <family val="1"/>
        <scheme val="minor"/>
      </rPr>
      <t xml:space="preserve">: </t>
    </r>
  </si>
  <si>
    <t>Sao chép sheet baitap1 thành một sheet mới với tên là baitap1a</t>
  </si>
  <si>
    <r>
      <t xml:space="preserve">1. Trong sheet </t>
    </r>
    <r>
      <rPr>
        <b/>
        <sz val="11"/>
        <color theme="1"/>
        <rFont val="Calibri"/>
        <family val="1"/>
        <scheme val="minor"/>
      </rPr>
      <t>baitap1,</t>
    </r>
    <r>
      <rPr>
        <sz val="11"/>
        <color theme="1"/>
        <rFont val="Calibri"/>
        <family val="1"/>
        <scheme val="minor"/>
      </rPr>
      <t xml:space="preserve"> 1ập 1 công thức điền giá trị cho các ô là bảng cửu chương từ 1 đến 20,</t>
    </r>
  </si>
  <si>
    <t xml:space="preserve"> sử dụng loại địa chỉ thích hợp để copy công thức cho tất cả các ô trong bảng</t>
  </si>
  <si>
    <r>
      <t xml:space="preserve">2. Trong sheet baitap1a, chọn dãy các ô </t>
    </r>
    <r>
      <rPr>
        <b/>
        <sz val="11"/>
        <color theme="1"/>
        <rFont val="Calibri"/>
        <family val="2"/>
        <scheme val="minor"/>
      </rPr>
      <t xml:space="preserve">A1:T1 </t>
    </r>
    <r>
      <rPr>
        <sz val="11"/>
        <color theme="1"/>
        <rFont val="Calibri"/>
        <family val="2"/>
        <scheme val="minor"/>
      </rPr>
      <t xml:space="preserve">đặt tên cho vùng là </t>
    </r>
    <r>
      <rPr>
        <b/>
        <sz val="11"/>
        <color theme="1"/>
        <rFont val="Calibri"/>
        <family val="2"/>
        <scheme val="minor"/>
      </rPr>
      <t xml:space="preserve">dong, </t>
    </r>
    <r>
      <rPr>
        <sz val="11"/>
        <color theme="1"/>
        <rFont val="Calibri"/>
        <family val="2"/>
        <scheme val="minor"/>
      </rPr>
      <t xml:space="preserve">chọn dãy các ô từ </t>
    </r>
    <r>
      <rPr>
        <b/>
        <sz val="11"/>
        <color theme="1"/>
        <rFont val="Calibri"/>
        <family val="2"/>
        <scheme val="minor"/>
      </rPr>
      <t>A1:A20</t>
    </r>
    <r>
      <rPr>
        <sz val="11"/>
        <color theme="1"/>
        <rFont val="Calibri"/>
        <family val="2"/>
        <scheme val="minor"/>
      </rPr>
      <t xml:space="preserve"> và đặt tên cho vùng là </t>
    </r>
    <r>
      <rPr>
        <b/>
        <sz val="11"/>
        <color theme="1"/>
        <rFont val="Calibri"/>
        <family val="2"/>
        <scheme val="minor"/>
      </rPr>
      <t>cot</t>
    </r>
  </si>
  <si>
    <r>
      <t xml:space="preserve">sau đó lập công thức </t>
    </r>
    <r>
      <rPr>
        <b/>
        <sz val="11"/>
        <color theme="1"/>
        <rFont val="Calibri"/>
        <family val="2"/>
        <scheme val="minor"/>
      </rPr>
      <t>dong*cot</t>
    </r>
    <r>
      <rPr>
        <sz val="11"/>
        <color theme="1"/>
        <rFont val="Calibri"/>
        <family val="2"/>
        <scheme val="minor"/>
      </rPr>
      <t xml:space="preserve"> tại ô </t>
    </r>
    <r>
      <rPr>
        <b/>
        <sz val="11"/>
        <color theme="1"/>
        <rFont val="Calibri"/>
        <family val="2"/>
        <scheme val="minor"/>
      </rPr>
      <t>b2</t>
    </r>
    <r>
      <rPr>
        <sz val="11"/>
        <color theme="1"/>
        <rFont val="Calibri"/>
        <family val="2"/>
        <scheme val="minor"/>
      </rPr>
      <t xml:space="preserve">  và sao chép công thức cho các ô còn lại</t>
    </r>
  </si>
  <si>
    <t>so sánh kết quả trong hai sheet</t>
  </si>
  <si>
    <t>TỔNG KẾT BÁN HÀNG</t>
  </si>
  <si>
    <t>TÊN 
HÀNG</t>
  </si>
  <si>
    <t>ĐƠN GIÁ</t>
  </si>
  <si>
    <t>THÁNG
02/2014</t>
  </si>
  <si>
    <t>THÁNG
03/2014</t>
  </si>
  <si>
    <t>SỐ 
LƯỢNG</t>
  </si>
  <si>
    <t>TRỊ 
GIÁ</t>
  </si>
  <si>
    <t>PHÍ 
C.CHỞ</t>
  </si>
  <si>
    <t>Tủ lạnh</t>
  </si>
  <si>
    <t>Đầu Video</t>
  </si>
  <si>
    <t>Ampli</t>
  </si>
  <si>
    <t>Cassette</t>
  </si>
  <si>
    <t>Radio</t>
  </si>
  <si>
    <t>Photocopy</t>
  </si>
  <si>
    <t>Mainboard</t>
  </si>
  <si>
    <t>Đĩa cứng</t>
  </si>
  <si>
    <t>Đĩa Maxcell</t>
  </si>
  <si>
    <t>Ram</t>
  </si>
  <si>
    <t>Keyboard</t>
  </si>
  <si>
    <t>Mouse</t>
  </si>
  <si>
    <r>
      <t>1.</t>
    </r>
    <r>
      <rPr>
        <sz val="7"/>
        <color rgb="FF000000"/>
        <rFont val="Times New Roman"/>
        <family val="1"/>
      </rPr>
      <t xml:space="preserve">    </t>
    </r>
    <r>
      <rPr>
        <sz val="12"/>
        <color rgb="FF000000"/>
        <rFont val="Arial"/>
        <family val="2"/>
      </rPr>
      <t>Chèn thêm cột Số TT trước cột Tên hàng, dùng chức năng Fill handle điền giá trị cho cột Số TT.</t>
    </r>
  </si>
  <si>
    <r>
      <t>2.</t>
    </r>
    <r>
      <rPr>
        <sz val="7"/>
        <color rgb="FF000000"/>
        <rFont val="Times New Roman"/>
        <family val="1"/>
      </rPr>
      <t xml:space="preserve">    </t>
    </r>
    <r>
      <rPr>
        <sz val="12"/>
        <color rgb="FF000000"/>
        <rFont val="Arial"/>
        <family val="2"/>
      </rPr>
      <t>Lập công thức điền giá trị cho cột trị giá trong tháng 2, sử dụng loại địa chỉ thích hợp để chép công thức này cho cột trị giá trong tháng 3. Trong đó:</t>
    </r>
  </si>
  <si>
    <r>
      <t>-</t>
    </r>
    <r>
      <rPr>
        <sz val="7"/>
        <color rgb="FF000000"/>
        <rFont val="Times New Roman"/>
        <family val="1"/>
      </rPr>
      <t xml:space="preserve">        </t>
    </r>
    <r>
      <rPr>
        <sz val="12"/>
        <color rgb="FF000000"/>
        <rFont val="Arial"/>
        <family val="2"/>
      </rPr>
      <t xml:space="preserve">Trị giá của tháng 2 =Số lượng của tháng 2*Đơn giá, </t>
    </r>
  </si>
  <si>
    <r>
      <t>-</t>
    </r>
    <r>
      <rPr>
        <sz val="7"/>
        <color rgb="FF000000"/>
        <rFont val="Times New Roman"/>
        <family val="1"/>
      </rPr>
      <t xml:space="preserve">        </t>
    </r>
    <r>
      <rPr>
        <sz val="12"/>
        <color rgb="FF000000"/>
        <rFont val="Arial"/>
        <family val="2"/>
      </rPr>
      <t>Trị giá của tháng 3 =Số lượng của tháng 3*Đơn giá</t>
    </r>
  </si>
  <si>
    <r>
      <t>3.</t>
    </r>
    <r>
      <rPr>
        <sz val="7"/>
        <color rgb="FF000000"/>
        <rFont val="Times New Roman"/>
        <family val="1"/>
      </rPr>
      <t xml:space="preserve">    </t>
    </r>
    <r>
      <rPr>
        <sz val="12"/>
        <color rgb="FF000000"/>
        <rFont val="Arial"/>
        <family val="2"/>
      </rPr>
      <t>Lập công thức điền giá trị cho cột Phí chuyên chở của tháng 2, sử dụng loại địa chỉ thích hợp để chép công thức này cho cột trị giá của tháng 3, trong đó:</t>
    </r>
  </si>
  <si>
    <r>
      <t>-</t>
    </r>
    <r>
      <rPr>
        <sz val="7"/>
        <color rgb="FF000000"/>
        <rFont val="Times New Roman"/>
        <family val="1"/>
      </rPr>
      <t xml:space="preserve">        </t>
    </r>
    <r>
      <rPr>
        <sz val="12"/>
        <color rgb="FF000000"/>
        <rFont val="Arial"/>
        <family val="2"/>
      </rPr>
      <t xml:space="preserve">Phí c.chở  của tháng 2 = Trị của tháng 2 * tỉ lệ phí chuyên chở của tháng 2, </t>
    </r>
  </si>
  <si>
    <r>
      <t>-</t>
    </r>
    <r>
      <rPr>
        <sz val="7"/>
        <color rgb="FF000000"/>
        <rFont val="Times New Roman"/>
        <family val="1"/>
      </rPr>
      <t xml:space="preserve">        </t>
    </r>
    <r>
      <rPr>
        <sz val="12"/>
        <color rgb="FF000000"/>
        <rFont val="Arial"/>
        <family val="2"/>
      </rPr>
      <t>Phí c.chở  của tháng 3 = Trị của tháng 3 * tỉ lệ phí chuyên chở của tháng 3</t>
    </r>
  </si>
  <si>
    <r>
      <t>4.</t>
    </r>
    <r>
      <rPr>
        <sz val="7"/>
        <color rgb="FF000000"/>
        <rFont val="Times New Roman"/>
        <family val="1"/>
      </rPr>
      <t xml:space="preserve">    </t>
    </r>
    <r>
      <rPr>
        <sz val="12"/>
        <color rgb="FF000000"/>
        <rFont val="Arial"/>
        <family val="2"/>
      </rPr>
      <t xml:space="preserve">Dùng chức năng </t>
    </r>
    <r>
      <rPr>
        <i/>
        <sz val="12"/>
        <color rgb="FF000000"/>
        <rFont val="Arial"/>
        <family val="2"/>
      </rPr>
      <t xml:space="preserve">AutoSum </t>
    </r>
    <r>
      <rPr>
        <sz val="12"/>
        <color rgb="FF000000"/>
        <rFont val="Arial"/>
        <family val="2"/>
      </rPr>
      <t>tính tổng trị giá và phí chuyên chở trong tháng 1 và 2.</t>
    </r>
  </si>
  <si>
    <r>
      <t>5.</t>
    </r>
    <r>
      <rPr>
        <sz val="7"/>
        <color rgb="FF000000"/>
        <rFont val="Times New Roman"/>
        <family val="1"/>
      </rPr>
      <t xml:space="preserve">    </t>
    </r>
    <r>
      <rPr>
        <sz val="12"/>
        <color rgb="FF000000"/>
        <rFont val="Arial"/>
        <family val="2"/>
      </rPr>
      <t xml:space="preserve">Dùng chức năng </t>
    </r>
    <r>
      <rPr>
        <i/>
        <sz val="12"/>
        <color rgb="FF000000"/>
        <rFont val="Arial"/>
        <family val="2"/>
      </rPr>
      <t>Freze Panes</t>
    </r>
    <r>
      <rPr>
        <sz val="12"/>
        <color rgb="FF000000"/>
        <rFont val="Arial"/>
        <family val="2"/>
      </rPr>
      <t xml:space="preserve"> cố định dòng tiêu đề của bảng tính.</t>
    </r>
  </si>
  <si>
    <r>
      <t>6.</t>
    </r>
    <r>
      <rPr>
        <sz val="7"/>
        <color rgb="FF000000"/>
        <rFont val="Times New Roman"/>
        <family val="1"/>
      </rPr>
      <t xml:space="preserve">    </t>
    </r>
    <r>
      <rPr>
        <sz val="12"/>
        <color rgb="FF000000"/>
        <rFont val="Arial"/>
        <family val="2"/>
      </rPr>
      <t>Định dạng đơn vị tiền tệ cho cột trị giá và phí chuyên chở là $</t>
    </r>
  </si>
  <si>
    <r>
      <t>7.</t>
    </r>
    <r>
      <rPr>
        <sz val="7"/>
        <color rgb="FF000000"/>
        <rFont val="Times New Roman"/>
        <family val="1"/>
      </rPr>
      <t xml:space="preserve">    </t>
    </r>
    <r>
      <rPr>
        <sz val="12"/>
        <color rgb="FF000000"/>
        <rFont val="Arial"/>
        <family val="2"/>
      </rPr>
      <t>Dùng chức năng C</t>
    </r>
    <r>
      <rPr>
        <i/>
        <sz val="12"/>
        <color rgb="FF000000"/>
        <rFont val="Arial"/>
        <family val="2"/>
      </rPr>
      <t>onditionalFormatting</t>
    </r>
    <r>
      <rPr>
        <sz val="12"/>
        <color rgb="FF000000"/>
        <rFont val="Arial"/>
        <family val="2"/>
      </rPr>
      <t xml:space="preserve"> tô màu những dòng có đơn giá &gt;100</t>
    </r>
  </si>
  <si>
    <t>BẢNG ĐIỂM</t>
  </si>
  <si>
    <t>Số Tt</t>
  </si>
  <si>
    <t>Họ Tên</t>
  </si>
  <si>
    <t>Ngày Sinh</t>
  </si>
  <si>
    <t>Tuổi</t>
  </si>
  <si>
    <t>Điểm Toán</t>
  </si>
  <si>
    <t>Điểm Văn</t>
  </si>
  <si>
    <t>Điểm Ngoại Ngữ</t>
  </si>
  <si>
    <t>Tổng Điểm</t>
  </si>
  <si>
    <t>Trung Bình</t>
  </si>
  <si>
    <t>Kết Quả</t>
  </si>
  <si>
    <t>ĐIỂM TỔNG</t>
  </si>
  <si>
    <t>TRUNG BÌNH</t>
  </si>
  <si>
    <t>CAO NHẤT</t>
  </si>
  <si>
    <t>THẤP NHẤT</t>
  </si>
  <si>
    <t>Yêu cầu</t>
  </si>
  <si>
    <t>1. Chèn thêm cột số TT trước cột họ tên, dùng chức năng Fill handle điền dữ liệu cho cột số TT</t>
  </si>
  <si>
    <t>2. Dùng hàm Propper chuyển cột Họ tên thành định dạng kiểu chữ hoa đầu mỗi từ</t>
  </si>
  <si>
    <t>3. Lập công thức điền dữ liệu cho cột tuổi</t>
  </si>
  <si>
    <t>4. Dùng chức năng AutoSum tính cột Tổng điểm</t>
  </si>
  <si>
    <t>5. Lập công thức điền dữ liệu cho cột Điểm  trung bình =(Toán*2 +Văn*2+Ngoại ngữ)/5 làm tròn 1 số lẻ</t>
  </si>
  <si>
    <t>6. Lập công thức điền dữ liệu cho cột Kết quả: Nếu điểm trung bình &gt;=5 thì kết quả là đậu, ngược lại thì kết quả là rớt</t>
  </si>
  <si>
    <t>7. Lập công thức tính tổng điểm, trung bình, điểm thấp nhất, cao nhất cho các cột Điểm toán, văn, ngoại ngữ</t>
  </si>
  <si>
    <t>8. Định dạng các cột điểm sao cho điểm dưới 5 có màu đỏ và in đậm</t>
  </si>
  <si>
    <t>9. Dùng chức năng Freeze Panes cố định dòng tiêu đề của bảng tính</t>
  </si>
  <si>
    <r>
      <t>10.</t>
    </r>
    <r>
      <rPr>
        <sz val="12"/>
        <color rgb="FF000000"/>
        <rFont val="Times New Roman"/>
        <family val="1"/>
      </rPr>
      <t xml:space="preserve">   </t>
    </r>
    <r>
      <rPr>
        <sz val="12"/>
        <color rgb="FF000000"/>
        <rFont val="Arial"/>
        <family val="2"/>
      </rPr>
      <t>Dùng chức năng conditional formatting tô màu những học sinh có điểm trung bình cao hơn điểm trung bình của cả lớp.</t>
    </r>
  </si>
  <si>
    <t>BẢNG DOANH THU KHÁCH SẠN ABC</t>
  </si>
  <si>
    <t>Tỉ giá</t>
  </si>
  <si>
    <t>Mã phòng</t>
  </si>
  <si>
    <t>Loại phòng</t>
  </si>
  <si>
    <t>Ngày thuê</t>
  </si>
  <si>
    <t>Ngày trả</t>
  </si>
  <si>
    <t>Số ngày thuê</t>
  </si>
  <si>
    <t>Số tuần</t>
  </si>
  <si>
    <t>Số ngày lẻ</t>
  </si>
  <si>
    <t>Tiền phòng
USD</t>
  </si>
  <si>
    <t>Thành tiền 
VND</t>
  </si>
  <si>
    <t>100VIP</t>
  </si>
  <si>
    <t>201NOM</t>
  </si>
  <si>
    <t>205NOM</t>
  </si>
  <si>
    <t>209NOM</t>
  </si>
  <si>
    <t>102NOM</t>
  </si>
  <si>
    <t>107VIP</t>
  </si>
  <si>
    <t>109NOM</t>
  </si>
  <si>
    <t>210VIP</t>
  </si>
  <si>
    <t>202VIP</t>
  </si>
  <si>
    <t>BẢNG TỔNG KẾT ĐIỂM</t>
  </si>
  <si>
    <t>No.</t>
  </si>
  <si>
    <t>Student</t>
  </si>
  <si>
    <t>Course 1</t>
  </si>
  <si>
    <t>Course 2</t>
  </si>
  <si>
    <t>Course 3</t>
  </si>
  <si>
    <t>Average</t>
  </si>
  <si>
    <t>Result</t>
  </si>
  <si>
    <t>Rank</t>
  </si>
  <si>
    <t>Rewarded</t>
  </si>
  <si>
    <t>Luc</t>
  </si>
  <si>
    <t>Estelle</t>
  </si>
  <si>
    <t>Laurent</t>
  </si>
  <si>
    <t>Paul</t>
  </si>
  <si>
    <t>Léa</t>
  </si>
  <si>
    <t>Murielle</t>
  </si>
  <si>
    <t>Thierry</t>
  </si>
  <si>
    <t>Laura</t>
  </si>
  <si>
    <t>Nick</t>
  </si>
  <si>
    <t>Anne</t>
  </si>
  <si>
    <t>Yêu cầu:</t>
  </si>
  <si>
    <r>
      <t>1.</t>
    </r>
    <r>
      <rPr>
        <sz val="7"/>
        <color rgb="FF000000"/>
        <rFont val="Times New Roman"/>
        <family val="1"/>
      </rPr>
      <t xml:space="preserve">    </t>
    </r>
    <r>
      <rPr>
        <sz val="12"/>
        <color rgb="FF000000"/>
        <rFont val="Arial"/>
        <family val="2"/>
      </rPr>
      <t xml:space="preserve">Dùng chức năng Fill handle điền dữ liệu cho cột No. có dạng No.1, No.2, …  </t>
    </r>
  </si>
  <si>
    <r>
      <t>2.</t>
    </r>
    <r>
      <rPr>
        <sz val="7"/>
        <color rgb="FF000000"/>
        <rFont val="Times New Roman"/>
        <family val="1"/>
      </rPr>
      <t xml:space="preserve">    </t>
    </r>
    <r>
      <rPr>
        <sz val="12"/>
        <color rgb="FF000000"/>
        <rFont val="Arial"/>
        <family val="2"/>
      </rPr>
      <t>Lập công thức điền dữ liệu cho cột Average = trung bình cộng của 3 cột course 1, 2, 3, làm tròn 2 số lẻ</t>
    </r>
  </si>
  <si>
    <r>
      <t xml:space="preserve">Nếu avrerage &lt;10 thì Result là </t>
    </r>
    <r>
      <rPr>
        <b/>
        <sz val="16"/>
        <color theme="1"/>
        <rFont val="Times New Roman"/>
        <family val="1"/>
      </rPr>
      <t>Fail</t>
    </r>
  </si>
  <si>
    <r>
      <t xml:space="preserve">Nếu Average từ 10 đến dưới 12 thì Result là </t>
    </r>
    <r>
      <rPr>
        <b/>
        <sz val="16"/>
        <color theme="1"/>
        <rFont val="Times New Roman"/>
        <family val="1"/>
      </rPr>
      <t>Pass</t>
    </r>
  </si>
  <si>
    <r>
      <t xml:space="preserve">Nếu Average từ 12 đến dưới14 thì Result là </t>
    </r>
    <r>
      <rPr>
        <b/>
        <sz val="16"/>
        <color theme="1"/>
        <rFont val="Times New Roman"/>
        <family val="1"/>
      </rPr>
      <t>Good</t>
    </r>
  </si>
  <si>
    <r>
      <t xml:space="preserve">Nếu Average từ 14 đến dưới16 thì Result là </t>
    </r>
    <r>
      <rPr>
        <b/>
        <sz val="16"/>
        <color theme="1"/>
        <rFont val="Times New Roman"/>
        <family val="1"/>
      </rPr>
      <t>Very Good</t>
    </r>
  </si>
  <si>
    <r>
      <t xml:space="preserve">Ngược lại, nếu average &gt;=16 thì Result là </t>
    </r>
    <r>
      <rPr>
        <b/>
        <sz val="16"/>
        <color theme="1"/>
        <rFont val="Times New Roman"/>
        <family val="1"/>
      </rPr>
      <t>Excellent</t>
    </r>
  </si>
  <si>
    <r>
      <t>3.</t>
    </r>
    <r>
      <rPr>
        <sz val="7"/>
        <color rgb="FF000000"/>
        <rFont val="Times New Roman"/>
        <family val="1"/>
      </rPr>
      <t xml:space="preserve">    </t>
    </r>
    <r>
      <rPr>
        <sz val="12"/>
        <color rgb="FF000000"/>
        <rFont val="Arial"/>
        <family val="2"/>
      </rPr>
      <t>Lập công thức xếp hạng cho cột Rank dựa vào Average</t>
    </r>
  </si>
  <si>
    <r>
      <t>4.</t>
    </r>
    <r>
      <rPr>
        <sz val="7"/>
        <color rgb="FF000000"/>
        <rFont val="Times New Roman"/>
        <family val="1"/>
      </rPr>
      <t xml:space="preserve">    </t>
    </r>
    <r>
      <rPr>
        <sz val="12"/>
        <color rgb="FF000000"/>
        <rFont val="Arial"/>
        <family val="2"/>
      </rPr>
      <t xml:space="preserve">Lập công thức điền dữ liệu cho cột </t>
    </r>
    <r>
      <rPr>
        <b/>
        <sz val="12"/>
        <color rgb="FF000000"/>
        <rFont val="Arial"/>
        <family val="2"/>
      </rPr>
      <t>rewarded</t>
    </r>
    <r>
      <rPr>
        <sz val="12"/>
        <color rgb="FF000000"/>
        <rFont val="Arial"/>
        <family val="2"/>
      </rPr>
      <t xml:space="preserve"> (khen thưởng) với điều kiện: Nếu điểm trung bình (Average)&gt;12 và không có điểm thành phần &lt;10 thì được thưởng “một khóa học miễn phí 1 tháng.”</t>
    </r>
  </si>
  <si>
    <r>
      <t>5.</t>
    </r>
    <r>
      <rPr>
        <sz val="7"/>
        <color rgb="FF000000"/>
        <rFont val="Times New Roman"/>
        <family val="1"/>
      </rPr>
      <t xml:space="preserve">    </t>
    </r>
    <r>
      <rPr>
        <sz val="12"/>
        <color rgb="FF000000"/>
        <rFont val="Arial"/>
        <family val="2"/>
      </rPr>
      <t>Dùng chức năng Conditional formatting tô màu những sinh viên có điểm trung bình (</t>
    </r>
    <r>
      <rPr>
        <b/>
        <sz val="12"/>
        <color rgb="FF000000"/>
        <rFont val="Arial"/>
        <family val="2"/>
      </rPr>
      <t>Average</t>
    </r>
    <r>
      <rPr>
        <sz val="12"/>
        <color rgb="FF000000"/>
        <rFont val="Arial"/>
        <family val="2"/>
      </rPr>
      <t>) cao hơn điềm trung bình của cả lớp.</t>
    </r>
  </si>
  <si>
    <r>
      <t>6.</t>
    </r>
    <r>
      <rPr>
        <sz val="7"/>
        <color rgb="FF000000"/>
        <rFont val="Times New Roman"/>
        <family val="1"/>
      </rPr>
      <t xml:space="preserve">    </t>
    </r>
    <r>
      <rPr>
        <sz val="12"/>
        <color rgb="FF000000"/>
        <rFont val="Arial"/>
        <family val="2"/>
      </rPr>
      <t>Định dạng bảng tính dưới dạng Table (</t>
    </r>
    <r>
      <rPr>
        <b/>
        <sz val="12"/>
        <color rgb="FF000000"/>
        <rFont val="Arial"/>
        <family val="2"/>
      </rPr>
      <t>Format as table</t>
    </r>
    <r>
      <rPr>
        <sz val="12"/>
        <color rgb="FF000000"/>
        <rFont val="Arial"/>
        <family val="2"/>
      </rPr>
      <t>), lọc ra danh sách những sinh viên được khen thưởng, sau đó chép kết quả sang vị trí khác và xóa điều kiện lọc.</t>
    </r>
  </si>
  <si>
    <r>
      <t>7.</t>
    </r>
    <r>
      <rPr>
        <sz val="7"/>
        <color rgb="FF000000"/>
        <rFont val="Times New Roman"/>
        <family val="1"/>
      </rPr>
      <t xml:space="preserve">    </t>
    </r>
    <r>
      <rPr>
        <sz val="12"/>
        <color rgb="FF000000"/>
        <rFont val="Arial"/>
        <family val="2"/>
      </rPr>
      <t xml:space="preserve">Chuyển bảng tính sang dạng bình thường (Chọn bảng tính </t>
    </r>
    <r>
      <rPr>
        <sz val="12"/>
        <color rgb="FF000000"/>
        <rFont val="Wingdings"/>
        <charset val="2"/>
      </rPr>
      <t>à</t>
    </r>
    <r>
      <rPr>
        <sz val="12"/>
        <color rgb="FF000000"/>
        <rFont val="Arial"/>
        <family val="2"/>
      </rPr>
      <t xml:space="preserve"> Convert to range).</t>
    </r>
  </si>
  <si>
    <r>
      <t>8.</t>
    </r>
    <r>
      <rPr>
        <sz val="7"/>
        <color rgb="FF000000"/>
        <rFont val="Times New Roman"/>
        <family val="1"/>
      </rPr>
      <t xml:space="preserve">    </t>
    </r>
    <r>
      <rPr>
        <sz val="12"/>
        <color rgb="FF000000"/>
        <rFont val="Arial"/>
        <family val="2"/>
      </rPr>
      <t>Lưu bảng tính với tên baitap11 sau đó đóng lại.</t>
    </r>
  </si>
  <si>
    <t>số tt</t>
  </si>
  <si>
    <r>
      <t>1.</t>
    </r>
    <r>
      <rPr>
        <sz val="14"/>
        <color rgb="FF000000"/>
        <rFont val="Times New Roman"/>
        <family val="1"/>
      </rPr>
      <t xml:space="preserve">    </t>
    </r>
    <r>
      <rPr>
        <sz val="14"/>
        <color rgb="FF000000"/>
        <rFont val="Arial"/>
        <family val="2"/>
      </rPr>
      <t xml:space="preserve">Lập công thức điền dữ liệu cho cột </t>
    </r>
    <r>
      <rPr>
        <b/>
        <sz val="14"/>
        <color rgb="FF000000"/>
        <rFont val="Arial"/>
        <family val="2"/>
      </rPr>
      <t>loại phòng</t>
    </r>
    <r>
      <rPr>
        <sz val="14"/>
        <color rgb="FF000000"/>
        <rFont val="Arial"/>
        <family val="2"/>
      </rPr>
      <t xml:space="preserve"> dựa vào 3 ký tự cuối của </t>
    </r>
    <r>
      <rPr>
        <b/>
        <sz val="14"/>
        <color rgb="FF000000"/>
        <rFont val="Arial"/>
        <family val="2"/>
      </rPr>
      <t>Mã phòng</t>
    </r>
  </si>
  <si>
    <r>
      <t>2.</t>
    </r>
    <r>
      <rPr>
        <sz val="14"/>
        <color rgb="FF000000"/>
        <rFont val="Times New Roman"/>
        <family val="1"/>
      </rPr>
      <t xml:space="preserve">    </t>
    </r>
    <r>
      <rPr>
        <sz val="14"/>
        <color rgb="FF000000"/>
        <rFont val="Arial"/>
        <family val="2"/>
      </rPr>
      <t xml:space="preserve">Tính </t>
    </r>
    <r>
      <rPr>
        <b/>
        <sz val="14"/>
        <color rgb="FF000000"/>
        <rFont val="Arial"/>
        <family val="2"/>
      </rPr>
      <t>số ngày thuê</t>
    </r>
    <r>
      <rPr>
        <sz val="14"/>
        <color rgb="FF000000"/>
        <rFont val="Arial"/>
        <family val="2"/>
      </rPr>
      <t xml:space="preserve"> dựa vào cột </t>
    </r>
    <r>
      <rPr>
        <b/>
        <sz val="14"/>
        <color rgb="FF000000"/>
        <rFont val="Arial"/>
        <family val="2"/>
      </rPr>
      <t>ngày thuê</t>
    </r>
    <r>
      <rPr>
        <sz val="14"/>
        <color rgb="FF000000"/>
        <rFont val="Arial"/>
        <family val="2"/>
      </rPr>
      <t xml:space="preserve"> và </t>
    </r>
    <r>
      <rPr>
        <b/>
        <sz val="14"/>
        <color rgb="FF000000"/>
        <rFont val="Arial"/>
        <family val="2"/>
      </rPr>
      <t>ngày trả</t>
    </r>
    <r>
      <rPr>
        <sz val="14"/>
        <color rgb="FF000000"/>
        <rFont val="Arial"/>
        <family val="2"/>
      </rPr>
      <t>, nếu ngày thuê và ngày trả bằng nhau thì tính 1 ngày.</t>
    </r>
  </si>
  <si>
    <r>
      <t>3.</t>
    </r>
    <r>
      <rPr>
        <sz val="14"/>
        <color rgb="FF000000"/>
        <rFont val="Times New Roman"/>
        <family val="1"/>
      </rPr>
      <t xml:space="preserve">    </t>
    </r>
    <r>
      <rPr>
        <sz val="14"/>
        <color rgb="FF000000"/>
        <rFont val="Arial"/>
        <family val="2"/>
      </rPr>
      <t xml:space="preserve">Dựa trên số ngày thuê, tính số tuần (1 tuần 7 ngày, dùng hàm </t>
    </r>
    <r>
      <rPr>
        <b/>
        <sz val="14"/>
        <color rgb="FF000000"/>
        <rFont val="Arial"/>
        <family val="2"/>
      </rPr>
      <t>INT</t>
    </r>
    <r>
      <rPr>
        <sz val="14"/>
        <color rgb="FF000000"/>
        <rFont val="Arial"/>
        <family val="2"/>
      </rPr>
      <t>)</t>
    </r>
  </si>
  <si>
    <r>
      <t>4.</t>
    </r>
    <r>
      <rPr>
        <sz val="14"/>
        <color rgb="FF000000"/>
        <rFont val="Times New Roman"/>
        <family val="1"/>
      </rPr>
      <t xml:space="preserve">    </t>
    </r>
    <r>
      <rPr>
        <sz val="14"/>
        <color rgb="FF000000"/>
        <rFont val="Arial"/>
        <family val="2"/>
      </rPr>
      <t xml:space="preserve">Dựa vào số ngày thuê tính số ngày lẻ (số ngày không đủ một tuần, dùng hàm </t>
    </r>
    <r>
      <rPr>
        <b/>
        <sz val="14"/>
        <color rgb="FF000000"/>
        <rFont val="Arial"/>
        <family val="2"/>
      </rPr>
      <t>MOD)</t>
    </r>
  </si>
  <si>
    <r>
      <t>5.</t>
    </r>
    <r>
      <rPr>
        <sz val="14"/>
        <color rgb="FF000000"/>
        <rFont val="Times New Roman"/>
        <family val="1"/>
      </rPr>
      <t xml:space="preserve">    </t>
    </r>
    <r>
      <rPr>
        <sz val="14"/>
        <color rgb="FF000000"/>
        <rFont val="Arial"/>
        <family val="2"/>
      </rPr>
      <t>Tính tiền phòng (USD) = Số tuần* Đơn giá tuần + Số ngày * 30, trong đó giá tuần của loại phòng VIP là 200, loại phòng NOM là 150</t>
    </r>
  </si>
  <si>
    <r>
      <t>6.</t>
    </r>
    <r>
      <rPr>
        <sz val="14"/>
        <color rgb="FF000000"/>
        <rFont val="Times New Roman"/>
        <family val="1"/>
      </rPr>
      <t xml:space="preserve">    </t>
    </r>
    <r>
      <rPr>
        <sz val="14"/>
        <color rgb="FF000000"/>
        <rFont val="Arial"/>
        <family val="2"/>
      </rPr>
      <t>Thành tiền VNĐ = Thành tiền USD*tỉ giá (Chú ý loại địa chỉ)</t>
    </r>
  </si>
  <si>
    <r>
      <t>7.</t>
    </r>
    <r>
      <rPr>
        <sz val="14"/>
        <color rgb="FF000000"/>
        <rFont val="Times New Roman"/>
        <family val="1"/>
      </rPr>
      <t xml:space="preserve">    </t>
    </r>
    <r>
      <rPr>
        <sz val="14"/>
        <color rgb="FF000000"/>
        <rFont val="Arial"/>
        <family val="2"/>
      </rPr>
      <t>Định dạng đơn vị tiền của cột Thành tiền USD là USD, cột Thành tiền VNĐ là Đồng</t>
    </r>
  </si>
  <si>
    <r>
      <t>8.</t>
    </r>
    <r>
      <rPr>
        <sz val="14"/>
        <color rgb="FF000000"/>
        <rFont val="Times New Roman"/>
        <family val="1"/>
      </rPr>
      <t xml:space="preserve">    </t>
    </r>
    <r>
      <rPr>
        <sz val="14"/>
        <color rgb="FF000000"/>
        <rFont val="Arial"/>
        <family val="2"/>
      </rPr>
      <t>Định dạng cột Thành tiền VNĐ dạng Data bars (Chọn cột Thành tiền VNĐ --&gt; Chọn Conditional Formatting -&gt; Data Bars)</t>
    </r>
  </si>
  <si>
    <r>
      <t>9.</t>
    </r>
    <r>
      <rPr>
        <sz val="14"/>
        <color rgb="FF000000"/>
        <rFont val="Times New Roman"/>
        <family val="1"/>
      </rPr>
      <t xml:space="preserve">    </t>
    </r>
    <r>
      <rPr>
        <sz val="14"/>
        <color rgb="FF000000"/>
        <rFont val="Arial"/>
        <family val="2"/>
      </rPr>
      <t>Chèn Header: Lề trái Bài tập 4, Lề phải: Ngày hiện hành, Footer: Lề trái: Họ tên SV, Lề phải: Số trang</t>
    </r>
  </si>
  <si>
    <r>
      <t>10.</t>
    </r>
    <r>
      <rPr>
        <sz val="14"/>
        <color rgb="FF000000"/>
        <rFont val="Times New Roman"/>
        <family val="1"/>
      </rPr>
      <t xml:space="preserve"> </t>
    </r>
    <r>
      <rPr>
        <sz val="14"/>
        <color rgb="FF000000"/>
        <rFont val="Arial"/>
        <family val="2"/>
      </rPr>
      <t>Đóng khung bảng tính, hiệu chỉnh lề trang sao cho nội dung bảng tính nằm trên 1 trang</t>
    </r>
  </si>
  <si>
    <t>TỔNG</t>
  </si>
  <si>
    <t>Nguyễn Văn Tâm</t>
  </si>
  <si>
    <t>Nguyễn Thị Hằng</t>
  </si>
  <si>
    <t>Ngô Thị Nga</t>
  </si>
  <si>
    <t>Trần Thiên Thu</t>
  </si>
  <si>
    <t>Lâm Hoàng Cát</t>
  </si>
  <si>
    <t>Lê Hoài Sơn</t>
  </si>
  <si>
    <t>Lý Lâm</t>
  </si>
  <si>
    <t>Trần Văn Trung</t>
  </si>
  <si>
    <t>Nguyễn Văn Tráng</t>
  </si>
  <si>
    <t>Lý Thu Nga</t>
  </si>
  <si>
    <t>Nguyễn Văn Hùng</t>
  </si>
  <si>
    <t>Trần Thi Phượng</t>
  </si>
  <si>
    <t>Võ Công Thành</t>
  </si>
  <si>
    <t>Lê Văn Minh</t>
  </si>
  <si>
    <t>Doãn Hòa</t>
  </si>
  <si>
    <t>No.1</t>
  </si>
  <si>
    <t>No.6</t>
  </si>
  <si>
    <t>No.5</t>
  </si>
  <si>
    <t>No.8</t>
  </si>
  <si>
    <t>No.4</t>
  </si>
  <si>
    <t>No.2</t>
  </si>
  <si>
    <t>No.3</t>
  </si>
  <si>
    <t>No.7</t>
  </si>
  <si>
    <t>No.9</t>
  </si>
  <si>
    <t>No.10</t>
  </si>
  <si>
    <t>No.11</t>
  </si>
  <si>
    <t/>
  </si>
  <si>
    <t>tao vung dk loc</t>
  </si>
  <si>
    <t>&gt;5</t>
  </si>
  <si>
    <t>Pass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</si>
</sst>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409]#,##0.00"/>
    <numFmt numFmtId="166" formatCode="0.000"/>
  </numFmts>
  <fonts count="41"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1"/>
      <name val="Calibri"/>
      <family val="2"/>
      <scheme val="minor"/>
    </font>
    <font>
      <sz val="12"/>
      <color theme="1"/>
      <name val="Calibri"/>
      <family val="2"/>
      <scheme val="minor"/>
    </font>
    <font>
      <sz val="12"/>
      <color theme="1"/>
      <name val="Times New Roman"/>
      <family val="1"/>
    </font>
    <font>
      <b/>
      <sz val="11"/>
      <color theme="1"/>
      <name val="Calibri"/>
      <family val="1"/>
      <scheme val="minor"/>
    </font>
    <font>
      <sz val="11"/>
      <color theme="1"/>
      <name val="Calibri"/>
      <family val="1"/>
      <scheme val="minor"/>
    </font>
    <font>
      <sz val="14"/>
      <color theme="1"/>
      <name val="Times New Roman"/>
      <family val="1"/>
    </font>
    <font>
      <sz val="14"/>
      <color theme="1"/>
      <name val="Calibri"/>
      <family val="2"/>
      <scheme val="minor"/>
    </font>
    <font>
      <b/>
      <sz val="24"/>
      <color theme="1"/>
      <name val="Calibri"/>
      <family val="2"/>
      <scheme val="minor"/>
    </font>
    <font>
      <b/>
      <sz val="14"/>
      <color theme="1"/>
      <name val="Times New Roman"/>
      <family val="1"/>
    </font>
    <font>
      <b/>
      <sz val="16"/>
      <color theme="1"/>
      <name val="Times New Roman"/>
      <family val="1"/>
    </font>
    <font>
      <sz val="16"/>
      <color theme="1"/>
      <name val="Times New Roman"/>
      <family val="1"/>
    </font>
    <font>
      <sz val="12"/>
      <color rgb="FF000000"/>
      <name val="Arial"/>
      <family val="2"/>
    </font>
    <font>
      <sz val="7"/>
      <color rgb="FF000000"/>
      <name val="Times New Roman"/>
      <family val="1"/>
    </font>
    <font>
      <sz val="12"/>
      <color rgb="FF000000"/>
      <name val="Symbol"/>
      <family val="1"/>
      <charset val="2"/>
    </font>
    <font>
      <i/>
      <sz val="12"/>
      <color rgb="FF000000"/>
      <name val="Arial"/>
      <family val="2"/>
    </font>
    <font>
      <b/>
      <sz val="20"/>
      <color theme="1"/>
      <name val="Times New Roman"/>
      <family val="1"/>
    </font>
    <font>
      <b/>
      <sz val="15"/>
      <color theme="1"/>
      <name val="Times New Roman"/>
      <family val="1"/>
    </font>
    <font>
      <sz val="15"/>
      <color theme="1"/>
      <name val="Times New Roman"/>
      <family val="1"/>
    </font>
    <font>
      <b/>
      <u/>
      <sz val="16"/>
      <color theme="1"/>
      <name val="Calibri"/>
      <family val="2"/>
      <scheme val="minor"/>
    </font>
    <font>
      <sz val="12"/>
      <color theme="1"/>
      <name val="Arial"/>
      <family val="2"/>
    </font>
    <font>
      <sz val="16"/>
      <color theme="1"/>
      <name val="Arial"/>
      <family val="2"/>
    </font>
    <font>
      <sz val="12"/>
      <color rgb="FF000000"/>
      <name val="Times New Roman"/>
      <family val="1"/>
    </font>
    <font>
      <b/>
      <sz val="12"/>
      <color rgb="FF000000"/>
      <name val="Arial"/>
      <family val="2"/>
    </font>
    <font>
      <b/>
      <sz val="18"/>
      <color theme="3"/>
      <name val="Calibri"/>
      <family val="2"/>
      <scheme val="minor"/>
    </font>
    <font>
      <b/>
      <u/>
      <sz val="14"/>
      <color theme="1"/>
      <name val="Calibri"/>
      <family val="2"/>
      <scheme val="minor"/>
    </font>
    <font>
      <b/>
      <u/>
      <sz val="16"/>
      <color theme="1"/>
      <name val="Times New Roman"/>
      <family val="1"/>
    </font>
    <font>
      <b/>
      <sz val="16"/>
      <color rgb="FF2C2B2B"/>
      <name val="Times New Roman"/>
      <family val="1"/>
    </font>
    <font>
      <sz val="16"/>
      <color theme="1"/>
      <name val="Calibri"/>
      <family val="2"/>
      <scheme val="minor"/>
    </font>
    <font>
      <sz val="12"/>
      <color rgb="FF000000"/>
      <name val="Wingdings"/>
      <charset val="2"/>
    </font>
    <font>
      <sz val="24"/>
      <color theme="1"/>
      <name val="Calibri"/>
      <family val="2"/>
      <scheme val="minor"/>
    </font>
    <font>
      <sz val="14"/>
      <color rgb="FF000000"/>
      <name val="Arial"/>
      <family val="2"/>
    </font>
    <font>
      <sz val="14"/>
      <color rgb="FF000000"/>
      <name val="Times New Roman"/>
      <family val="1"/>
    </font>
    <font>
      <b/>
      <sz val="14"/>
      <color rgb="FF000000"/>
      <name val="Arial"/>
      <family val="2"/>
    </font>
    <font>
      <sz val="11"/>
      <color theme="1"/>
      <name val="Arial"/>
      <family val="2"/>
    </font>
    <font>
      <b/>
      <sz val="20"/>
      <color theme="1"/>
      <name val="Calibri"/>
      <family val="2"/>
      <scheme val="minor"/>
    </font>
    <font>
      <b/>
      <sz val="11"/>
      <color theme="1"/>
      <name val="Arial"/>
      <family val="2"/>
    </font>
    <font>
      <b/>
      <sz val="16"/>
      <color theme="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bgColor theme="9"/>
      </patternFill>
    </fill>
    <fill>
      <patternFill patternType="solid">
        <fgColor theme="9" tint="0.59999389629810485"/>
        <bgColor theme="9" tint="0.59999389629810485"/>
      </patternFill>
    </fill>
    <fill>
      <patternFill patternType="solid">
        <fgColor theme="9" tint="0.79998168889431442"/>
        <bgColor theme="9" tint="0.79998168889431442"/>
      </patternFill>
    </fill>
  </fills>
  <borders count="15">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ck">
        <color theme="4" tint="0.499984740745262"/>
      </top>
      <bottom/>
      <diagonal/>
    </border>
    <border>
      <left style="thin">
        <color indexed="64"/>
      </left>
      <right style="thin">
        <color indexed="64"/>
      </right>
      <top style="thick">
        <color theme="4" tint="0.499984740745262"/>
      </top>
      <bottom/>
      <diagonal/>
    </border>
    <border>
      <left style="thin">
        <color indexed="64"/>
      </left>
      <right/>
      <top style="thin">
        <color indexed="64"/>
      </top>
      <bottom/>
      <diagonal/>
    </border>
    <border>
      <left style="thin">
        <color theme="0"/>
      </left>
      <right/>
      <top/>
      <bottom/>
      <diagonal/>
    </border>
  </borders>
  <cellStyleXfs count="3">
    <xf numFmtId="0" fontId="0" fillId="0" borderId="0"/>
    <xf numFmtId="9" fontId="1" fillId="0" borderId="0" applyFont="0" applyFill="0" applyBorder="0" applyAlignment="0" applyProtection="0"/>
    <xf numFmtId="0" fontId="2" fillId="0" borderId="1" applyNumberFormat="0" applyFill="0" applyAlignment="0" applyProtection="0"/>
  </cellStyleXfs>
  <cellXfs count="67">
    <xf numFmtId="0" fontId="0" fillId="0" borderId="0" xfId="0"/>
    <xf numFmtId="0" fontId="5" fillId="0" borderId="2" xfId="0" applyFont="1" applyBorder="1" applyAlignment="1">
      <alignment horizontal="center"/>
    </xf>
    <xf numFmtId="0" fontId="5" fillId="0" borderId="0" xfId="0" applyFont="1"/>
    <xf numFmtId="0" fontId="6" fillId="0" borderId="0" xfId="0" applyFont="1"/>
    <xf numFmtId="0" fontId="5" fillId="0" borderId="0" xfId="0" applyFont="1" applyAlignment="1">
      <alignment horizontal="center"/>
    </xf>
    <xf numFmtId="0" fontId="9" fillId="0" borderId="0" xfId="0" applyFont="1"/>
    <xf numFmtId="0" fontId="10" fillId="0" borderId="0" xfId="0" applyFont="1" applyAlignment="1">
      <alignment horizontal="center"/>
    </xf>
    <xf numFmtId="0" fontId="10" fillId="0" borderId="0" xfId="0" applyFont="1"/>
    <xf numFmtId="0" fontId="10" fillId="0" borderId="0" xfId="0" applyFont="1" applyAlignment="1">
      <alignment horizontal="left"/>
    </xf>
    <xf numFmtId="0" fontId="14" fillId="0" borderId="2" xfId="0" applyFont="1" applyBorder="1"/>
    <xf numFmtId="0" fontId="14" fillId="2" borderId="2" xfId="0" applyFont="1" applyFill="1" applyBorder="1"/>
    <xf numFmtId="0" fontId="14" fillId="3" borderId="2" xfId="0" applyFont="1" applyFill="1" applyBorder="1"/>
    <xf numFmtId="0" fontId="15" fillId="0" borderId="0" xfId="0" applyFont="1" applyAlignment="1">
      <alignment horizontal="left" vertical="center"/>
    </xf>
    <xf numFmtId="0" fontId="17" fillId="0" borderId="0" xfId="0" applyFont="1" applyAlignment="1">
      <alignment horizontal="left" vertical="center"/>
    </xf>
    <xf numFmtId="0" fontId="20" fillId="2" borderId="2" xfId="0" applyFont="1" applyFill="1" applyBorder="1" applyAlignment="1">
      <alignment horizontal="center" vertical="center" wrapText="1"/>
    </xf>
    <xf numFmtId="0" fontId="21" fillId="0" borderId="2" xfId="0" applyFont="1" applyBorder="1"/>
    <xf numFmtId="14" fontId="21" fillId="0" borderId="2" xfId="0" applyNumberFormat="1" applyFont="1" applyBorder="1"/>
    <xf numFmtId="0" fontId="20" fillId="0" borderId="2" xfId="0" applyFont="1" applyBorder="1" applyAlignment="1">
      <alignment horizontal="center" vertical="center"/>
    </xf>
    <xf numFmtId="0" fontId="22" fillId="0" borderId="0" xfId="0" applyFont="1"/>
    <xf numFmtId="0" fontId="23" fillId="0" borderId="0" xfId="0" applyFont="1"/>
    <xf numFmtId="0" fontId="24" fillId="0" borderId="0" xfId="0" applyFont="1"/>
    <xf numFmtId="14" fontId="24" fillId="0" borderId="0" xfId="0" applyNumberFormat="1" applyFont="1"/>
    <xf numFmtId="0" fontId="0" fillId="0" borderId="2" xfId="0" applyBorder="1"/>
    <xf numFmtId="0" fontId="28" fillId="0" borderId="0" xfId="0" applyFont="1"/>
    <xf numFmtId="0" fontId="29" fillId="0" borderId="0" xfId="0" applyFont="1"/>
    <xf numFmtId="0" fontId="14" fillId="0" borderId="0" xfId="0" applyFont="1"/>
    <xf numFmtId="0" fontId="30" fillId="0" borderId="0" xfId="0" applyFont="1" applyAlignment="1">
      <alignment vertical="center"/>
    </xf>
    <xf numFmtId="0" fontId="31" fillId="0" borderId="0" xfId="0" applyFont="1"/>
    <xf numFmtId="0" fontId="0" fillId="2" borderId="0" xfId="0" applyFill="1"/>
    <xf numFmtId="164" fontId="13" fillId="2" borderId="2" xfId="1" applyNumberFormat="1" applyFont="1" applyFill="1" applyBorder="1" applyAlignment="1">
      <alignment vertical="center"/>
    </xf>
    <xf numFmtId="0" fontId="12" fillId="2" borderId="2" xfId="0" applyFont="1" applyFill="1" applyBorder="1" applyAlignment="1">
      <alignment horizontal="center" vertical="center"/>
    </xf>
    <xf numFmtId="165" fontId="14" fillId="0" borderId="2" xfId="0" applyNumberFormat="1" applyFont="1" applyBorder="1"/>
    <xf numFmtId="0" fontId="0" fillId="0" borderId="0" xfId="0" applyAlignment="1">
      <alignment vertical="top"/>
    </xf>
    <xf numFmtId="22" fontId="0" fillId="0" borderId="0" xfId="0" applyNumberFormat="1"/>
    <xf numFmtId="14" fontId="0" fillId="0" borderId="0" xfId="0" applyNumberFormat="1"/>
    <xf numFmtId="0" fontId="21" fillId="0" borderId="2" xfId="0" applyNumberFormat="1" applyFont="1" applyBorder="1"/>
    <xf numFmtId="0" fontId="33" fillId="0" borderId="0" xfId="0" quotePrefix="1" applyNumberFormat="1" applyFont="1"/>
    <xf numFmtId="0" fontId="34" fillId="0" borderId="0" xfId="0" applyFont="1" applyAlignment="1">
      <alignment horizontal="left" vertical="center"/>
    </xf>
    <xf numFmtId="0" fontId="37" fillId="0" borderId="2" xfId="0" applyFont="1" applyBorder="1"/>
    <xf numFmtId="14" fontId="37" fillId="0" borderId="2" xfId="0" applyNumberFormat="1" applyFont="1" applyBorder="1"/>
    <xf numFmtId="0" fontId="37" fillId="0" borderId="2" xfId="0" applyNumberFormat="1" applyFont="1" applyBorder="1"/>
    <xf numFmtId="0" fontId="39" fillId="0" borderId="2" xfId="0" applyFont="1" applyBorder="1" applyAlignment="1">
      <alignment horizontal="center" vertical="center"/>
    </xf>
    <xf numFmtId="165" fontId="14" fillId="4" borderId="2" xfId="0" applyNumberFormat="1" applyFont="1" applyFill="1" applyBorder="1"/>
    <xf numFmtId="166" fontId="0" fillId="0" borderId="0" xfId="0" applyNumberFormat="1"/>
    <xf numFmtId="0" fontId="37" fillId="0" borderId="2" xfId="0" quotePrefix="1" applyFont="1" applyBorder="1"/>
    <xf numFmtId="0" fontId="40" fillId="0" borderId="6" xfId="0" applyFont="1" applyBorder="1" applyAlignment="1">
      <alignment horizontal="center"/>
    </xf>
    <xf numFmtId="0" fontId="40" fillId="0" borderId="9" xfId="0" applyFont="1" applyBorder="1" applyAlignment="1">
      <alignment horizontal="center"/>
    </xf>
    <xf numFmtId="0" fontId="40" fillId="0" borderId="7" xfId="0" applyFont="1" applyBorder="1" applyAlignment="1">
      <alignment horizontal="center"/>
    </xf>
    <xf numFmtId="0" fontId="12" fillId="2" borderId="4"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1" fillId="2" borderId="3" xfId="0" applyFont="1" applyFill="1" applyBorder="1" applyAlignment="1">
      <alignment horizontal="center"/>
    </xf>
    <xf numFmtId="0" fontId="12" fillId="2" borderId="5" xfId="0" applyFont="1" applyFill="1" applyBorder="1" applyAlignment="1">
      <alignment horizontal="center" vertical="center"/>
    </xf>
    <xf numFmtId="0" fontId="12" fillId="2" borderId="8" xfId="0" applyFont="1" applyFill="1" applyBorder="1" applyAlignment="1">
      <alignment horizontal="center" vertical="center"/>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xf>
    <xf numFmtId="0" fontId="19" fillId="0" borderId="3" xfId="0" applyFont="1" applyBorder="1" applyAlignment="1">
      <alignment horizontal="center"/>
    </xf>
    <xf numFmtId="0" fontId="20" fillId="0" borderId="2" xfId="0" applyFont="1" applyBorder="1" applyAlignment="1">
      <alignment horizontal="center" vertical="center"/>
    </xf>
    <xf numFmtId="0" fontId="38" fillId="0" borderId="3" xfId="0" applyFont="1" applyBorder="1" applyAlignment="1">
      <alignment horizontal="center"/>
    </xf>
    <xf numFmtId="0" fontId="27" fillId="0" borderId="0" xfId="2" applyFont="1" applyBorder="1" applyAlignment="1">
      <alignment horizontal="center"/>
    </xf>
    <xf numFmtId="0" fontId="10" fillId="6" borderId="10" xfId="0" applyFont="1" applyFill="1" applyBorder="1"/>
    <xf numFmtId="0" fontId="10" fillId="6" borderId="11" xfId="0" applyFont="1" applyFill="1" applyBorder="1"/>
    <xf numFmtId="0" fontId="10" fillId="6" borderId="12" xfId="0" applyFont="1" applyFill="1" applyBorder="1"/>
    <xf numFmtId="0" fontId="10" fillId="7" borderId="13" xfId="0" applyFont="1" applyFill="1" applyBorder="1"/>
    <xf numFmtId="0" fontId="10" fillId="7" borderId="10" xfId="0" applyFont="1" applyFill="1" applyBorder="1"/>
    <xf numFmtId="0" fontId="10" fillId="6" borderId="13" xfId="0" applyFont="1" applyFill="1" applyBorder="1"/>
    <xf numFmtId="0" fontId="3" fillId="5" borderId="0" xfId="0" applyFont="1" applyFill="1" applyBorder="1" applyAlignment="1">
      <alignment horizontal="center"/>
    </xf>
    <xf numFmtId="0" fontId="3" fillId="5" borderId="14" xfId="0" applyFont="1" applyFill="1" applyBorder="1" applyAlignment="1">
      <alignment horizontal="center"/>
    </xf>
  </cellXfs>
  <cellStyles count="3">
    <cellStyle name="Heading 1" xfId="2" builtinId="16"/>
    <cellStyle name="Normal" xfId="0" builtinId="0"/>
    <cellStyle name="Percent" xfId="1" builtinId="5"/>
  </cellStyles>
  <dxfs count="13">
    <dxf>
      <fill>
        <patternFill>
          <bgColor rgb="FFFFFF00"/>
        </patternFill>
      </fill>
    </dxf>
    <dxf>
      <font>
        <b/>
        <i val="0"/>
        <strike val="0"/>
        <condense val="0"/>
        <extend val="0"/>
        <outline val="0"/>
        <shadow val="0"/>
        <u val="none"/>
        <vertAlign val="baseline"/>
        <sz val="13"/>
        <color theme="3"/>
        <name val="Calibri"/>
        <scheme val="minor"/>
      </font>
      <fill>
        <patternFill patternType="solid">
          <fgColor theme="9"/>
          <bgColor theme="9"/>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4"/>
        <color theme="1"/>
        <name val="Calibri"/>
        <scheme val="minor"/>
      </font>
      <fill>
        <patternFill patternType="solid">
          <fgColor theme="9" tint="0.59999389629810485"/>
          <bgColor theme="9" tint="0.59999389629810485"/>
        </patternFill>
      </fill>
    </dxf>
    <dxf>
      <font>
        <b val="0"/>
        <i val="0"/>
        <strike val="0"/>
        <condense val="0"/>
        <extend val="0"/>
        <outline val="0"/>
        <shadow val="0"/>
        <u val="none"/>
        <vertAlign val="baseline"/>
        <sz val="14"/>
        <color theme="1"/>
        <name val="Calibri"/>
        <scheme val="minor"/>
      </font>
      <fill>
        <patternFill patternType="solid">
          <fgColor theme="9" tint="0.59999389629810485"/>
          <bgColor theme="9" tint="0.59999389629810485"/>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4"/>
        <color theme="1"/>
        <name val="Calibri"/>
        <scheme val="minor"/>
      </font>
      <fill>
        <patternFill patternType="solid">
          <fgColor theme="9" tint="0.59999389629810485"/>
          <bgColor theme="9" tint="0.5999938962981048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4"/>
        <color theme="1"/>
        <name val="Calibri"/>
        <scheme val="minor"/>
      </font>
      <fill>
        <patternFill patternType="solid">
          <fgColor theme="9" tint="0.59999389629810485"/>
          <bgColor theme="9" tint="0.5999938962981048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4"/>
        <color theme="1"/>
        <name val="Calibri"/>
        <scheme val="minor"/>
      </font>
      <fill>
        <patternFill patternType="solid">
          <fgColor theme="9" tint="0.59999389629810485"/>
          <bgColor theme="9" tint="0.5999938962981048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4"/>
        <color theme="1"/>
        <name val="Calibri"/>
        <scheme val="minor"/>
      </font>
      <fill>
        <patternFill patternType="solid">
          <fgColor theme="9" tint="0.59999389629810485"/>
          <bgColor theme="9" tint="0.5999938962981048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4"/>
        <color theme="1"/>
        <name val="Calibri"/>
        <scheme val="minor"/>
      </font>
      <fill>
        <patternFill patternType="solid">
          <fgColor theme="9" tint="0.59999389629810485"/>
          <bgColor theme="9" tint="0.5999938962981048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4"/>
        <color theme="1"/>
        <name val="Calibri"/>
        <scheme val="minor"/>
      </font>
      <fill>
        <patternFill patternType="solid">
          <fgColor theme="9" tint="0.59999389629810485"/>
          <bgColor theme="9" tint="0.5999938962981048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4"/>
        <color theme="1"/>
        <name val="Calibri"/>
        <scheme val="minor"/>
      </font>
      <fill>
        <patternFill patternType="solid">
          <fgColor theme="9" tint="0.59999389629810485"/>
          <bgColor theme="9" tint="0.5999938962981048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4"/>
        <color theme="1"/>
        <name val="Calibri"/>
        <scheme val="minor"/>
      </font>
      <fill>
        <patternFill patternType="solid">
          <fgColor theme="9" tint="0.59999389629810485"/>
          <bgColor theme="9" tint="0.59999389629810485"/>
        </patternFill>
      </fill>
      <border diagonalUp="0" diagonalDown="0">
        <left style="thin">
          <color indexed="64"/>
        </left>
        <right/>
        <top style="thin">
          <color indexed="64"/>
        </top>
        <bottom/>
        <vertical/>
        <horizontal/>
      </border>
    </dxf>
    <dxf>
      <border outline="0">
        <top style="thick">
          <color theme="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2" name="Table2" displayName="Table2" ref="A2:I13" totalsRowShown="0" headerRowDxfId="1" dataDxfId="2" tableBorderDxfId="12">
  <tableColumns count="9">
    <tableColumn id="1" name="No." dataDxfId="11"/>
    <tableColumn id="2" name="Student" dataDxfId="10"/>
    <tableColumn id="3" name="Course 1" dataDxfId="9"/>
    <tableColumn id="4" name="Course 2" dataDxfId="8"/>
    <tableColumn id="5" name="Course 3" dataDxfId="7"/>
    <tableColumn id="6" name="Average" dataDxfId="6">
      <calculatedColumnFormula>ROUND(AVERAGE(C3:E3),2)</calculatedColumnFormula>
    </tableColumn>
    <tableColumn id="7" name="Result" dataDxfId="5">
      <calculatedColumnFormula>IF(F3&lt;10,"Fail",IF(F3&lt;12,"Pass",IF(F3&lt;14,"Good",IF(F3&lt;16,"Very Good","Excellent"))))</calculatedColumnFormula>
    </tableColumn>
    <tableColumn id="8" name="Rank" dataDxfId="4">
      <calculatedColumnFormula>RANK(F3,$F$3:$F$13,0)</calculatedColumnFormula>
    </tableColumn>
    <tableColumn id="9" name="Rewarded" dataDxfId="3">
      <calculatedColumnFormula>IF(AND(F3&gt;12,C3&gt;=10,D3&gt;=10,E3&gt;=10),"mot khoa free","")</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T28"/>
  <sheetViews>
    <sheetView workbookViewId="0">
      <selection activeCell="M22" sqref="M22"/>
    </sheetView>
  </sheetViews>
  <sheetFormatPr defaultColWidth="9.140625" defaultRowHeight="15.75" x14ac:dyDescent="0.25"/>
  <cols>
    <col min="1" max="20" width="6" style="4" customWidth="1"/>
    <col min="21" max="16384" width="9.140625" style="2"/>
  </cols>
  <sheetData>
    <row r="1" spans="1:20" ht="19.5" customHeight="1" x14ac:dyDescent="0.25">
      <c r="A1" s="1">
        <v>1</v>
      </c>
      <c r="B1" s="1">
        <v>2</v>
      </c>
      <c r="C1" s="1">
        <v>3</v>
      </c>
      <c r="D1" s="1">
        <v>4</v>
      </c>
      <c r="E1" s="1">
        <v>5</v>
      </c>
      <c r="F1" s="1">
        <v>6</v>
      </c>
      <c r="G1" s="1">
        <v>7</v>
      </c>
      <c r="H1" s="1">
        <v>8</v>
      </c>
      <c r="I1" s="1">
        <v>9</v>
      </c>
      <c r="J1" s="1">
        <v>10</v>
      </c>
      <c r="K1" s="1">
        <v>11</v>
      </c>
      <c r="L1" s="1">
        <v>12</v>
      </c>
      <c r="M1" s="1">
        <v>13</v>
      </c>
      <c r="N1" s="1">
        <v>14</v>
      </c>
      <c r="O1" s="1">
        <v>15</v>
      </c>
      <c r="P1" s="1">
        <v>16</v>
      </c>
      <c r="Q1" s="1">
        <v>17</v>
      </c>
      <c r="R1" s="1">
        <v>18</v>
      </c>
      <c r="S1" s="1">
        <v>19</v>
      </c>
      <c r="T1" s="1">
        <v>20</v>
      </c>
    </row>
    <row r="2" spans="1:20" ht="19.5" customHeight="1" x14ac:dyDescent="0.25">
      <c r="A2" s="1">
        <v>2</v>
      </c>
      <c r="B2" s="1"/>
      <c r="C2" s="1"/>
      <c r="D2" s="1"/>
      <c r="E2" s="1"/>
      <c r="F2" s="1"/>
      <c r="G2" s="1"/>
      <c r="H2" s="1"/>
      <c r="I2" s="1"/>
      <c r="J2" s="1"/>
      <c r="K2" s="1"/>
      <c r="L2" s="1"/>
      <c r="M2" s="1"/>
      <c r="N2" s="1"/>
      <c r="O2" s="1"/>
      <c r="P2" s="1"/>
      <c r="Q2" s="1"/>
      <c r="R2" s="1"/>
      <c r="S2" s="1"/>
      <c r="T2" s="1"/>
    </row>
    <row r="3" spans="1:20" ht="19.5" customHeight="1" x14ac:dyDescent="0.25">
      <c r="A3" s="1">
        <v>3</v>
      </c>
      <c r="B3" s="1"/>
      <c r="C3" s="1"/>
      <c r="D3" s="1"/>
      <c r="E3" s="1"/>
      <c r="F3" s="1"/>
      <c r="G3" s="1"/>
      <c r="H3" s="1"/>
      <c r="I3" s="1"/>
      <c r="J3" s="1"/>
      <c r="K3" s="1"/>
      <c r="L3" s="1"/>
      <c r="M3" s="1"/>
      <c r="N3" s="1"/>
      <c r="O3" s="1"/>
      <c r="P3" s="1"/>
      <c r="Q3" s="1"/>
      <c r="R3" s="1"/>
      <c r="S3" s="1"/>
      <c r="T3" s="1"/>
    </row>
    <row r="4" spans="1:20" ht="19.5" customHeight="1" x14ac:dyDescent="0.25">
      <c r="A4" s="1">
        <v>4</v>
      </c>
      <c r="B4" s="1"/>
      <c r="C4" s="1"/>
      <c r="D4" s="1"/>
      <c r="E4" s="1"/>
      <c r="F4" s="1"/>
      <c r="G4" s="1"/>
      <c r="H4" s="1"/>
      <c r="I4" s="1"/>
      <c r="J4" s="1"/>
      <c r="K4" s="1"/>
      <c r="L4" s="1"/>
      <c r="M4" s="1"/>
      <c r="N4" s="1"/>
      <c r="O4" s="1"/>
      <c r="P4" s="1"/>
      <c r="Q4" s="1"/>
      <c r="R4" s="1"/>
      <c r="S4" s="1"/>
      <c r="T4" s="1"/>
    </row>
    <row r="5" spans="1:20" ht="19.5" customHeight="1" x14ac:dyDescent="0.25">
      <c r="A5" s="1">
        <v>5</v>
      </c>
      <c r="B5" s="1"/>
      <c r="C5" s="1"/>
      <c r="D5" s="1"/>
      <c r="E5" s="1"/>
      <c r="F5" s="1"/>
      <c r="G5" s="1"/>
      <c r="H5" s="1"/>
      <c r="I5" s="1"/>
      <c r="J5" s="1"/>
      <c r="K5" s="1"/>
      <c r="L5" s="1"/>
      <c r="M5" s="1"/>
      <c r="N5" s="1"/>
      <c r="O5" s="1"/>
      <c r="P5" s="1"/>
      <c r="Q5" s="1"/>
      <c r="R5" s="1"/>
      <c r="S5" s="1"/>
      <c r="T5" s="1"/>
    </row>
    <row r="6" spans="1:20" ht="19.5" customHeight="1" x14ac:dyDescent="0.25">
      <c r="A6" s="1">
        <v>6</v>
      </c>
      <c r="B6" s="1"/>
      <c r="C6" s="1"/>
      <c r="D6" s="1"/>
      <c r="E6" s="1"/>
      <c r="F6" s="1"/>
      <c r="G6" s="1"/>
      <c r="H6" s="1"/>
      <c r="I6" s="1"/>
      <c r="J6" s="1"/>
      <c r="K6" s="1"/>
      <c r="L6" s="1"/>
      <c r="M6" s="1"/>
      <c r="N6" s="1"/>
      <c r="O6" s="1"/>
      <c r="P6" s="1"/>
      <c r="Q6" s="1"/>
      <c r="R6" s="1"/>
      <c r="S6" s="1"/>
      <c r="T6" s="1"/>
    </row>
    <row r="7" spans="1:20" ht="19.5" customHeight="1" x14ac:dyDescent="0.25">
      <c r="A7" s="1">
        <v>7</v>
      </c>
      <c r="B7" s="1"/>
      <c r="C7" s="1"/>
      <c r="D7" s="1"/>
      <c r="E7" s="1"/>
      <c r="F7" s="1"/>
      <c r="G7" s="1"/>
      <c r="H7" s="1"/>
      <c r="I7" s="1"/>
      <c r="J7" s="1"/>
      <c r="K7" s="1"/>
      <c r="L7" s="1"/>
      <c r="M7" s="1"/>
      <c r="N7" s="1"/>
      <c r="O7" s="1"/>
      <c r="P7" s="1"/>
      <c r="Q7" s="1"/>
      <c r="R7" s="1"/>
      <c r="S7" s="1"/>
      <c r="T7" s="1"/>
    </row>
    <row r="8" spans="1:20" ht="19.5" customHeight="1" x14ac:dyDescent="0.25">
      <c r="A8" s="1">
        <v>8</v>
      </c>
      <c r="B8" s="1"/>
      <c r="C8" s="1"/>
      <c r="D8" s="1"/>
      <c r="E8" s="1"/>
      <c r="F8" s="1"/>
      <c r="G8" s="1"/>
      <c r="H8" s="1"/>
      <c r="I8" s="1"/>
      <c r="J8" s="1"/>
      <c r="K8" s="1"/>
      <c r="L8" s="1"/>
      <c r="M8" s="1"/>
      <c r="N8" s="1"/>
      <c r="O8" s="1"/>
      <c r="P8" s="1"/>
      <c r="Q8" s="1"/>
      <c r="R8" s="1"/>
      <c r="S8" s="1"/>
      <c r="T8" s="1"/>
    </row>
    <row r="9" spans="1:20" ht="19.5" customHeight="1" x14ac:dyDescent="0.25">
      <c r="A9" s="1">
        <v>9</v>
      </c>
      <c r="B9" s="1"/>
      <c r="C9" s="1"/>
      <c r="D9" s="1"/>
      <c r="E9" s="1"/>
      <c r="F9" s="1"/>
      <c r="G9" s="1"/>
      <c r="H9" s="1"/>
      <c r="I9" s="1"/>
      <c r="J9" s="1"/>
      <c r="K9" s="1"/>
      <c r="L9" s="1"/>
      <c r="M9" s="1"/>
      <c r="N9" s="1"/>
      <c r="O9" s="1"/>
      <c r="P9" s="1"/>
      <c r="Q9" s="1"/>
      <c r="R9" s="1"/>
      <c r="S9" s="1"/>
      <c r="T9" s="1"/>
    </row>
    <row r="10" spans="1:20" ht="19.5" customHeight="1" x14ac:dyDescent="0.25">
      <c r="A10" s="1">
        <v>10</v>
      </c>
      <c r="B10" s="1"/>
      <c r="C10" s="1"/>
      <c r="D10" s="1"/>
      <c r="E10" s="1"/>
      <c r="F10" s="1"/>
      <c r="G10" s="1"/>
      <c r="H10" s="1"/>
      <c r="I10" s="1"/>
      <c r="J10" s="1"/>
      <c r="K10" s="1"/>
      <c r="L10" s="1"/>
      <c r="M10" s="1"/>
      <c r="N10" s="1"/>
      <c r="O10" s="1"/>
      <c r="P10" s="1"/>
      <c r="Q10" s="1"/>
      <c r="R10" s="1"/>
      <c r="S10" s="1"/>
      <c r="T10" s="1"/>
    </row>
    <row r="11" spans="1:20" ht="19.5" customHeight="1" x14ac:dyDescent="0.25">
      <c r="A11" s="1">
        <v>11</v>
      </c>
      <c r="B11" s="1"/>
      <c r="C11" s="1"/>
      <c r="D11" s="1"/>
      <c r="E11" s="1"/>
      <c r="F11" s="1"/>
      <c r="G11" s="1"/>
      <c r="H11" s="1"/>
      <c r="I11" s="1"/>
      <c r="J11" s="1"/>
      <c r="K11" s="1"/>
      <c r="L11" s="1"/>
      <c r="M11" s="1"/>
      <c r="N11" s="1"/>
      <c r="O11" s="1"/>
      <c r="P11" s="1"/>
      <c r="Q11" s="1"/>
      <c r="R11" s="1"/>
      <c r="S11" s="1"/>
      <c r="T11" s="1"/>
    </row>
    <row r="12" spans="1:20" ht="19.5" customHeight="1" x14ac:dyDescent="0.25">
      <c r="A12" s="1">
        <v>12</v>
      </c>
      <c r="B12" s="1"/>
      <c r="C12" s="1"/>
      <c r="D12" s="1"/>
      <c r="E12" s="1"/>
      <c r="F12" s="1"/>
      <c r="G12" s="1"/>
      <c r="H12" s="1"/>
      <c r="I12" s="1"/>
      <c r="J12" s="1"/>
      <c r="K12" s="1"/>
      <c r="L12" s="1"/>
      <c r="M12" s="1"/>
      <c r="N12" s="1"/>
      <c r="O12" s="1"/>
      <c r="P12" s="1"/>
      <c r="Q12" s="1"/>
      <c r="R12" s="1"/>
      <c r="S12" s="1"/>
      <c r="T12" s="1"/>
    </row>
    <row r="13" spans="1:20" ht="19.5" customHeight="1" x14ac:dyDescent="0.25">
      <c r="A13" s="1">
        <v>13</v>
      </c>
      <c r="B13" s="1"/>
      <c r="C13" s="1"/>
      <c r="D13" s="1"/>
      <c r="E13" s="1"/>
      <c r="F13" s="1"/>
      <c r="G13" s="1"/>
      <c r="H13" s="1"/>
      <c r="I13" s="1"/>
      <c r="J13" s="1"/>
      <c r="K13" s="1"/>
      <c r="L13" s="1"/>
      <c r="M13" s="1"/>
      <c r="N13" s="1"/>
      <c r="O13" s="1"/>
      <c r="P13" s="1"/>
      <c r="Q13" s="1"/>
      <c r="R13" s="1"/>
      <c r="S13" s="1"/>
      <c r="T13" s="1"/>
    </row>
    <row r="14" spans="1:20" ht="19.5" customHeight="1" x14ac:dyDescent="0.25">
      <c r="A14" s="1">
        <v>14</v>
      </c>
      <c r="B14" s="1"/>
      <c r="C14" s="1"/>
      <c r="D14" s="1"/>
      <c r="E14" s="1"/>
      <c r="F14" s="1"/>
      <c r="G14" s="1"/>
      <c r="H14" s="1"/>
      <c r="I14" s="1"/>
      <c r="J14" s="1"/>
      <c r="K14" s="1"/>
      <c r="L14" s="1"/>
      <c r="M14" s="1"/>
      <c r="N14" s="1"/>
      <c r="O14" s="1"/>
      <c r="P14" s="1"/>
      <c r="Q14" s="1"/>
      <c r="R14" s="1"/>
      <c r="S14" s="1"/>
      <c r="T14" s="1"/>
    </row>
    <row r="15" spans="1:20" ht="19.5" customHeight="1" x14ac:dyDescent="0.25">
      <c r="A15" s="1">
        <v>15</v>
      </c>
      <c r="B15" s="1"/>
      <c r="C15" s="1"/>
      <c r="D15" s="1"/>
      <c r="E15" s="1"/>
      <c r="F15" s="1"/>
      <c r="G15" s="1"/>
      <c r="H15" s="1"/>
      <c r="I15" s="1"/>
      <c r="J15" s="1"/>
      <c r="K15" s="1"/>
      <c r="L15" s="1"/>
      <c r="M15" s="1"/>
      <c r="N15" s="1"/>
      <c r="O15" s="1"/>
      <c r="P15" s="1"/>
      <c r="Q15" s="1"/>
      <c r="R15" s="1"/>
      <c r="S15" s="1"/>
      <c r="T15" s="1"/>
    </row>
    <row r="16" spans="1:20" ht="19.5" customHeight="1" x14ac:dyDescent="0.25">
      <c r="A16" s="1">
        <v>16</v>
      </c>
      <c r="B16" s="1"/>
      <c r="C16" s="1"/>
      <c r="D16" s="1"/>
      <c r="E16" s="1"/>
      <c r="F16" s="1"/>
      <c r="G16" s="1"/>
      <c r="H16" s="1"/>
      <c r="I16" s="1"/>
      <c r="J16" s="1"/>
      <c r="K16" s="1"/>
      <c r="L16" s="1"/>
      <c r="M16" s="1"/>
      <c r="N16" s="1"/>
      <c r="O16" s="1"/>
      <c r="P16" s="1"/>
      <c r="Q16" s="1"/>
      <c r="R16" s="1"/>
      <c r="S16" s="1"/>
      <c r="T16" s="1"/>
    </row>
    <row r="17" spans="1:20" ht="19.5" customHeight="1" x14ac:dyDescent="0.25">
      <c r="A17" s="1">
        <v>17</v>
      </c>
      <c r="B17" s="1"/>
      <c r="C17" s="1"/>
      <c r="D17" s="1"/>
      <c r="E17" s="1"/>
      <c r="F17" s="1"/>
      <c r="G17" s="1"/>
      <c r="H17" s="1"/>
      <c r="I17" s="1"/>
      <c r="J17" s="1"/>
      <c r="K17" s="1"/>
      <c r="L17" s="1"/>
      <c r="M17" s="1"/>
      <c r="N17" s="1"/>
      <c r="O17" s="1"/>
      <c r="P17" s="1"/>
      <c r="Q17" s="1"/>
      <c r="R17" s="1"/>
      <c r="S17" s="1"/>
      <c r="T17" s="1"/>
    </row>
    <row r="18" spans="1:20" ht="19.5" customHeight="1" x14ac:dyDescent="0.25">
      <c r="A18" s="1">
        <v>18</v>
      </c>
      <c r="B18" s="1"/>
      <c r="C18" s="1"/>
      <c r="D18" s="1"/>
      <c r="E18" s="1"/>
      <c r="F18" s="1"/>
      <c r="G18" s="1"/>
      <c r="H18" s="1"/>
      <c r="I18" s="1"/>
      <c r="J18" s="1"/>
      <c r="K18" s="1"/>
      <c r="L18" s="1"/>
      <c r="M18" s="1"/>
      <c r="N18" s="1"/>
      <c r="O18" s="1"/>
      <c r="P18" s="1"/>
      <c r="Q18" s="1"/>
      <c r="R18" s="1"/>
      <c r="S18" s="1"/>
      <c r="T18" s="1"/>
    </row>
    <row r="19" spans="1:20" ht="19.5" customHeight="1" x14ac:dyDescent="0.25">
      <c r="A19" s="1">
        <v>19</v>
      </c>
      <c r="B19" s="1"/>
      <c r="C19" s="1"/>
      <c r="D19" s="1"/>
      <c r="E19" s="1"/>
      <c r="F19" s="1"/>
      <c r="G19" s="1"/>
      <c r="H19" s="1"/>
      <c r="I19" s="1"/>
      <c r="J19" s="1"/>
      <c r="K19" s="1"/>
      <c r="L19" s="1"/>
      <c r="M19" s="1"/>
      <c r="N19" s="1"/>
      <c r="O19" s="1"/>
      <c r="P19" s="1"/>
      <c r="Q19" s="1"/>
      <c r="R19" s="1"/>
      <c r="S19" s="1"/>
      <c r="T19" s="1"/>
    </row>
    <row r="20" spans="1:20" ht="19.5" customHeight="1" x14ac:dyDescent="0.25">
      <c r="A20" s="1">
        <v>20</v>
      </c>
      <c r="B20" s="1"/>
      <c r="C20" s="1"/>
      <c r="D20" s="1"/>
      <c r="E20" s="1"/>
      <c r="F20" s="1"/>
      <c r="G20" s="1"/>
      <c r="H20" s="1"/>
      <c r="I20" s="1"/>
      <c r="J20" s="1"/>
      <c r="K20" s="1"/>
      <c r="L20" s="1"/>
      <c r="M20" s="1"/>
      <c r="N20" s="1"/>
      <c r="O20" s="1"/>
      <c r="P20" s="1"/>
      <c r="Q20" s="1"/>
      <c r="R20" s="1"/>
      <c r="S20" s="1"/>
      <c r="T20" s="1"/>
    </row>
    <row r="22" spans="1:20" x14ac:dyDescent="0.25">
      <c r="A22" s="3" t="s">
        <v>0</v>
      </c>
    </row>
    <row r="23" spans="1:20" s="7" customFormat="1" ht="18.75" x14ac:dyDescent="0.3">
      <c r="A23" s="5" t="s">
        <v>1</v>
      </c>
      <c r="B23" s="6"/>
      <c r="C23" s="6"/>
      <c r="D23" s="6"/>
      <c r="E23" s="6"/>
      <c r="F23" s="6"/>
      <c r="G23" s="6"/>
      <c r="H23" s="6"/>
      <c r="I23" s="6"/>
      <c r="J23" s="6"/>
      <c r="K23" s="6"/>
      <c r="L23" s="6"/>
      <c r="M23" s="6"/>
      <c r="N23" s="6"/>
      <c r="O23" s="6"/>
      <c r="P23" s="6"/>
      <c r="Q23" s="6"/>
      <c r="R23" s="6"/>
      <c r="S23" s="6"/>
      <c r="T23" s="6"/>
    </row>
    <row r="24" spans="1:20" s="7" customFormat="1" ht="18.75" x14ac:dyDescent="0.3">
      <c r="A24" s="5" t="s">
        <v>2</v>
      </c>
      <c r="B24" s="6"/>
      <c r="C24" s="6"/>
      <c r="D24" s="6"/>
      <c r="E24" s="6"/>
      <c r="F24" s="6"/>
      <c r="G24" s="6"/>
      <c r="H24" s="6"/>
      <c r="I24" s="6"/>
      <c r="J24" s="6"/>
      <c r="K24" s="6"/>
      <c r="L24" s="6"/>
      <c r="M24" s="6"/>
      <c r="N24" s="6"/>
      <c r="O24" s="6"/>
      <c r="P24" s="6"/>
      <c r="Q24" s="6"/>
      <c r="R24" s="6"/>
      <c r="S24" s="6"/>
      <c r="T24" s="6"/>
    </row>
    <row r="25" spans="1:20" s="7" customFormat="1" ht="18.75" x14ac:dyDescent="0.3">
      <c r="A25" s="5" t="s">
        <v>3</v>
      </c>
      <c r="B25" s="6"/>
      <c r="C25" s="6"/>
      <c r="D25" s="6"/>
      <c r="E25" s="6"/>
      <c r="F25" s="6"/>
      <c r="G25" s="6"/>
      <c r="H25" s="6"/>
      <c r="I25" s="6"/>
      <c r="J25" s="6"/>
      <c r="K25" s="6"/>
      <c r="L25" s="6"/>
      <c r="M25" s="6"/>
      <c r="N25" s="6"/>
      <c r="O25" s="6"/>
      <c r="P25" s="6"/>
      <c r="Q25" s="6"/>
      <c r="R25" s="6"/>
      <c r="S25" s="6"/>
      <c r="T25" s="6"/>
    </row>
    <row r="26" spans="1:20" s="7" customFormat="1" ht="18.75" x14ac:dyDescent="0.3">
      <c r="A26" s="8" t="s">
        <v>4</v>
      </c>
      <c r="B26" s="6"/>
      <c r="C26" s="6"/>
      <c r="D26" s="6"/>
      <c r="E26" s="6"/>
      <c r="F26" s="6"/>
      <c r="G26" s="6"/>
      <c r="H26" s="6"/>
      <c r="I26" s="6"/>
      <c r="J26" s="6"/>
      <c r="K26" s="6"/>
      <c r="L26" s="6"/>
      <c r="M26" s="6"/>
      <c r="N26" s="6"/>
      <c r="O26" s="6"/>
      <c r="P26" s="6"/>
      <c r="Q26" s="6"/>
      <c r="R26" s="6"/>
      <c r="S26" s="6"/>
      <c r="T26" s="6"/>
    </row>
    <row r="27" spans="1:20" s="7" customFormat="1" ht="18.75" x14ac:dyDescent="0.3">
      <c r="A27" s="8" t="s">
        <v>5</v>
      </c>
      <c r="B27" s="6"/>
      <c r="C27" s="6"/>
      <c r="D27" s="6"/>
      <c r="E27" s="6"/>
      <c r="F27" s="6"/>
      <c r="G27" s="6"/>
      <c r="H27" s="6"/>
      <c r="I27" s="6"/>
      <c r="J27" s="6"/>
      <c r="K27" s="6"/>
      <c r="L27" s="6"/>
      <c r="M27" s="6"/>
      <c r="N27" s="6"/>
      <c r="O27" s="6"/>
      <c r="P27" s="6"/>
      <c r="Q27" s="6"/>
      <c r="R27" s="6"/>
      <c r="S27" s="6"/>
      <c r="T27" s="6"/>
    </row>
    <row r="28" spans="1:20" s="7" customFormat="1" ht="18.75" x14ac:dyDescent="0.3">
      <c r="A28" s="8" t="s">
        <v>6</v>
      </c>
      <c r="B28" s="6"/>
      <c r="C28" s="6"/>
      <c r="D28" s="6"/>
      <c r="E28" s="6"/>
      <c r="F28" s="6"/>
      <c r="G28" s="6"/>
      <c r="H28" s="6"/>
      <c r="I28" s="6"/>
      <c r="J28" s="6"/>
      <c r="K28" s="6"/>
      <c r="L28" s="6"/>
      <c r="M28" s="6"/>
      <c r="N28" s="6"/>
      <c r="O28" s="6"/>
      <c r="P28" s="6"/>
      <c r="Q28" s="6"/>
      <c r="R28" s="6"/>
      <c r="S28" s="6"/>
      <c r="T28" s="6"/>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I27"/>
  <sheetViews>
    <sheetView workbookViewId="0">
      <selection activeCell="H16" sqref="H16:I16"/>
    </sheetView>
  </sheetViews>
  <sheetFormatPr defaultColWidth="9.140625" defaultRowHeight="15" x14ac:dyDescent="0.25"/>
  <cols>
    <col min="2" max="10" width="17.7109375" customWidth="1"/>
  </cols>
  <sheetData>
    <row r="1" spans="1:9" ht="31.5" x14ac:dyDescent="0.5">
      <c r="A1" s="28"/>
      <c r="B1" s="50" t="s">
        <v>7</v>
      </c>
      <c r="C1" s="50"/>
      <c r="D1" s="50"/>
      <c r="E1" s="50"/>
      <c r="F1" s="50"/>
      <c r="G1" s="50"/>
      <c r="H1" s="50"/>
      <c r="I1" s="50"/>
    </row>
    <row r="2" spans="1:9" ht="39.75" customHeight="1" x14ac:dyDescent="0.25">
      <c r="A2" s="48" t="s">
        <v>118</v>
      </c>
      <c r="B2" s="48" t="s">
        <v>8</v>
      </c>
      <c r="C2" s="51" t="s">
        <v>9</v>
      </c>
      <c r="D2" s="53" t="s">
        <v>10</v>
      </c>
      <c r="E2" s="54"/>
      <c r="F2" s="29">
        <v>2.5000000000000001E-2</v>
      </c>
      <c r="G2" s="53" t="s">
        <v>11</v>
      </c>
      <c r="H2" s="54"/>
      <c r="I2" s="29">
        <v>2.2499999999999999E-2</v>
      </c>
    </row>
    <row r="3" spans="1:9" ht="18.75" x14ac:dyDescent="0.25">
      <c r="A3" s="49"/>
      <c r="B3" s="49"/>
      <c r="C3" s="52"/>
      <c r="D3" s="30" t="s">
        <v>12</v>
      </c>
      <c r="E3" s="30" t="s">
        <v>13</v>
      </c>
      <c r="F3" s="30" t="s">
        <v>14</v>
      </c>
      <c r="G3" s="30" t="s">
        <v>12</v>
      </c>
      <c r="H3" s="30" t="s">
        <v>13</v>
      </c>
      <c r="I3" s="30" t="s">
        <v>14</v>
      </c>
    </row>
    <row r="4" spans="1:9" ht="20.25" x14ac:dyDescent="0.3">
      <c r="A4" s="9">
        <v>1</v>
      </c>
      <c r="B4" s="9" t="s">
        <v>15</v>
      </c>
      <c r="C4" s="10">
        <v>120</v>
      </c>
      <c r="D4" s="11">
        <v>12</v>
      </c>
      <c r="E4" s="31"/>
      <c r="F4" s="31"/>
      <c r="G4" s="11">
        <v>15</v>
      </c>
      <c r="H4" s="31"/>
      <c r="I4" s="31"/>
    </row>
    <row r="5" spans="1:9" ht="20.25" x14ac:dyDescent="0.3">
      <c r="A5" s="9">
        <v>2</v>
      </c>
      <c r="B5" s="9" t="s">
        <v>16</v>
      </c>
      <c r="C5" s="10">
        <v>140</v>
      </c>
      <c r="D5" s="11">
        <v>10</v>
      </c>
      <c r="E5" s="31"/>
      <c r="F5" s="31"/>
      <c r="G5" s="11">
        <v>24</v>
      </c>
      <c r="H5" s="31"/>
      <c r="I5" s="31"/>
    </row>
    <row r="6" spans="1:9" ht="20.25" x14ac:dyDescent="0.3">
      <c r="A6" s="9">
        <v>3</v>
      </c>
      <c r="B6" s="9" t="s">
        <v>17</v>
      </c>
      <c r="C6" s="10">
        <v>70</v>
      </c>
      <c r="D6" s="11">
        <v>25</v>
      </c>
      <c r="E6" s="31"/>
      <c r="F6" s="31"/>
      <c r="G6" s="11">
        <v>12</v>
      </c>
      <c r="H6" s="31"/>
      <c r="I6" s="31"/>
    </row>
    <row r="7" spans="1:9" ht="20.25" x14ac:dyDescent="0.3">
      <c r="A7" s="9">
        <v>4</v>
      </c>
      <c r="B7" s="9" t="s">
        <v>18</v>
      </c>
      <c r="C7" s="10">
        <v>50</v>
      </c>
      <c r="D7" s="11">
        <v>15</v>
      </c>
      <c r="E7" s="31"/>
      <c r="F7" s="31"/>
      <c r="G7" s="11">
        <v>10</v>
      </c>
      <c r="H7" s="31"/>
      <c r="I7" s="31"/>
    </row>
    <row r="8" spans="1:9" ht="20.25" x14ac:dyDescent="0.3">
      <c r="A8" s="9">
        <v>5</v>
      </c>
      <c r="B8" s="9" t="s">
        <v>19</v>
      </c>
      <c r="C8" s="10">
        <v>30</v>
      </c>
      <c r="D8" s="11">
        <v>20</v>
      </c>
      <c r="E8" s="31"/>
      <c r="F8" s="31"/>
      <c r="G8" s="11">
        <v>24</v>
      </c>
      <c r="H8" s="31"/>
      <c r="I8" s="31"/>
    </row>
    <row r="9" spans="1:9" ht="20.25" x14ac:dyDescent="0.3">
      <c r="A9" s="9">
        <v>6</v>
      </c>
      <c r="B9" s="9" t="s">
        <v>20</v>
      </c>
      <c r="C9" s="10">
        <v>140</v>
      </c>
      <c r="D9" s="11">
        <v>10</v>
      </c>
      <c r="E9" s="31"/>
      <c r="F9" s="31"/>
      <c r="G9" s="11">
        <v>15</v>
      </c>
      <c r="H9" s="31"/>
      <c r="I9" s="31"/>
    </row>
    <row r="10" spans="1:9" ht="20.25" x14ac:dyDescent="0.3">
      <c r="A10" s="9">
        <v>7</v>
      </c>
      <c r="B10" s="9" t="s">
        <v>21</v>
      </c>
      <c r="C10" s="10">
        <v>350</v>
      </c>
      <c r="D10" s="11">
        <v>10</v>
      </c>
      <c r="E10" s="31"/>
      <c r="F10" s="31"/>
      <c r="G10" s="11">
        <v>10</v>
      </c>
      <c r="H10" s="31"/>
      <c r="I10" s="31"/>
    </row>
    <row r="11" spans="1:9" ht="20.25" x14ac:dyDescent="0.3">
      <c r="A11" s="9">
        <v>8</v>
      </c>
      <c r="B11" s="9" t="s">
        <v>22</v>
      </c>
      <c r="C11" s="10">
        <v>220</v>
      </c>
      <c r="D11" s="11">
        <v>25</v>
      </c>
      <c r="E11" s="31"/>
      <c r="F11" s="31"/>
      <c r="G11" s="11">
        <v>30</v>
      </c>
      <c r="H11" s="31"/>
      <c r="I11" s="31"/>
    </row>
    <row r="12" spans="1:9" ht="20.25" x14ac:dyDescent="0.3">
      <c r="A12" s="9">
        <v>9</v>
      </c>
      <c r="B12" s="9" t="s">
        <v>23</v>
      </c>
      <c r="C12" s="10">
        <v>60</v>
      </c>
      <c r="D12" s="11">
        <v>100</v>
      </c>
      <c r="E12" s="31"/>
      <c r="F12" s="31"/>
      <c r="G12" s="11">
        <v>150</v>
      </c>
      <c r="H12" s="31"/>
      <c r="I12" s="31"/>
    </row>
    <row r="13" spans="1:9" ht="20.25" x14ac:dyDescent="0.3">
      <c r="A13" s="9">
        <v>10</v>
      </c>
      <c r="B13" s="9" t="s">
        <v>24</v>
      </c>
      <c r="C13" s="10">
        <v>120</v>
      </c>
      <c r="D13" s="11">
        <v>20</v>
      </c>
      <c r="E13" s="31"/>
      <c r="F13" s="31"/>
      <c r="G13" s="11">
        <v>15</v>
      </c>
      <c r="H13" s="31"/>
      <c r="I13" s="31"/>
    </row>
    <row r="14" spans="1:9" ht="20.25" x14ac:dyDescent="0.3">
      <c r="A14" s="9">
        <v>11</v>
      </c>
      <c r="B14" s="9" t="s">
        <v>25</v>
      </c>
      <c r="C14" s="10">
        <v>15</v>
      </c>
      <c r="D14" s="11">
        <v>50</v>
      </c>
      <c r="E14" s="31"/>
      <c r="F14" s="31"/>
      <c r="G14" s="11">
        <v>50</v>
      </c>
      <c r="H14" s="31"/>
      <c r="I14" s="31"/>
    </row>
    <row r="15" spans="1:9" ht="20.25" x14ac:dyDescent="0.3">
      <c r="A15" s="9">
        <v>12</v>
      </c>
      <c r="B15" s="9" t="s">
        <v>26</v>
      </c>
      <c r="C15" s="10">
        <v>5</v>
      </c>
      <c r="D15" s="11">
        <v>100</v>
      </c>
      <c r="E15" s="31"/>
      <c r="F15" s="31"/>
      <c r="G15" s="11">
        <v>50</v>
      </c>
      <c r="H15" s="31"/>
      <c r="I15" s="31"/>
    </row>
    <row r="16" spans="1:9" ht="22.15" customHeight="1" x14ac:dyDescent="0.35">
      <c r="A16" s="45" t="s">
        <v>129</v>
      </c>
      <c r="B16" s="46"/>
      <c r="C16" s="46"/>
      <c r="D16" s="47"/>
      <c r="E16" s="42"/>
      <c r="F16" s="42"/>
      <c r="G16" s="22"/>
      <c r="H16" s="42"/>
      <c r="I16" s="42"/>
    </row>
    <row r="17" spans="2:2" x14ac:dyDescent="0.25">
      <c r="B17" s="12" t="s">
        <v>27</v>
      </c>
    </row>
    <row r="18" spans="2:2" x14ac:dyDescent="0.25">
      <c r="B18" s="12" t="s">
        <v>28</v>
      </c>
    </row>
    <row r="19" spans="2:2" ht="15.75" x14ac:dyDescent="0.25">
      <c r="B19" s="13" t="s">
        <v>29</v>
      </c>
    </row>
    <row r="20" spans="2:2" ht="15.75" x14ac:dyDescent="0.25">
      <c r="B20" s="13" t="s">
        <v>30</v>
      </c>
    </row>
    <row r="21" spans="2:2" x14ac:dyDescent="0.25">
      <c r="B21" s="12" t="s">
        <v>31</v>
      </c>
    </row>
    <row r="22" spans="2:2" ht="15.75" x14ac:dyDescent="0.25">
      <c r="B22" s="13" t="s">
        <v>32</v>
      </c>
    </row>
    <row r="23" spans="2:2" ht="15.75" x14ac:dyDescent="0.25">
      <c r="B23" s="13" t="s">
        <v>33</v>
      </c>
    </row>
    <row r="24" spans="2:2" x14ac:dyDescent="0.25">
      <c r="B24" s="12" t="s">
        <v>34</v>
      </c>
    </row>
    <row r="25" spans="2:2" x14ac:dyDescent="0.25">
      <c r="B25" s="12" t="s">
        <v>35</v>
      </c>
    </row>
    <row r="26" spans="2:2" x14ac:dyDescent="0.25">
      <c r="B26" s="12" t="s">
        <v>36</v>
      </c>
    </row>
    <row r="27" spans="2:2" x14ac:dyDescent="0.25">
      <c r="B27" s="12" t="s">
        <v>37</v>
      </c>
    </row>
  </sheetData>
  <mergeCells count="7">
    <mergeCell ref="A16:D16"/>
    <mergeCell ref="A2:A3"/>
    <mergeCell ref="B1:I1"/>
    <mergeCell ref="B2:B3"/>
    <mergeCell ref="C2:C3"/>
    <mergeCell ref="D2:E2"/>
    <mergeCell ref="G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M46"/>
  <sheetViews>
    <sheetView topLeftCell="A16" zoomScale="90" zoomScaleNormal="90" workbookViewId="0">
      <selection activeCell="D3" sqref="D3"/>
    </sheetView>
  </sheetViews>
  <sheetFormatPr defaultColWidth="9.140625" defaultRowHeight="15" x14ac:dyDescent="0.25"/>
  <cols>
    <col min="2" max="2" width="27.7109375" customWidth="1"/>
    <col min="3" max="3" width="19.140625" customWidth="1"/>
    <col min="4" max="4" width="16.28515625" customWidth="1"/>
    <col min="5" max="5" width="14" customWidth="1"/>
    <col min="6" max="6" width="11.140625" customWidth="1"/>
    <col min="7" max="7" width="17" customWidth="1"/>
    <col min="8" max="8" width="11.7109375" customWidth="1"/>
    <col min="9" max="9" width="12.140625" customWidth="1"/>
    <col min="10" max="10" width="12.85546875" customWidth="1"/>
    <col min="11" max="11" width="17.5703125" bestFit="1" customWidth="1"/>
    <col min="12" max="12" width="17.28515625" bestFit="1" customWidth="1"/>
    <col min="13" max="13" width="15.140625" bestFit="1" customWidth="1"/>
  </cols>
  <sheetData>
    <row r="1" spans="1:13" ht="25.5" x14ac:dyDescent="0.35">
      <c r="A1" s="55" t="s">
        <v>38</v>
      </c>
      <c r="B1" s="55"/>
      <c r="C1" s="55"/>
      <c r="D1" s="55"/>
      <c r="E1" s="55"/>
      <c r="F1" s="55"/>
      <c r="G1" s="55"/>
      <c r="H1" s="55"/>
      <c r="I1" s="55"/>
      <c r="J1" s="55"/>
    </row>
    <row r="2" spans="1:13" ht="39" x14ac:dyDescent="0.25">
      <c r="A2" s="14" t="s">
        <v>39</v>
      </c>
      <c r="B2" s="14" t="s">
        <v>40</v>
      </c>
      <c r="C2" s="14" t="s">
        <v>41</v>
      </c>
      <c r="D2" s="14" t="s">
        <v>42</v>
      </c>
      <c r="E2" s="14" t="s">
        <v>43</v>
      </c>
      <c r="F2" s="14" t="s">
        <v>44</v>
      </c>
      <c r="G2" s="14" t="s">
        <v>45</v>
      </c>
      <c r="H2" s="14" t="s">
        <v>46</v>
      </c>
      <c r="I2" s="14" t="s">
        <v>47</v>
      </c>
      <c r="J2" s="14" t="s">
        <v>48</v>
      </c>
    </row>
    <row r="3" spans="1:13" ht="19.5" x14ac:dyDescent="0.3">
      <c r="A3" s="15">
        <v>1</v>
      </c>
      <c r="B3" s="15" t="s">
        <v>130</v>
      </c>
      <c r="C3" s="16">
        <v>36431</v>
      </c>
      <c r="D3" s="35">
        <f ca="1">YEAR(TODAY())-YEAR(C3)</f>
        <v>24</v>
      </c>
      <c r="E3" s="15">
        <v>4</v>
      </c>
      <c r="F3" s="15">
        <v>5</v>
      </c>
      <c r="G3" s="15">
        <v>3</v>
      </c>
      <c r="H3" s="15">
        <f>SUM(E3:G3)</f>
        <v>12</v>
      </c>
      <c r="I3" s="15">
        <f>ROUND((E3*2+F3*2+G3)/5,1)</f>
        <v>4.2</v>
      </c>
      <c r="J3" s="15" t="str">
        <f>IF(I3&gt;=5,"Dau","Rot")</f>
        <v>Rot</v>
      </c>
      <c r="L3" s="43">
        <v>1238.567</v>
      </c>
      <c r="M3" s="43">
        <f>ROUND(L3,-1)</f>
        <v>1240</v>
      </c>
    </row>
    <row r="4" spans="1:13" ht="19.5" x14ac:dyDescent="0.3">
      <c r="A4" s="15">
        <v>2</v>
      </c>
      <c r="B4" s="15" t="s">
        <v>131</v>
      </c>
      <c r="C4" s="16">
        <v>36453</v>
      </c>
      <c r="D4" s="35">
        <f t="shared" ref="D4:D17" ca="1" si="0">YEAR(TODAY())-YEAR(C4)</f>
        <v>24</v>
      </c>
      <c r="E4" s="15">
        <v>5</v>
      </c>
      <c r="F4" s="15">
        <v>2</v>
      </c>
      <c r="G4" s="15">
        <v>8</v>
      </c>
      <c r="H4" s="15">
        <f t="shared" ref="H4:H17" si="1">SUM(E4:G4)</f>
        <v>15</v>
      </c>
      <c r="I4" s="15">
        <f t="shared" ref="I4:I17" si="2">ROUND((E4*2+F4*2+G4)/5,1)</f>
        <v>4.4000000000000004</v>
      </c>
      <c r="J4" s="15" t="str">
        <f t="shared" ref="J4:J17" si="3">IF(I4&gt;=5,"Dau","Rot")</f>
        <v>Rot</v>
      </c>
    </row>
    <row r="5" spans="1:13" ht="19.5" x14ac:dyDescent="0.3">
      <c r="A5" s="15">
        <v>3</v>
      </c>
      <c r="B5" s="15" t="s">
        <v>132</v>
      </c>
      <c r="C5" s="16">
        <v>37506</v>
      </c>
      <c r="D5" s="35">
        <f t="shared" ca="1" si="0"/>
        <v>21</v>
      </c>
      <c r="E5" s="15">
        <v>6</v>
      </c>
      <c r="F5" s="15">
        <v>6</v>
      </c>
      <c r="G5" s="15">
        <v>6</v>
      </c>
      <c r="H5" s="15">
        <f t="shared" si="1"/>
        <v>18</v>
      </c>
      <c r="I5" s="15">
        <f t="shared" si="2"/>
        <v>6</v>
      </c>
      <c r="J5" s="15" t="str">
        <f t="shared" si="3"/>
        <v>Dau</v>
      </c>
    </row>
    <row r="6" spans="1:13" ht="19.5" x14ac:dyDescent="0.3">
      <c r="A6" s="15">
        <v>4</v>
      </c>
      <c r="B6" s="15" t="s">
        <v>133</v>
      </c>
      <c r="C6" s="16">
        <v>38711</v>
      </c>
      <c r="D6" s="35">
        <f t="shared" ca="1" si="0"/>
        <v>18</v>
      </c>
      <c r="E6" s="15">
        <v>2</v>
      </c>
      <c r="F6" s="15">
        <v>5</v>
      </c>
      <c r="G6" s="15">
        <v>5</v>
      </c>
      <c r="H6" s="15">
        <f t="shared" si="1"/>
        <v>12</v>
      </c>
      <c r="I6" s="15">
        <f t="shared" si="2"/>
        <v>3.8</v>
      </c>
      <c r="J6" s="15" t="str">
        <f t="shared" si="3"/>
        <v>Rot</v>
      </c>
    </row>
    <row r="7" spans="1:13" ht="19.5" x14ac:dyDescent="0.3">
      <c r="A7" s="15">
        <v>5</v>
      </c>
      <c r="B7" s="15" t="s">
        <v>134</v>
      </c>
      <c r="C7" s="16">
        <v>36033</v>
      </c>
      <c r="D7" s="35">
        <f t="shared" ca="1" si="0"/>
        <v>25</v>
      </c>
      <c r="E7" s="15">
        <v>7</v>
      </c>
      <c r="F7" s="15">
        <v>5</v>
      </c>
      <c r="G7" s="15">
        <v>7</v>
      </c>
      <c r="H7" s="15">
        <f t="shared" si="1"/>
        <v>19</v>
      </c>
      <c r="I7" s="15">
        <f t="shared" si="2"/>
        <v>6.2</v>
      </c>
      <c r="J7" s="15" t="str">
        <f t="shared" si="3"/>
        <v>Dau</v>
      </c>
    </row>
    <row r="8" spans="1:13" ht="19.5" x14ac:dyDescent="0.3">
      <c r="A8" s="15">
        <v>6</v>
      </c>
      <c r="B8" s="15" t="s">
        <v>135</v>
      </c>
      <c r="C8" s="16">
        <v>36826</v>
      </c>
      <c r="D8" s="35">
        <f t="shared" ca="1" si="0"/>
        <v>23</v>
      </c>
      <c r="E8" s="15">
        <v>8</v>
      </c>
      <c r="F8" s="15">
        <v>5</v>
      </c>
      <c r="G8" s="15">
        <v>7</v>
      </c>
      <c r="H8" s="15">
        <f t="shared" si="1"/>
        <v>20</v>
      </c>
      <c r="I8" s="15">
        <f t="shared" si="2"/>
        <v>6.6</v>
      </c>
      <c r="J8" s="15" t="str">
        <f t="shared" si="3"/>
        <v>Dau</v>
      </c>
    </row>
    <row r="9" spans="1:13" ht="19.5" x14ac:dyDescent="0.3">
      <c r="A9" s="15">
        <v>7</v>
      </c>
      <c r="B9" s="15" t="s">
        <v>136</v>
      </c>
      <c r="C9" s="16">
        <v>37560</v>
      </c>
      <c r="D9" s="35">
        <f t="shared" ca="1" si="0"/>
        <v>21</v>
      </c>
      <c r="E9" s="15">
        <v>9</v>
      </c>
      <c r="F9" s="15">
        <v>5</v>
      </c>
      <c r="G9" s="15">
        <v>8</v>
      </c>
      <c r="H9" s="15">
        <f t="shared" si="1"/>
        <v>22</v>
      </c>
      <c r="I9" s="15">
        <f t="shared" si="2"/>
        <v>7.2</v>
      </c>
      <c r="J9" s="15" t="str">
        <f t="shared" si="3"/>
        <v>Dau</v>
      </c>
    </row>
    <row r="10" spans="1:13" ht="19.5" x14ac:dyDescent="0.3">
      <c r="A10" s="15">
        <v>8</v>
      </c>
      <c r="B10" s="15" t="s">
        <v>137</v>
      </c>
      <c r="C10" s="16">
        <v>36790</v>
      </c>
      <c r="D10" s="35">
        <f t="shared" ca="1" si="0"/>
        <v>23</v>
      </c>
      <c r="E10" s="15">
        <v>4</v>
      </c>
      <c r="F10" s="15">
        <v>5</v>
      </c>
      <c r="G10" s="15">
        <v>6</v>
      </c>
      <c r="H10" s="15">
        <f t="shared" si="1"/>
        <v>15</v>
      </c>
      <c r="I10" s="15">
        <f t="shared" si="2"/>
        <v>4.8</v>
      </c>
      <c r="J10" s="15" t="str">
        <f t="shared" si="3"/>
        <v>Rot</v>
      </c>
    </row>
    <row r="11" spans="1:13" ht="19.5" x14ac:dyDescent="0.3">
      <c r="A11" s="15">
        <v>9</v>
      </c>
      <c r="B11" s="15" t="s">
        <v>138</v>
      </c>
      <c r="C11" s="16">
        <v>38695</v>
      </c>
      <c r="D11" s="35">
        <f t="shared" ca="1" si="0"/>
        <v>18</v>
      </c>
      <c r="E11" s="15">
        <v>6</v>
      </c>
      <c r="F11" s="15">
        <v>5</v>
      </c>
      <c r="G11" s="15">
        <v>5</v>
      </c>
      <c r="H11" s="15">
        <f t="shared" si="1"/>
        <v>16</v>
      </c>
      <c r="I11" s="15">
        <f t="shared" si="2"/>
        <v>5.4</v>
      </c>
      <c r="J11" s="15" t="str">
        <f t="shared" si="3"/>
        <v>Dau</v>
      </c>
    </row>
    <row r="12" spans="1:13" ht="19.5" x14ac:dyDescent="0.3">
      <c r="A12" s="15">
        <v>10</v>
      </c>
      <c r="B12" s="15" t="s">
        <v>139</v>
      </c>
      <c r="C12" s="16">
        <v>36096</v>
      </c>
      <c r="D12" s="35">
        <f t="shared" ca="1" si="0"/>
        <v>25</v>
      </c>
      <c r="E12" s="15">
        <v>8</v>
      </c>
      <c r="F12" s="15">
        <v>4</v>
      </c>
      <c r="G12" s="15">
        <v>6</v>
      </c>
      <c r="H12" s="15">
        <f t="shared" si="1"/>
        <v>18</v>
      </c>
      <c r="I12" s="15">
        <f t="shared" si="2"/>
        <v>6</v>
      </c>
      <c r="J12" s="15" t="str">
        <f t="shared" si="3"/>
        <v>Dau</v>
      </c>
    </row>
    <row r="13" spans="1:13" ht="19.5" x14ac:dyDescent="0.3">
      <c r="A13" s="15">
        <v>11</v>
      </c>
      <c r="B13" s="15" t="s">
        <v>140</v>
      </c>
      <c r="C13" s="16">
        <v>36787</v>
      </c>
      <c r="D13" s="35">
        <f t="shared" ca="1" si="0"/>
        <v>23</v>
      </c>
      <c r="E13" s="15">
        <v>4</v>
      </c>
      <c r="F13" s="15">
        <v>4</v>
      </c>
      <c r="G13" s="15">
        <v>6</v>
      </c>
      <c r="H13" s="15">
        <f t="shared" si="1"/>
        <v>14</v>
      </c>
      <c r="I13" s="15">
        <f t="shared" si="2"/>
        <v>4.4000000000000004</v>
      </c>
      <c r="J13" s="15" t="str">
        <f t="shared" si="3"/>
        <v>Rot</v>
      </c>
    </row>
    <row r="14" spans="1:13" ht="19.5" x14ac:dyDescent="0.3">
      <c r="A14" s="15">
        <v>12</v>
      </c>
      <c r="B14" s="15" t="s">
        <v>141</v>
      </c>
      <c r="C14" s="16">
        <v>37130</v>
      </c>
      <c r="D14" s="35">
        <f t="shared" ca="1" si="0"/>
        <v>22</v>
      </c>
      <c r="E14" s="15">
        <v>7</v>
      </c>
      <c r="F14" s="15">
        <v>7</v>
      </c>
      <c r="G14" s="15">
        <v>6</v>
      </c>
      <c r="H14" s="15">
        <f t="shared" si="1"/>
        <v>20</v>
      </c>
      <c r="I14" s="15">
        <f t="shared" si="2"/>
        <v>6.8</v>
      </c>
      <c r="J14" s="15" t="str">
        <f t="shared" si="3"/>
        <v>Dau</v>
      </c>
    </row>
    <row r="15" spans="1:13" ht="19.5" x14ac:dyDescent="0.3">
      <c r="A15" s="15">
        <v>13</v>
      </c>
      <c r="B15" s="15" t="s">
        <v>142</v>
      </c>
      <c r="C15" s="16">
        <v>38624</v>
      </c>
      <c r="D15" s="35">
        <f t="shared" ca="1" si="0"/>
        <v>18</v>
      </c>
      <c r="E15" s="15">
        <v>8</v>
      </c>
      <c r="F15" s="15">
        <v>8</v>
      </c>
      <c r="G15" s="15">
        <v>5</v>
      </c>
      <c r="H15" s="15">
        <f t="shared" si="1"/>
        <v>21</v>
      </c>
      <c r="I15" s="15">
        <f t="shared" si="2"/>
        <v>7.4</v>
      </c>
      <c r="J15" s="15" t="str">
        <f t="shared" si="3"/>
        <v>Dau</v>
      </c>
    </row>
    <row r="16" spans="1:13" ht="19.5" x14ac:dyDescent="0.3">
      <c r="A16" s="15">
        <v>14</v>
      </c>
      <c r="B16" s="15" t="s">
        <v>143</v>
      </c>
      <c r="C16" s="16">
        <v>36776</v>
      </c>
      <c r="D16" s="35">
        <f t="shared" ca="1" si="0"/>
        <v>23</v>
      </c>
      <c r="E16" s="15">
        <v>3</v>
      </c>
      <c r="F16" s="15">
        <v>9</v>
      </c>
      <c r="G16" s="15">
        <v>8</v>
      </c>
      <c r="H16" s="15">
        <f t="shared" si="1"/>
        <v>20</v>
      </c>
      <c r="I16" s="15">
        <f t="shared" si="2"/>
        <v>6.4</v>
      </c>
      <c r="J16" s="15" t="str">
        <f t="shared" si="3"/>
        <v>Dau</v>
      </c>
    </row>
    <row r="17" spans="1:10" ht="19.5" x14ac:dyDescent="0.3">
      <c r="A17" s="15">
        <v>15</v>
      </c>
      <c r="B17" s="15" t="s">
        <v>144</v>
      </c>
      <c r="C17" s="16">
        <v>36633</v>
      </c>
      <c r="D17" s="35">
        <f t="shared" ca="1" si="0"/>
        <v>23</v>
      </c>
      <c r="E17" s="15">
        <v>5</v>
      </c>
      <c r="F17" s="15">
        <v>8</v>
      </c>
      <c r="G17" s="15">
        <v>9</v>
      </c>
      <c r="H17" s="15">
        <f t="shared" si="1"/>
        <v>22</v>
      </c>
      <c r="I17" s="15">
        <f t="shared" si="2"/>
        <v>7</v>
      </c>
      <c r="J17" s="15" t="str">
        <f t="shared" si="3"/>
        <v>Dau</v>
      </c>
    </row>
    <row r="18" spans="1:10" ht="19.5" x14ac:dyDescent="0.3">
      <c r="A18" s="56" t="s">
        <v>49</v>
      </c>
      <c r="B18" s="56"/>
      <c r="C18" s="17"/>
      <c r="D18" s="35"/>
      <c r="E18" s="15"/>
      <c r="F18" s="15"/>
      <c r="G18" s="15"/>
      <c r="H18" s="15"/>
      <c r="I18" s="15"/>
      <c r="J18" s="15"/>
    </row>
    <row r="19" spans="1:10" ht="19.5" x14ac:dyDescent="0.3">
      <c r="A19" s="56" t="s">
        <v>50</v>
      </c>
      <c r="B19" s="56"/>
      <c r="C19" s="17"/>
      <c r="D19" s="35"/>
      <c r="E19" s="15"/>
      <c r="F19" s="15"/>
      <c r="G19" s="15"/>
      <c r="H19" s="15"/>
      <c r="I19" s="15"/>
      <c r="J19" s="15"/>
    </row>
    <row r="20" spans="1:10" ht="19.5" x14ac:dyDescent="0.3">
      <c r="A20" s="56" t="s">
        <v>51</v>
      </c>
      <c r="B20" s="56"/>
      <c r="C20" s="17"/>
      <c r="D20" s="35"/>
      <c r="E20" s="15"/>
      <c r="F20" s="15"/>
      <c r="G20" s="15"/>
      <c r="H20" s="15"/>
      <c r="I20" s="15"/>
      <c r="J20" s="15"/>
    </row>
    <row r="21" spans="1:10" ht="19.5" x14ac:dyDescent="0.3">
      <c r="A21" s="56" t="s">
        <v>52</v>
      </c>
      <c r="B21" s="56"/>
      <c r="C21" s="17"/>
      <c r="D21" s="35"/>
      <c r="E21" s="15"/>
      <c r="F21" s="15"/>
      <c r="G21" s="15"/>
      <c r="H21" s="15"/>
      <c r="I21" s="15"/>
      <c r="J21" s="15"/>
    </row>
    <row r="23" spans="1:10" ht="21" x14ac:dyDescent="0.35">
      <c r="A23" s="18" t="s">
        <v>53</v>
      </c>
    </row>
    <row r="24" spans="1:10" s="20" customFormat="1" ht="20.25" x14ac:dyDescent="0.3">
      <c r="A24" s="19" t="s">
        <v>54</v>
      </c>
    </row>
    <row r="25" spans="1:10" s="20" customFormat="1" ht="20.25" x14ac:dyDescent="0.3">
      <c r="A25" s="19" t="s">
        <v>55</v>
      </c>
      <c r="C25" s="21"/>
    </row>
    <row r="26" spans="1:10" s="20" customFormat="1" ht="20.25" x14ac:dyDescent="0.3">
      <c r="A26" s="19" t="s">
        <v>56</v>
      </c>
    </row>
    <row r="27" spans="1:10" s="20" customFormat="1" ht="20.25" x14ac:dyDescent="0.3">
      <c r="A27" s="19" t="s">
        <v>57</v>
      </c>
    </row>
    <row r="28" spans="1:10" s="20" customFormat="1" ht="20.25" x14ac:dyDescent="0.3">
      <c r="A28" s="19" t="s">
        <v>58</v>
      </c>
    </row>
    <row r="29" spans="1:10" s="20" customFormat="1" ht="20.25" x14ac:dyDescent="0.3">
      <c r="A29" s="19" t="s">
        <v>59</v>
      </c>
    </row>
    <row r="30" spans="1:10" s="20" customFormat="1" ht="20.25" x14ac:dyDescent="0.3">
      <c r="A30" s="19" t="s">
        <v>60</v>
      </c>
    </row>
    <row r="31" spans="1:10" s="20" customFormat="1" ht="20.25" x14ac:dyDescent="0.3">
      <c r="A31" s="19" t="s">
        <v>61</v>
      </c>
    </row>
    <row r="32" spans="1:10" ht="15.75" x14ac:dyDescent="0.25">
      <c r="A32" s="19" t="s">
        <v>62</v>
      </c>
    </row>
    <row r="33" spans="1:4" ht="15.75" x14ac:dyDescent="0.25">
      <c r="A33" s="19" t="s">
        <v>63</v>
      </c>
    </row>
    <row r="35" spans="1:4" ht="21" x14ac:dyDescent="0.35">
      <c r="D35" s="27"/>
    </row>
    <row r="37" spans="1:4" ht="31.5" x14ac:dyDescent="0.5">
      <c r="D37" s="36"/>
    </row>
    <row r="41" spans="1:4" x14ac:dyDescent="0.25">
      <c r="C41" s="33"/>
    </row>
    <row r="42" spans="1:4" x14ac:dyDescent="0.25">
      <c r="C42" s="34"/>
    </row>
    <row r="43" spans="1:4" x14ac:dyDescent="0.25">
      <c r="C43" s="32"/>
    </row>
    <row r="46" spans="1:4" x14ac:dyDescent="0.25">
      <c r="C46" s="32"/>
    </row>
  </sheetData>
  <mergeCells count="5">
    <mergeCell ref="A1:J1"/>
    <mergeCell ref="A18:B18"/>
    <mergeCell ref="A19:B19"/>
    <mergeCell ref="A20:B20"/>
    <mergeCell ref="A21:B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I30"/>
  <sheetViews>
    <sheetView zoomScale="90" zoomScaleNormal="90" workbookViewId="0">
      <selection activeCell="K9" sqref="K9"/>
    </sheetView>
  </sheetViews>
  <sheetFormatPr defaultColWidth="9.140625" defaultRowHeight="15" x14ac:dyDescent="0.25"/>
  <cols>
    <col min="1" max="1" width="14.28515625" bestFit="1" customWidth="1"/>
    <col min="2" max="2" width="15.85546875" bestFit="1" customWidth="1"/>
    <col min="3" max="4" width="21.42578125" customWidth="1"/>
    <col min="5" max="5" width="18" bestFit="1" customWidth="1"/>
    <col min="6" max="6" width="15.28515625" customWidth="1"/>
    <col min="7" max="7" width="14.140625" customWidth="1"/>
    <col min="8" max="9" width="21.42578125" customWidth="1"/>
  </cols>
  <sheetData>
    <row r="1" spans="1:9" ht="26.25" x14ac:dyDescent="0.4">
      <c r="A1" s="57" t="s">
        <v>64</v>
      </c>
      <c r="B1" s="57"/>
      <c r="C1" s="57"/>
      <c r="D1" s="57"/>
      <c r="E1" s="57"/>
      <c r="F1" s="57"/>
      <c r="G1" s="57"/>
      <c r="H1" s="57"/>
      <c r="I1" s="57"/>
    </row>
    <row r="2" spans="1:9" x14ac:dyDescent="0.25">
      <c r="A2" s="38"/>
      <c r="B2" s="38"/>
      <c r="C2" s="38"/>
      <c r="D2" s="38"/>
      <c r="E2" s="38"/>
      <c r="F2" s="38"/>
      <c r="G2" s="38"/>
      <c r="H2" s="38" t="s">
        <v>65</v>
      </c>
      <c r="I2" s="38">
        <v>21000</v>
      </c>
    </row>
    <row r="3" spans="1:9" ht="19.149999999999999" customHeight="1" x14ac:dyDescent="0.25">
      <c r="A3" s="41" t="s">
        <v>66</v>
      </c>
      <c r="B3" s="41" t="s">
        <v>67</v>
      </c>
      <c r="C3" s="41" t="s">
        <v>68</v>
      </c>
      <c r="D3" s="41" t="s">
        <v>69</v>
      </c>
      <c r="E3" s="41" t="s">
        <v>70</v>
      </c>
      <c r="F3" s="41" t="s">
        <v>71</v>
      </c>
      <c r="G3" s="41" t="s">
        <v>72</v>
      </c>
      <c r="H3" s="41" t="s">
        <v>73</v>
      </c>
      <c r="I3" s="41" t="s">
        <v>74</v>
      </c>
    </row>
    <row r="4" spans="1:9" ht="19.149999999999999" customHeight="1" x14ac:dyDescent="0.25">
      <c r="A4" s="38" t="s">
        <v>75</v>
      </c>
      <c r="B4" s="44" t="str">
        <f>RIGHT(A4,3)</f>
        <v>VIP</v>
      </c>
      <c r="C4" s="39">
        <v>44040</v>
      </c>
      <c r="D4" s="39">
        <v>44060</v>
      </c>
      <c r="E4" s="40">
        <f>IF(D4=C4,1,D4-C4)</f>
        <v>20</v>
      </c>
      <c r="F4" s="38">
        <f>INT(E4/7)</f>
        <v>2</v>
      </c>
      <c r="G4" s="38">
        <f>MOD(E4,7)</f>
        <v>6</v>
      </c>
      <c r="H4" s="38">
        <f>F4*IF(B4="vip",200,150)+G4*30</f>
        <v>580</v>
      </c>
      <c r="I4" s="38">
        <f>H4*I$2</f>
        <v>12180000</v>
      </c>
    </row>
    <row r="5" spans="1:9" ht="19.149999999999999" customHeight="1" x14ac:dyDescent="0.25">
      <c r="A5" s="38" t="s">
        <v>76</v>
      </c>
      <c r="B5" s="44" t="str">
        <f t="shared" ref="B5:B17" si="0">RIGHT(A5,3)</f>
        <v>NOM</v>
      </c>
      <c r="C5" s="39">
        <v>44123</v>
      </c>
      <c r="D5" s="39">
        <v>44129</v>
      </c>
      <c r="E5" s="40">
        <f t="shared" ref="E5:E17" si="1">IF(D5=C5,1,D5-C5)</f>
        <v>6</v>
      </c>
      <c r="F5" s="38">
        <f t="shared" ref="F5:F17" si="2">INT(E5/7)</f>
        <v>0</v>
      </c>
      <c r="G5" s="38">
        <f t="shared" ref="G5:G17" si="3">MOD(E5,7)</f>
        <v>6</v>
      </c>
      <c r="H5" s="38">
        <f t="shared" ref="H5:H17" si="4">F5*IF(B5="vip",200,150)+G5*30</f>
        <v>180</v>
      </c>
      <c r="I5" s="38">
        <f t="shared" ref="I5:I17" si="5">H5*I$2</f>
        <v>3780000</v>
      </c>
    </row>
    <row r="6" spans="1:9" ht="19.149999999999999" customHeight="1" x14ac:dyDescent="0.25">
      <c r="A6" s="38" t="s">
        <v>77</v>
      </c>
      <c r="B6" s="44" t="str">
        <f t="shared" si="0"/>
        <v>NOM</v>
      </c>
      <c r="C6" s="39">
        <v>43974</v>
      </c>
      <c r="D6" s="39">
        <v>43987</v>
      </c>
      <c r="E6" s="40">
        <f t="shared" si="1"/>
        <v>13</v>
      </c>
      <c r="F6" s="38">
        <f t="shared" si="2"/>
        <v>1</v>
      </c>
      <c r="G6" s="38">
        <f t="shared" si="3"/>
        <v>6</v>
      </c>
      <c r="H6" s="38">
        <f t="shared" si="4"/>
        <v>330</v>
      </c>
      <c r="I6" s="38">
        <f t="shared" si="5"/>
        <v>6930000</v>
      </c>
    </row>
    <row r="7" spans="1:9" ht="19.149999999999999" customHeight="1" x14ac:dyDescent="0.25">
      <c r="A7" s="38" t="s">
        <v>78</v>
      </c>
      <c r="B7" s="44" t="str">
        <f t="shared" si="0"/>
        <v>NOM</v>
      </c>
      <c r="C7" s="39">
        <v>44099</v>
      </c>
      <c r="D7" s="39">
        <v>44105</v>
      </c>
      <c r="E7" s="40">
        <f t="shared" si="1"/>
        <v>6</v>
      </c>
      <c r="F7" s="38">
        <f t="shared" si="2"/>
        <v>0</v>
      </c>
      <c r="G7" s="38">
        <f t="shared" si="3"/>
        <v>6</v>
      </c>
      <c r="H7" s="38">
        <f t="shared" si="4"/>
        <v>180</v>
      </c>
      <c r="I7" s="38">
        <f t="shared" si="5"/>
        <v>3780000</v>
      </c>
    </row>
    <row r="8" spans="1:9" ht="19.149999999999999" customHeight="1" x14ac:dyDescent="0.25">
      <c r="A8" s="38" t="s">
        <v>79</v>
      </c>
      <c r="B8" s="44" t="str">
        <f t="shared" si="0"/>
        <v>NOM</v>
      </c>
      <c r="C8" s="39">
        <v>44068</v>
      </c>
      <c r="D8" s="39">
        <v>44084</v>
      </c>
      <c r="E8" s="40">
        <f t="shared" si="1"/>
        <v>16</v>
      </c>
      <c r="F8" s="38">
        <f t="shared" si="2"/>
        <v>2</v>
      </c>
      <c r="G8" s="38">
        <f t="shared" si="3"/>
        <v>2</v>
      </c>
      <c r="H8" s="38">
        <f t="shared" si="4"/>
        <v>360</v>
      </c>
      <c r="I8" s="38">
        <f t="shared" si="5"/>
        <v>7560000</v>
      </c>
    </row>
    <row r="9" spans="1:9" ht="19.149999999999999" customHeight="1" x14ac:dyDescent="0.25">
      <c r="A9" s="38" t="s">
        <v>80</v>
      </c>
      <c r="B9" s="44" t="str">
        <f t="shared" si="0"/>
        <v>VIP</v>
      </c>
      <c r="C9" s="39">
        <v>44101</v>
      </c>
      <c r="D9" s="39">
        <v>44103</v>
      </c>
      <c r="E9" s="40">
        <f t="shared" si="1"/>
        <v>2</v>
      </c>
      <c r="F9" s="38">
        <f t="shared" si="2"/>
        <v>0</v>
      </c>
      <c r="G9" s="38">
        <f t="shared" si="3"/>
        <v>2</v>
      </c>
      <c r="H9" s="38">
        <f t="shared" si="4"/>
        <v>60</v>
      </c>
      <c r="I9" s="38">
        <f t="shared" si="5"/>
        <v>1260000</v>
      </c>
    </row>
    <row r="10" spans="1:9" ht="19.149999999999999" customHeight="1" x14ac:dyDescent="0.25">
      <c r="A10" s="38" t="s">
        <v>81</v>
      </c>
      <c r="B10" s="44" t="str">
        <f t="shared" si="0"/>
        <v>NOM</v>
      </c>
      <c r="C10" s="39">
        <v>44006</v>
      </c>
      <c r="D10" s="39">
        <v>44015</v>
      </c>
      <c r="E10" s="40">
        <f t="shared" si="1"/>
        <v>9</v>
      </c>
      <c r="F10" s="38">
        <f t="shared" si="2"/>
        <v>1</v>
      </c>
      <c r="G10" s="38">
        <f t="shared" si="3"/>
        <v>2</v>
      </c>
      <c r="H10" s="38">
        <f t="shared" si="4"/>
        <v>210</v>
      </c>
      <c r="I10" s="38">
        <f t="shared" si="5"/>
        <v>4410000</v>
      </c>
    </row>
    <row r="11" spans="1:9" ht="19.149999999999999" customHeight="1" x14ac:dyDescent="0.25">
      <c r="A11" s="38" t="s">
        <v>82</v>
      </c>
      <c r="B11" s="44" t="str">
        <f t="shared" si="0"/>
        <v>VIP</v>
      </c>
      <c r="C11" s="39">
        <v>44092</v>
      </c>
      <c r="D11" s="39">
        <v>44115</v>
      </c>
      <c r="E11" s="40">
        <f t="shared" si="1"/>
        <v>23</v>
      </c>
      <c r="F11" s="38">
        <f t="shared" si="2"/>
        <v>3</v>
      </c>
      <c r="G11" s="38">
        <f t="shared" si="3"/>
        <v>2</v>
      </c>
      <c r="H11" s="38">
        <f t="shared" si="4"/>
        <v>660</v>
      </c>
      <c r="I11" s="38">
        <f t="shared" si="5"/>
        <v>13860000</v>
      </c>
    </row>
    <row r="12" spans="1:9" ht="19.149999999999999" customHeight="1" x14ac:dyDescent="0.25">
      <c r="A12" s="38" t="s">
        <v>83</v>
      </c>
      <c r="B12" s="44" t="str">
        <f t="shared" si="0"/>
        <v>VIP</v>
      </c>
      <c r="C12" s="39">
        <v>44096</v>
      </c>
      <c r="D12" s="39">
        <v>44096</v>
      </c>
      <c r="E12" s="40">
        <f t="shared" si="1"/>
        <v>1</v>
      </c>
      <c r="F12" s="38">
        <f t="shared" si="2"/>
        <v>0</v>
      </c>
      <c r="G12" s="38">
        <f t="shared" si="3"/>
        <v>1</v>
      </c>
      <c r="H12" s="38">
        <f t="shared" si="4"/>
        <v>30</v>
      </c>
      <c r="I12" s="38">
        <f t="shared" si="5"/>
        <v>630000</v>
      </c>
    </row>
    <row r="13" spans="1:9" ht="19.149999999999999" customHeight="1" x14ac:dyDescent="0.25">
      <c r="A13" s="38" t="s">
        <v>79</v>
      </c>
      <c r="B13" s="44" t="str">
        <f t="shared" si="0"/>
        <v>NOM</v>
      </c>
      <c r="C13" s="39">
        <v>44067</v>
      </c>
      <c r="D13" s="39">
        <v>44084</v>
      </c>
      <c r="E13" s="40">
        <f t="shared" si="1"/>
        <v>17</v>
      </c>
      <c r="F13" s="38">
        <f t="shared" si="2"/>
        <v>2</v>
      </c>
      <c r="G13" s="38">
        <f t="shared" si="3"/>
        <v>3</v>
      </c>
      <c r="H13" s="38">
        <f t="shared" si="4"/>
        <v>390</v>
      </c>
      <c r="I13" s="38">
        <f t="shared" si="5"/>
        <v>8190000</v>
      </c>
    </row>
    <row r="14" spans="1:9" ht="19.149999999999999" customHeight="1" x14ac:dyDescent="0.25">
      <c r="A14" s="38" t="s">
        <v>80</v>
      </c>
      <c r="B14" s="44" t="str">
        <f t="shared" si="0"/>
        <v>VIP</v>
      </c>
      <c r="C14" s="39">
        <v>44091</v>
      </c>
      <c r="D14" s="39">
        <v>44103</v>
      </c>
      <c r="E14" s="40">
        <f t="shared" si="1"/>
        <v>12</v>
      </c>
      <c r="F14" s="38">
        <f t="shared" si="2"/>
        <v>1</v>
      </c>
      <c r="G14" s="38">
        <f t="shared" si="3"/>
        <v>5</v>
      </c>
      <c r="H14" s="38">
        <f t="shared" si="4"/>
        <v>350</v>
      </c>
      <c r="I14" s="38">
        <f t="shared" si="5"/>
        <v>7350000</v>
      </c>
    </row>
    <row r="15" spans="1:9" ht="19.149999999999999" customHeight="1" x14ac:dyDescent="0.25">
      <c r="A15" s="38" t="s">
        <v>81</v>
      </c>
      <c r="B15" s="44" t="str">
        <f t="shared" si="0"/>
        <v>NOM</v>
      </c>
      <c r="C15" s="39">
        <v>43981</v>
      </c>
      <c r="D15" s="39">
        <v>44015</v>
      </c>
      <c r="E15" s="40">
        <f t="shared" si="1"/>
        <v>34</v>
      </c>
      <c r="F15" s="38">
        <f t="shared" si="2"/>
        <v>4</v>
      </c>
      <c r="G15" s="38">
        <f t="shared" si="3"/>
        <v>6</v>
      </c>
      <c r="H15" s="38">
        <f t="shared" si="4"/>
        <v>780</v>
      </c>
      <c r="I15" s="38">
        <f t="shared" si="5"/>
        <v>16380000</v>
      </c>
    </row>
    <row r="16" spans="1:9" ht="19.149999999999999" customHeight="1" x14ac:dyDescent="0.25">
      <c r="A16" s="38" t="s">
        <v>82</v>
      </c>
      <c r="B16" s="44" t="str">
        <f t="shared" si="0"/>
        <v>VIP</v>
      </c>
      <c r="C16" s="39">
        <v>44102</v>
      </c>
      <c r="D16" s="39">
        <v>44115</v>
      </c>
      <c r="E16" s="40">
        <f t="shared" si="1"/>
        <v>13</v>
      </c>
      <c r="F16" s="38">
        <f t="shared" si="2"/>
        <v>1</v>
      </c>
      <c r="G16" s="38">
        <f t="shared" si="3"/>
        <v>6</v>
      </c>
      <c r="H16" s="38">
        <f t="shared" si="4"/>
        <v>380</v>
      </c>
      <c r="I16" s="38">
        <f t="shared" si="5"/>
        <v>7980000</v>
      </c>
    </row>
    <row r="17" spans="1:9" ht="19.149999999999999" customHeight="1" x14ac:dyDescent="0.25">
      <c r="A17" s="38" t="s">
        <v>83</v>
      </c>
      <c r="B17" s="44" t="str">
        <f t="shared" si="0"/>
        <v>VIP</v>
      </c>
      <c r="C17" s="39">
        <v>44096</v>
      </c>
      <c r="D17" s="39">
        <v>44096</v>
      </c>
      <c r="E17" s="40">
        <f t="shared" si="1"/>
        <v>1</v>
      </c>
      <c r="F17" s="38">
        <f t="shared" si="2"/>
        <v>0</v>
      </c>
      <c r="G17" s="38">
        <f t="shared" si="3"/>
        <v>1</v>
      </c>
      <c r="H17" s="38">
        <f t="shared" si="4"/>
        <v>30</v>
      </c>
      <c r="I17" s="38">
        <f t="shared" si="5"/>
        <v>630000</v>
      </c>
    </row>
    <row r="21" spans="1:9" ht="18.75" x14ac:dyDescent="0.25">
      <c r="A21" s="37" t="s">
        <v>119</v>
      </c>
    </row>
    <row r="22" spans="1:9" ht="18.75" x14ac:dyDescent="0.25">
      <c r="A22" s="37" t="s">
        <v>120</v>
      </c>
    </row>
    <row r="23" spans="1:9" ht="18.75" x14ac:dyDescent="0.25">
      <c r="A23" s="37" t="s">
        <v>121</v>
      </c>
    </row>
    <row r="24" spans="1:9" ht="18.75" x14ac:dyDescent="0.25">
      <c r="A24" s="37" t="s">
        <v>122</v>
      </c>
    </row>
    <row r="25" spans="1:9" ht="18.75" x14ac:dyDescent="0.25">
      <c r="A25" s="37" t="s">
        <v>123</v>
      </c>
    </row>
    <row r="26" spans="1:9" ht="18.75" x14ac:dyDescent="0.25">
      <c r="A26" s="37" t="s">
        <v>124</v>
      </c>
    </row>
    <row r="27" spans="1:9" ht="18.75" x14ac:dyDescent="0.25">
      <c r="A27" s="37" t="s">
        <v>125</v>
      </c>
    </row>
    <row r="28" spans="1:9" ht="18.75" x14ac:dyDescent="0.25">
      <c r="A28" s="37" t="s">
        <v>126</v>
      </c>
    </row>
    <row r="29" spans="1:9" ht="18.75" x14ac:dyDescent="0.25">
      <c r="A29" s="37" t="s">
        <v>127</v>
      </c>
    </row>
    <row r="30" spans="1:9" ht="18.75" x14ac:dyDescent="0.25">
      <c r="A30" s="37" t="s">
        <v>128</v>
      </c>
    </row>
  </sheetData>
  <mergeCells count="1">
    <mergeCell ref="A1:I1"/>
  </mergeCells>
  <conditionalFormatting sqref="I4:I17">
    <cfRule type="dataBar" priority="1">
      <dataBar>
        <cfvo type="min"/>
        <cfvo type="max"/>
        <color rgb="FF008AEF"/>
      </dataBar>
      <extLst>
        <ext xmlns:x14="http://schemas.microsoft.com/office/spreadsheetml/2009/9/main" uri="{B025F937-C7B1-47D3-B67F-A62EFF666E3E}">
          <x14:id>{B183783B-4970-4A1F-846B-433425B8FA46}</x14:id>
        </ext>
      </extLst>
    </cfRule>
  </conditionalFormatting>
  <pageMargins left="0.70866141732283472" right="0.70866141732283472" top="0.74803149606299213" bottom="0.74803149606299213" header="0.31496062992125984" footer="0.31496062992125984"/>
  <pageSetup paperSize="9" scale="80" orientation="landscape" r:id="rId1"/>
  <headerFooter>
    <oddHeader>&amp;Luytu&amp;C&amp;F&amp;R&amp;N</oddHeader>
    <oddFooter>&amp;Lgd</oddFooter>
  </headerFooter>
  <extLst>
    <ext xmlns:x14="http://schemas.microsoft.com/office/spreadsheetml/2009/9/main" uri="{78C0D931-6437-407d-A8EE-F0AAD7539E65}">
      <x14:conditionalFormattings>
        <x14:conditionalFormatting xmlns:xm="http://schemas.microsoft.com/office/excel/2006/main">
          <x14:cfRule type="dataBar" id="{B183783B-4970-4A1F-846B-433425B8FA46}">
            <x14:dataBar minLength="0" maxLength="100" border="1" negativeBarBorderColorSameAsPositive="0">
              <x14:cfvo type="autoMin"/>
              <x14:cfvo type="autoMax"/>
              <x14:borderColor rgb="FF008AEF"/>
              <x14:negativeFillColor rgb="FFFF0000"/>
              <x14:negativeBorderColor rgb="FFFF0000"/>
              <x14:axisColor rgb="FF000000"/>
            </x14:dataBar>
          </x14:cfRule>
          <xm:sqref>I4:I17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N36"/>
  <sheetViews>
    <sheetView tabSelected="1" zoomScale="80" zoomScaleNormal="80" workbookViewId="0">
      <pane ySplit="2" topLeftCell="A21" activePane="bottomLeft" state="frozen"/>
      <selection pane="bottomLeft" activeCell="F6" sqref="F6"/>
    </sheetView>
  </sheetViews>
  <sheetFormatPr defaultColWidth="9.140625" defaultRowHeight="15" x14ac:dyDescent="0.25"/>
  <cols>
    <col min="1" max="1" width="9.85546875" customWidth="1"/>
    <col min="2" max="2" width="11.85546875" customWidth="1"/>
    <col min="3" max="3" width="13.140625" customWidth="1"/>
    <col min="4" max="4" width="14.5703125" customWidth="1"/>
    <col min="5" max="5" width="16.28515625" customWidth="1"/>
    <col min="6" max="6" width="19.140625" customWidth="1"/>
    <col min="7" max="7" width="20.42578125" bestFit="1" customWidth="1"/>
    <col min="8" max="8" width="13.85546875" customWidth="1"/>
    <col min="9" max="9" width="16.5703125" customWidth="1"/>
  </cols>
  <sheetData>
    <row r="1" spans="1:14" ht="23.25" x14ac:dyDescent="0.35">
      <c r="A1" s="58" t="s">
        <v>84</v>
      </c>
      <c r="B1" s="58"/>
      <c r="C1" s="58"/>
      <c r="D1" s="58"/>
      <c r="E1" s="58"/>
      <c r="F1" s="58"/>
      <c r="G1" s="58"/>
      <c r="H1" s="58"/>
      <c r="I1" s="58"/>
    </row>
    <row r="2" spans="1:14" ht="18" thickBot="1" x14ac:dyDescent="0.35">
      <c r="A2" s="65" t="s">
        <v>85</v>
      </c>
      <c r="B2" s="66" t="s">
        <v>86</v>
      </c>
      <c r="C2" s="66" t="s">
        <v>87</v>
      </c>
      <c r="D2" s="66" t="s">
        <v>88</v>
      </c>
      <c r="E2" s="66" t="s">
        <v>89</v>
      </c>
      <c r="F2" s="66" t="s">
        <v>90</v>
      </c>
      <c r="G2" s="66" t="s">
        <v>91</v>
      </c>
      <c r="H2" s="66" t="s">
        <v>92</v>
      </c>
      <c r="I2" s="66" t="s">
        <v>93</v>
      </c>
    </row>
    <row r="3" spans="1:14" ht="19.5" thickTop="1" x14ac:dyDescent="0.3">
      <c r="A3" s="60" t="s">
        <v>145</v>
      </c>
      <c r="B3" s="60" t="s">
        <v>94</v>
      </c>
      <c r="C3" s="60">
        <v>8</v>
      </c>
      <c r="D3" s="60">
        <v>15</v>
      </c>
      <c r="E3" s="60">
        <v>9</v>
      </c>
      <c r="F3" s="60">
        <f>ROUND(AVERAGE(C3:E3),2)</f>
        <v>10.67</v>
      </c>
      <c r="G3" s="60" t="str">
        <f>IF(F3&lt;10,"Fail",IF(F3&lt;12,"Pass",IF(F3&lt;14,"Good",IF(F3&lt;16,"Very Good","Excellent"))))</f>
        <v>Pass</v>
      </c>
      <c r="H3" s="60">
        <f>RANK(F3,$F$3:$F$13,0)</f>
        <v>8</v>
      </c>
      <c r="I3" s="61" t="str">
        <f>IF(AND(F3&gt;12,C3&gt;=10,D3&gt;=10,E3&gt;=10),"mot khoa free","")</f>
        <v/>
      </c>
    </row>
    <row r="4" spans="1:14" ht="18.75" x14ac:dyDescent="0.3">
      <c r="A4" s="62" t="s">
        <v>150</v>
      </c>
      <c r="B4" s="62" t="s">
        <v>95</v>
      </c>
      <c r="C4" s="62">
        <v>4</v>
      </c>
      <c r="D4" s="62">
        <v>15</v>
      </c>
      <c r="E4" s="62">
        <v>16</v>
      </c>
      <c r="F4" s="62">
        <f t="shared" ref="F4:F13" si="0">ROUND(AVERAGE(C4:E4),2)</f>
        <v>11.67</v>
      </c>
      <c r="G4" s="62" t="str">
        <f t="shared" ref="G4:G13" si="1">IF(F4&lt;10,"Fail",IF(F4&lt;12,"Pass",IF(F4&lt;14,"Good",IF(F4&lt;16,"Very Good","Excellent"))))</f>
        <v>Pass</v>
      </c>
      <c r="H4" s="62">
        <f t="shared" ref="H4:H13" si="2">RANK(F4,$F$3:$F$13,0)</f>
        <v>5</v>
      </c>
      <c r="I4" s="63" t="str">
        <f t="shared" ref="I4:I13" si="3">IF(AND(F4&gt;12,C4&gt;=10,D4&gt;=10,E4&gt;=10),"mot khoa free","")</f>
        <v/>
      </c>
    </row>
    <row r="5" spans="1:14" ht="18.75" x14ac:dyDescent="0.3">
      <c r="A5" s="64" t="s">
        <v>151</v>
      </c>
      <c r="B5" s="64" t="s">
        <v>96</v>
      </c>
      <c r="C5" s="64">
        <v>11</v>
      </c>
      <c r="D5" s="64">
        <v>6</v>
      </c>
      <c r="E5" s="64">
        <v>8</v>
      </c>
      <c r="F5" s="64">
        <f t="shared" si="0"/>
        <v>8.33</v>
      </c>
      <c r="G5" s="64" t="str">
        <f t="shared" si="1"/>
        <v>Fail</v>
      </c>
      <c r="H5" s="64">
        <f t="shared" si="2"/>
        <v>10</v>
      </c>
      <c r="I5" s="59" t="str">
        <f t="shared" si="3"/>
        <v/>
      </c>
    </row>
    <row r="6" spans="1:14" ht="18.75" x14ac:dyDescent="0.3">
      <c r="A6" s="62" t="s">
        <v>149</v>
      </c>
      <c r="B6" s="62" t="s">
        <v>97</v>
      </c>
      <c r="C6" s="62">
        <v>17</v>
      </c>
      <c r="D6" s="62">
        <v>16</v>
      </c>
      <c r="E6" s="62">
        <v>3</v>
      </c>
      <c r="F6" s="62">
        <f t="shared" si="0"/>
        <v>12</v>
      </c>
      <c r="G6" s="62" t="str">
        <f t="shared" si="1"/>
        <v>Good</v>
      </c>
      <c r="H6" s="62">
        <f t="shared" si="2"/>
        <v>4</v>
      </c>
      <c r="I6" s="63" t="str">
        <f t="shared" si="3"/>
        <v/>
      </c>
    </row>
    <row r="7" spans="1:14" ht="18.75" x14ac:dyDescent="0.3">
      <c r="A7" s="64" t="s">
        <v>147</v>
      </c>
      <c r="B7" s="64" t="s">
        <v>98</v>
      </c>
      <c r="C7" s="64">
        <v>17</v>
      </c>
      <c r="D7" s="64">
        <v>18</v>
      </c>
      <c r="E7" s="64">
        <v>10</v>
      </c>
      <c r="F7" s="64">
        <f t="shared" si="0"/>
        <v>15</v>
      </c>
      <c r="G7" s="64" t="str">
        <f t="shared" si="1"/>
        <v>Very Good</v>
      </c>
      <c r="H7" s="64">
        <f t="shared" si="2"/>
        <v>2</v>
      </c>
      <c r="I7" s="59" t="str">
        <f t="shared" si="3"/>
        <v>mot khoa free</v>
      </c>
    </row>
    <row r="8" spans="1:14" ht="18.75" x14ac:dyDescent="0.3">
      <c r="A8" s="62" t="s">
        <v>146</v>
      </c>
      <c r="B8" s="62" t="s">
        <v>99</v>
      </c>
      <c r="C8" s="62">
        <v>6</v>
      </c>
      <c r="D8" s="62">
        <v>5</v>
      </c>
      <c r="E8" s="62">
        <v>13</v>
      </c>
      <c r="F8" s="62">
        <f t="shared" si="0"/>
        <v>8</v>
      </c>
      <c r="G8" s="62" t="str">
        <f t="shared" si="1"/>
        <v>Fail</v>
      </c>
      <c r="H8" s="62">
        <f t="shared" si="2"/>
        <v>11</v>
      </c>
      <c r="I8" s="63" t="str">
        <f t="shared" si="3"/>
        <v/>
      </c>
    </row>
    <row r="9" spans="1:14" ht="18.75" x14ac:dyDescent="0.3">
      <c r="A9" s="64" t="s">
        <v>152</v>
      </c>
      <c r="B9" s="64" t="s">
        <v>100</v>
      </c>
      <c r="C9" s="64">
        <v>18</v>
      </c>
      <c r="D9" s="64">
        <v>19</v>
      </c>
      <c r="E9" s="64">
        <v>15</v>
      </c>
      <c r="F9" s="64">
        <f t="shared" si="0"/>
        <v>17.329999999999998</v>
      </c>
      <c r="G9" s="64" t="str">
        <f t="shared" si="1"/>
        <v>Excellent</v>
      </c>
      <c r="H9" s="64">
        <f t="shared" si="2"/>
        <v>1</v>
      </c>
      <c r="I9" s="59" t="str">
        <f t="shared" si="3"/>
        <v>mot khoa free</v>
      </c>
    </row>
    <row r="10" spans="1:14" ht="18.75" x14ac:dyDescent="0.3">
      <c r="A10" s="62" t="s">
        <v>148</v>
      </c>
      <c r="B10" s="62" t="s">
        <v>101</v>
      </c>
      <c r="C10" s="62">
        <v>15</v>
      </c>
      <c r="D10" s="62">
        <v>8</v>
      </c>
      <c r="E10" s="62">
        <v>6</v>
      </c>
      <c r="F10" s="62">
        <f t="shared" si="0"/>
        <v>9.67</v>
      </c>
      <c r="G10" s="62" t="str">
        <f t="shared" si="1"/>
        <v>Fail</v>
      </c>
      <c r="H10" s="62">
        <f t="shared" si="2"/>
        <v>9</v>
      </c>
      <c r="I10" s="63" t="str">
        <f t="shared" si="3"/>
        <v/>
      </c>
    </row>
    <row r="11" spans="1:14" ht="18.75" x14ac:dyDescent="0.3">
      <c r="A11" s="64" t="s">
        <v>153</v>
      </c>
      <c r="B11" s="64" t="s">
        <v>102</v>
      </c>
      <c r="C11" s="64">
        <v>15</v>
      </c>
      <c r="D11" s="64">
        <v>4</v>
      </c>
      <c r="E11" s="64">
        <v>16</v>
      </c>
      <c r="F11" s="64">
        <f t="shared" si="0"/>
        <v>11.67</v>
      </c>
      <c r="G11" s="64" t="str">
        <f t="shared" si="1"/>
        <v>Pass</v>
      </c>
      <c r="H11" s="64">
        <f t="shared" si="2"/>
        <v>5</v>
      </c>
      <c r="I11" s="59" t="str">
        <f t="shared" si="3"/>
        <v/>
      </c>
    </row>
    <row r="12" spans="1:14" ht="18.75" x14ac:dyDescent="0.3">
      <c r="A12" s="62" t="s">
        <v>154</v>
      </c>
      <c r="B12" s="62" t="s">
        <v>97</v>
      </c>
      <c r="C12" s="62">
        <v>6</v>
      </c>
      <c r="D12" s="62">
        <v>11</v>
      </c>
      <c r="E12" s="62">
        <v>18</v>
      </c>
      <c r="F12" s="62">
        <f t="shared" si="0"/>
        <v>11.67</v>
      </c>
      <c r="G12" s="62" t="str">
        <f t="shared" si="1"/>
        <v>Pass</v>
      </c>
      <c r="H12" s="62">
        <f t="shared" si="2"/>
        <v>5</v>
      </c>
      <c r="I12" s="63" t="str">
        <f t="shared" si="3"/>
        <v/>
      </c>
    </row>
    <row r="13" spans="1:14" ht="18.75" x14ac:dyDescent="0.3">
      <c r="A13" s="64" t="s">
        <v>155</v>
      </c>
      <c r="B13" s="64" t="s">
        <v>103</v>
      </c>
      <c r="C13" s="64">
        <v>16</v>
      </c>
      <c r="D13" s="64">
        <v>17</v>
      </c>
      <c r="E13" s="64">
        <v>5</v>
      </c>
      <c r="F13" s="64">
        <f t="shared" si="0"/>
        <v>12.67</v>
      </c>
      <c r="G13" s="64" t="str">
        <f t="shared" si="1"/>
        <v>Good</v>
      </c>
      <c r="H13" s="64">
        <f t="shared" si="2"/>
        <v>3</v>
      </c>
      <c r="I13" s="59" t="str">
        <f t="shared" si="3"/>
        <v/>
      </c>
    </row>
    <row r="14" spans="1:14" ht="18.75" x14ac:dyDescent="0.3">
      <c r="B14" s="7"/>
      <c r="C14" s="7"/>
      <c r="D14" s="7"/>
      <c r="E14" s="7"/>
      <c r="N14">
        <f>AVERAGE(F3:F13)</f>
        <v>11.698181818181819</v>
      </c>
    </row>
    <row r="15" spans="1:14" ht="18.75" x14ac:dyDescent="0.3">
      <c r="A15" s="23" t="s">
        <v>104</v>
      </c>
      <c r="C15" s="7"/>
    </row>
    <row r="16" spans="1:14" s="25" customFormat="1" ht="20.25" x14ac:dyDescent="0.3">
      <c r="A16" s="12" t="s">
        <v>105</v>
      </c>
      <c r="B16" s="24"/>
    </row>
    <row r="17" spans="1:4" s="25" customFormat="1" ht="20.25" x14ac:dyDescent="0.3">
      <c r="A17" s="12" t="s">
        <v>106</v>
      </c>
    </row>
    <row r="18" spans="1:4" s="25" customFormat="1" ht="20.25" x14ac:dyDescent="0.3">
      <c r="A18" s="12"/>
      <c r="B18" s="25" t="s">
        <v>107</v>
      </c>
    </row>
    <row r="19" spans="1:4" s="25" customFormat="1" ht="20.25" x14ac:dyDescent="0.3">
      <c r="A19" s="13"/>
      <c r="B19" s="25" t="s">
        <v>108</v>
      </c>
      <c r="C19" s="26"/>
    </row>
    <row r="20" spans="1:4" s="25" customFormat="1" ht="20.25" x14ac:dyDescent="0.3">
      <c r="A20" s="13"/>
      <c r="B20" s="25" t="s">
        <v>109</v>
      </c>
      <c r="C20" s="26"/>
    </row>
    <row r="21" spans="1:4" s="25" customFormat="1" ht="20.25" x14ac:dyDescent="0.3">
      <c r="A21" s="13"/>
      <c r="B21" s="25" t="s">
        <v>110</v>
      </c>
      <c r="C21" s="26"/>
    </row>
    <row r="22" spans="1:4" s="27" customFormat="1" ht="21" x14ac:dyDescent="0.35">
      <c r="A22" s="13"/>
      <c r="B22" s="25" t="s">
        <v>111</v>
      </c>
      <c r="C22" s="26"/>
    </row>
    <row r="23" spans="1:4" s="27" customFormat="1" ht="21" x14ac:dyDescent="0.35">
      <c r="A23" s="12" t="s">
        <v>112</v>
      </c>
    </row>
    <row r="24" spans="1:4" s="27" customFormat="1" ht="21" x14ac:dyDescent="0.35">
      <c r="A24" s="12" t="s">
        <v>113</v>
      </c>
    </row>
    <row r="25" spans="1:4" ht="15.75" x14ac:dyDescent="0.25">
      <c r="A25" s="12" t="s">
        <v>114</v>
      </c>
    </row>
    <row r="26" spans="1:4" ht="15.75" x14ac:dyDescent="0.25">
      <c r="A26" s="12" t="s">
        <v>115</v>
      </c>
    </row>
    <row r="27" spans="1:4" x14ac:dyDescent="0.25">
      <c r="A27" s="12" t="s">
        <v>116</v>
      </c>
    </row>
    <row r="28" spans="1:4" x14ac:dyDescent="0.25">
      <c r="A28" s="12" t="s">
        <v>117</v>
      </c>
    </row>
    <row r="31" spans="1:4" x14ac:dyDescent="0.25">
      <c r="D31" t="s">
        <v>157</v>
      </c>
    </row>
    <row r="33" spans="1:9" x14ac:dyDescent="0.25">
      <c r="D33" t="s">
        <v>92</v>
      </c>
      <c r="E33" t="s">
        <v>91</v>
      </c>
    </row>
    <row r="34" spans="1:9" x14ac:dyDescent="0.25">
      <c r="D34" t="s">
        <v>158</v>
      </c>
      <c r="E34" t="s">
        <v>159</v>
      </c>
    </row>
    <row r="35" spans="1:9" ht="18" thickBot="1" x14ac:dyDescent="0.35">
      <c r="A35" s="65" t="s">
        <v>85</v>
      </c>
      <c r="B35" s="66" t="s">
        <v>86</v>
      </c>
      <c r="C35" s="66" t="s">
        <v>87</v>
      </c>
      <c r="D35" s="66" t="s">
        <v>88</v>
      </c>
      <c r="E35" s="66" t="s">
        <v>89</v>
      </c>
      <c r="F35" s="66" t="s">
        <v>90</v>
      </c>
      <c r="G35" s="66" t="s">
        <v>91</v>
      </c>
      <c r="H35" s="66" t="s">
        <v>92</v>
      </c>
      <c r="I35" s="66" t="s">
        <v>93</v>
      </c>
    </row>
    <row r="36" spans="1:9" ht="19.5" thickTop="1" x14ac:dyDescent="0.3">
      <c r="A36" s="60" t="s">
        <v>145</v>
      </c>
      <c r="B36" s="60" t="s">
        <v>94</v>
      </c>
      <c r="C36" s="60">
        <v>8</v>
      </c>
      <c r="D36" s="60">
        <v>15</v>
      </c>
      <c r="E36" s="60">
        <v>9</v>
      </c>
      <c r="F36" s="60">
        <v>10.67</v>
      </c>
      <c r="G36" s="60" t="s">
        <v>159</v>
      </c>
      <c r="H36" s="60">
        <v>8</v>
      </c>
      <c r="I36" s="61" t="s">
        <v>156</v>
      </c>
    </row>
  </sheetData>
  <mergeCells count="1">
    <mergeCell ref="A1:I1"/>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Bai7</vt:lpstr>
      <vt:lpstr>Bai8</vt:lpstr>
      <vt:lpstr>Bai9</vt:lpstr>
      <vt:lpstr>Bai10</vt:lpstr>
      <vt:lpstr>Bai11</vt:lpstr>
      <vt:lpstr>'Bai11'!Criteria</vt:lpstr>
      <vt:lpstr>'Bai11'!Extract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Student</cp:lastModifiedBy>
  <cp:lastPrinted>2023-09-15T12:35:58Z</cp:lastPrinted>
  <dcterms:created xsi:type="dcterms:W3CDTF">2021-06-05T10:42:35Z</dcterms:created>
  <dcterms:modified xsi:type="dcterms:W3CDTF">2023-09-18T13:16:39Z</dcterms:modified>
</cp:coreProperties>
</file>