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F4F32D73-8859-42C1-8732-66D54CBAED94}" xr6:coauthVersionLast="47" xr6:coauthVersionMax="47" xr10:uidLastSave="{00000000-0000-0000-0000-000000000000}"/>
  <bookViews>
    <workbookView xWindow="-108" yWindow="-108" windowWidth="23256" windowHeight="12576" xr2:uid="{92C7C93B-8443-4A02-9FB8-8220D17B32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/>
  <c r="C17" i="1"/>
  <c r="U5" i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K45" i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44" i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C14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G11" i="1"/>
  <c r="G6" i="1"/>
  <c r="P4" i="2"/>
  <c r="O46" i="2" s="1"/>
  <c r="P3" i="2"/>
  <c r="M46" i="2"/>
  <c r="M11" i="2"/>
  <c r="M12" i="2" s="1"/>
  <c r="L50" i="2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9" i="2"/>
  <c r="L48" i="2"/>
  <c r="F3" i="2"/>
  <c r="C5" i="2"/>
  <c r="F4" i="2" s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B48" i="2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B24" i="1"/>
  <c r="B27" i="1" s="1"/>
  <c r="G7" i="1" s="1"/>
  <c r="B13" i="1"/>
  <c r="C3" i="2" s="1"/>
  <c r="C46" i="2" s="1"/>
  <c r="G12" i="1"/>
  <c r="G24" i="1" s="1"/>
  <c r="G17" i="1" l="1"/>
  <c r="F5" i="2"/>
  <c r="B15" i="1" s="1"/>
  <c r="N7" i="2"/>
  <c r="D7" i="2"/>
  <c r="D39" i="2" s="1" a="1"/>
  <c r="D39" i="2" s="1"/>
  <c r="P5" i="2"/>
  <c r="M13" i="2"/>
  <c r="E46" i="2"/>
  <c r="G8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N46" i="2" l="1"/>
  <c r="P46" i="2" s="1"/>
  <c r="Q46" i="2" s="1"/>
  <c r="M47" i="2" s="1"/>
  <c r="N400" i="2"/>
  <c r="N392" i="2"/>
  <c r="N384" i="2"/>
  <c r="N376" i="2"/>
  <c r="N368" i="2"/>
  <c r="N360" i="2"/>
  <c r="N352" i="2"/>
  <c r="N344" i="2"/>
  <c r="N336" i="2"/>
  <c r="N328" i="2"/>
  <c r="N320" i="2"/>
  <c r="N312" i="2"/>
  <c r="N304" i="2"/>
  <c r="N296" i="2"/>
  <c r="N288" i="2"/>
  <c r="N280" i="2"/>
  <c r="N272" i="2"/>
  <c r="N264" i="2"/>
  <c r="N256" i="2"/>
  <c r="N248" i="2"/>
  <c r="N240" i="2"/>
  <c r="N232" i="2"/>
  <c r="N224" i="2"/>
  <c r="N216" i="2"/>
  <c r="N208" i="2"/>
  <c r="N200" i="2"/>
  <c r="N192" i="2"/>
  <c r="N184" i="2"/>
  <c r="N176" i="2"/>
  <c r="N168" i="2"/>
  <c r="N160" i="2"/>
  <c r="N152" i="2"/>
  <c r="N144" i="2"/>
  <c r="N136" i="2"/>
  <c r="N128" i="2"/>
  <c r="N120" i="2"/>
  <c r="N112" i="2"/>
  <c r="N104" i="2"/>
  <c r="N96" i="2"/>
  <c r="N88" i="2"/>
  <c r="N80" i="2"/>
  <c r="N72" i="2"/>
  <c r="N64" i="2"/>
  <c r="N56" i="2"/>
  <c r="N202" i="2"/>
  <c r="N122" i="2"/>
  <c r="N90" i="2"/>
  <c r="N66" i="2"/>
  <c r="N385" i="2"/>
  <c r="N361" i="2"/>
  <c r="N337" i="2"/>
  <c r="N305" i="2"/>
  <c r="N273" i="2"/>
  <c r="N241" i="2"/>
  <c r="N209" i="2"/>
  <c r="N177" i="2"/>
  <c r="N145" i="2"/>
  <c r="N113" i="2"/>
  <c r="N81" i="2"/>
  <c r="N49" i="2"/>
  <c r="B16" i="1"/>
  <c r="N399" i="2"/>
  <c r="N391" i="2"/>
  <c r="N383" i="2"/>
  <c r="N375" i="2"/>
  <c r="N367" i="2"/>
  <c r="N359" i="2"/>
  <c r="N351" i="2"/>
  <c r="N343" i="2"/>
  <c r="N335" i="2"/>
  <c r="N327" i="2"/>
  <c r="N319" i="2"/>
  <c r="N311" i="2"/>
  <c r="N303" i="2"/>
  <c r="N295" i="2"/>
  <c r="N287" i="2"/>
  <c r="N279" i="2"/>
  <c r="N271" i="2"/>
  <c r="N263" i="2"/>
  <c r="N255" i="2"/>
  <c r="N247" i="2"/>
  <c r="N239" i="2"/>
  <c r="N231" i="2"/>
  <c r="N223" i="2"/>
  <c r="N215" i="2"/>
  <c r="N207" i="2"/>
  <c r="N199" i="2"/>
  <c r="N191" i="2"/>
  <c r="N183" i="2"/>
  <c r="N175" i="2"/>
  <c r="N167" i="2"/>
  <c r="N159" i="2"/>
  <c r="N151" i="2"/>
  <c r="N143" i="2"/>
  <c r="N135" i="2"/>
  <c r="N127" i="2"/>
  <c r="N119" i="2"/>
  <c r="N111" i="2"/>
  <c r="N103" i="2"/>
  <c r="N95" i="2"/>
  <c r="N87" i="2"/>
  <c r="N79" i="2"/>
  <c r="N71" i="2"/>
  <c r="N63" i="2"/>
  <c r="N55" i="2"/>
  <c r="N387" i="2"/>
  <c r="N379" i="2"/>
  <c r="N371" i="2"/>
  <c r="N355" i="2"/>
  <c r="N339" i="2"/>
  <c r="N315" i="2"/>
  <c r="N291" i="2"/>
  <c r="N259" i="2"/>
  <c r="N219" i="2"/>
  <c r="N187" i="2"/>
  <c r="N155" i="2"/>
  <c r="N115" i="2"/>
  <c r="N83" i="2"/>
  <c r="N51" i="2"/>
  <c r="N362" i="2"/>
  <c r="N330" i="2"/>
  <c r="N298" i="2"/>
  <c r="N282" i="2"/>
  <c r="N258" i="2"/>
  <c r="N234" i="2"/>
  <c r="N210" i="2"/>
  <c r="N170" i="2"/>
  <c r="N146" i="2"/>
  <c r="N114" i="2"/>
  <c r="N82" i="2"/>
  <c r="N377" i="2"/>
  <c r="N353" i="2"/>
  <c r="N321" i="2"/>
  <c r="N281" i="2"/>
  <c r="N249" i="2"/>
  <c r="N225" i="2"/>
  <c r="N193" i="2"/>
  <c r="N161" i="2"/>
  <c r="N129" i="2"/>
  <c r="N97" i="2"/>
  <c r="N73" i="2"/>
  <c r="N398" i="2"/>
  <c r="N390" i="2"/>
  <c r="N382" i="2"/>
  <c r="N374" i="2"/>
  <c r="N366" i="2"/>
  <c r="N358" i="2"/>
  <c r="N350" i="2"/>
  <c r="N342" i="2"/>
  <c r="N334" i="2"/>
  <c r="N326" i="2"/>
  <c r="N318" i="2"/>
  <c r="N310" i="2"/>
  <c r="N302" i="2"/>
  <c r="N294" i="2"/>
  <c r="N286" i="2"/>
  <c r="N278" i="2"/>
  <c r="N270" i="2"/>
  <c r="N262" i="2"/>
  <c r="N254" i="2"/>
  <c r="N246" i="2"/>
  <c r="N238" i="2"/>
  <c r="N230" i="2"/>
  <c r="N222" i="2"/>
  <c r="N214" i="2"/>
  <c r="N206" i="2"/>
  <c r="N198" i="2"/>
  <c r="N190" i="2"/>
  <c r="N182" i="2"/>
  <c r="N174" i="2"/>
  <c r="N166" i="2"/>
  <c r="N158" i="2"/>
  <c r="N150" i="2"/>
  <c r="N142" i="2"/>
  <c r="N134" i="2"/>
  <c r="N126" i="2"/>
  <c r="N118" i="2"/>
  <c r="N110" i="2"/>
  <c r="N102" i="2"/>
  <c r="N94" i="2"/>
  <c r="N86" i="2"/>
  <c r="N78" i="2"/>
  <c r="N70" i="2"/>
  <c r="N62" i="2"/>
  <c r="N54" i="2"/>
  <c r="N48" i="2"/>
  <c r="N363" i="2"/>
  <c r="N331" i="2"/>
  <c r="N299" i="2"/>
  <c r="N267" i="2"/>
  <c r="N227" i="2"/>
  <c r="N195" i="2"/>
  <c r="N163" i="2"/>
  <c r="N147" i="2"/>
  <c r="N123" i="2"/>
  <c r="N107" i="2"/>
  <c r="N75" i="2"/>
  <c r="N402" i="2"/>
  <c r="N394" i="2"/>
  <c r="N378" i="2"/>
  <c r="N370" i="2"/>
  <c r="N354" i="2"/>
  <c r="N346" i="2"/>
  <c r="N338" i="2"/>
  <c r="N322" i="2"/>
  <c r="N314" i="2"/>
  <c r="N290" i="2"/>
  <c r="N274" i="2"/>
  <c r="N250" i="2"/>
  <c r="N226" i="2"/>
  <c r="N194" i="2"/>
  <c r="N162" i="2"/>
  <c r="N130" i="2"/>
  <c r="N98" i="2"/>
  <c r="N58" i="2"/>
  <c r="N405" i="2"/>
  <c r="N397" i="2"/>
  <c r="N389" i="2"/>
  <c r="N381" i="2"/>
  <c r="N373" i="2"/>
  <c r="N365" i="2"/>
  <c r="N357" i="2"/>
  <c r="N349" i="2"/>
  <c r="N341" i="2"/>
  <c r="N333" i="2"/>
  <c r="N325" i="2"/>
  <c r="N317" i="2"/>
  <c r="N309" i="2"/>
  <c r="N301" i="2"/>
  <c r="N293" i="2"/>
  <c r="N285" i="2"/>
  <c r="N277" i="2"/>
  <c r="N269" i="2"/>
  <c r="N261" i="2"/>
  <c r="N253" i="2"/>
  <c r="N245" i="2"/>
  <c r="N237" i="2"/>
  <c r="N229" i="2"/>
  <c r="N221" i="2"/>
  <c r="N213" i="2"/>
  <c r="N205" i="2"/>
  <c r="N197" i="2"/>
  <c r="N189" i="2"/>
  <c r="N181" i="2"/>
  <c r="N173" i="2"/>
  <c r="N165" i="2"/>
  <c r="N157" i="2"/>
  <c r="N149" i="2"/>
  <c r="N141" i="2"/>
  <c r="N133" i="2"/>
  <c r="N125" i="2"/>
  <c r="N117" i="2"/>
  <c r="N109" i="2"/>
  <c r="N101" i="2"/>
  <c r="N93" i="2"/>
  <c r="N85" i="2"/>
  <c r="N77" i="2"/>
  <c r="N69" i="2"/>
  <c r="N61" i="2"/>
  <c r="N53" i="2"/>
  <c r="N403" i="2"/>
  <c r="N347" i="2"/>
  <c r="N307" i="2"/>
  <c r="N275" i="2"/>
  <c r="N243" i="2"/>
  <c r="N203" i="2"/>
  <c r="N171" i="2"/>
  <c r="N131" i="2"/>
  <c r="N91" i="2"/>
  <c r="N59" i="2"/>
  <c r="N186" i="2"/>
  <c r="N50" i="2"/>
  <c r="N393" i="2"/>
  <c r="N329" i="2"/>
  <c r="N289" i="2"/>
  <c r="N257" i="2"/>
  <c r="N217" i="2"/>
  <c r="N185" i="2"/>
  <c r="N153" i="2"/>
  <c r="N121" i="2"/>
  <c r="N89" i="2"/>
  <c r="N57" i="2"/>
  <c r="N404" i="2"/>
  <c r="N396" i="2"/>
  <c r="N388" i="2"/>
  <c r="N380" i="2"/>
  <c r="N372" i="2"/>
  <c r="N364" i="2"/>
  <c r="N356" i="2"/>
  <c r="N348" i="2"/>
  <c r="N340" i="2"/>
  <c r="N332" i="2"/>
  <c r="N324" i="2"/>
  <c r="N316" i="2"/>
  <c r="N308" i="2"/>
  <c r="N300" i="2"/>
  <c r="N292" i="2"/>
  <c r="N284" i="2"/>
  <c r="N276" i="2"/>
  <c r="N268" i="2"/>
  <c r="N260" i="2"/>
  <c r="N252" i="2"/>
  <c r="N244" i="2"/>
  <c r="N236" i="2"/>
  <c r="N228" i="2"/>
  <c r="N220" i="2"/>
  <c r="N212" i="2"/>
  <c r="N204" i="2"/>
  <c r="N196" i="2"/>
  <c r="N188" i="2"/>
  <c r="N180" i="2"/>
  <c r="N172" i="2"/>
  <c r="N164" i="2"/>
  <c r="N156" i="2"/>
  <c r="N148" i="2"/>
  <c r="N140" i="2"/>
  <c r="N132" i="2"/>
  <c r="N124" i="2"/>
  <c r="N116" i="2"/>
  <c r="N108" i="2"/>
  <c r="N100" i="2"/>
  <c r="N92" i="2"/>
  <c r="N84" i="2"/>
  <c r="N76" i="2"/>
  <c r="N68" i="2"/>
  <c r="N60" i="2"/>
  <c r="N52" i="2"/>
  <c r="N395" i="2"/>
  <c r="N323" i="2"/>
  <c r="N283" i="2"/>
  <c r="N251" i="2"/>
  <c r="N235" i="2"/>
  <c r="N211" i="2"/>
  <c r="N179" i="2"/>
  <c r="N139" i="2"/>
  <c r="N99" i="2"/>
  <c r="N67" i="2"/>
  <c r="N386" i="2"/>
  <c r="N306" i="2"/>
  <c r="N266" i="2"/>
  <c r="N242" i="2"/>
  <c r="N218" i="2"/>
  <c r="N178" i="2"/>
  <c r="N154" i="2"/>
  <c r="N138" i="2"/>
  <c r="N106" i="2"/>
  <c r="N74" i="2"/>
  <c r="N401" i="2"/>
  <c r="N369" i="2"/>
  <c r="N345" i="2"/>
  <c r="N313" i="2"/>
  <c r="N297" i="2"/>
  <c r="N265" i="2"/>
  <c r="N233" i="2"/>
  <c r="N201" i="2"/>
  <c r="N169" i="2"/>
  <c r="N137" i="2"/>
  <c r="N105" i="2"/>
  <c r="N65" i="2"/>
  <c r="N47" i="2"/>
  <c r="B9" i="1"/>
  <c r="L4" i="1" s="1"/>
  <c r="C15" i="1"/>
  <c r="G16" i="1"/>
  <c r="G18" i="1" s="1"/>
  <c r="O39" i="2" a="1"/>
  <c r="O39" i="2" s="1"/>
  <c r="E39" i="2" a="1"/>
  <c r="E39" i="2" s="1"/>
  <c r="D46" i="2"/>
  <c r="F46" i="2" s="1"/>
  <c r="N39" i="2" a="1"/>
  <c r="N39" i="2" s="1"/>
  <c r="M14" i="2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D405" i="2"/>
  <c r="D401" i="2"/>
  <c r="D404" i="2"/>
  <c r="D400" i="2"/>
  <c r="D392" i="2"/>
  <c r="D384" i="2"/>
  <c r="D376" i="2"/>
  <c r="D368" i="2"/>
  <c r="D360" i="2"/>
  <c r="D352" i="2"/>
  <c r="D344" i="2"/>
  <c r="D336" i="2"/>
  <c r="D328" i="2"/>
  <c r="D320" i="2"/>
  <c r="D312" i="2"/>
  <c r="D304" i="2"/>
  <c r="D296" i="2"/>
  <c r="D288" i="2"/>
  <c r="D280" i="2"/>
  <c r="D272" i="2"/>
  <c r="D264" i="2"/>
  <c r="D256" i="2"/>
  <c r="D248" i="2"/>
  <c r="D240" i="2"/>
  <c r="D232" i="2"/>
  <c r="D224" i="2"/>
  <c r="D216" i="2"/>
  <c r="D208" i="2"/>
  <c r="D200" i="2"/>
  <c r="D192" i="2"/>
  <c r="D184" i="2"/>
  <c r="D176" i="2"/>
  <c r="D168" i="2"/>
  <c r="D160" i="2"/>
  <c r="D152" i="2"/>
  <c r="D144" i="2"/>
  <c r="D136" i="2"/>
  <c r="D128" i="2"/>
  <c r="D120" i="2"/>
  <c r="D112" i="2"/>
  <c r="D104" i="2"/>
  <c r="D96" i="2"/>
  <c r="D88" i="2"/>
  <c r="D80" i="2"/>
  <c r="D72" i="2"/>
  <c r="D64" i="2"/>
  <c r="D56" i="2"/>
  <c r="D49" i="2"/>
  <c r="D391" i="2"/>
  <c r="D383" i="2"/>
  <c r="D375" i="2"/>
  <c r="D367" i="2"/>
  <c r="D359" i="2"/>
  <c r="D351" i="2"/>
  <c r="D343" i="2"/>
  <c r="D335" i="2"/>
  <c r="D327" i="2"/>
  <c r="D319" i="2"/>
  <c r="D311" i="2"/>
  <c r="D303" i="2"/>
  <c r="D295" i="2"/>
  <c r="D287" i="2"/>
  <c r="D279" i="2"/>
  <c r="D271" i="2"/>
  <c r="D263" i="2"/>
  <c r="D255" i="2"/>
  <c r="D247" i="2"/>
  <c r="D239" i="2"/>
  <c r="D231" i="2"/>
  <c r="D223" i="2"/>
  <c r="D215" i="2"/>
  <c r="D207" i="2"/>
  <c r="D199" i="2"/>
  <c r="D191" i="2"/>
  <c r="D183" i="2"/>
  <c r="D175" i="2"/>
  <c r="D167" i="2"/>
  <c r="D159" i="2"/>
  <c r="D151" i="2"/>
  <c r="D143" i="2"/>
  <c r="D135" i="2"/>
  <c r="D127" i="2"/>
  <c r="D119" i="2"/>
  <c r="D111" i="2"/>
  <c r="D103" i="2"/>
  <c r="D399" i="2"/>
  <c r="D398" i="2"/>
  <c r="D390" i="2"/>
  <c r="D382" i="2"/>
  <c r="D374" i="2"/>
  <c r="D366" i="2"/>
  <c r="D358" i="2"/>
  <c r="D350" i="2"/>
  <c r="D342" i="2"/>
  <c r="D334" i="2"/>
  <c r="D326" i="2"/>
  <c r="D318" i="2"/>
  <c r="D310" i="2"/>
  <c r="D302" i="2"/>
  <c r="D294" i="2"/>
  <c r="D286" i="2"/>
  <c r="D278" i="2"/>
  <c r="D270" i="2"/>
  <c r="D262" i="2"/>
  <c r="D254" i="2"/>
  <c r="D246" i="2"/>
  <c r="D238" i="2"/>
  <c r="D230" i="2"/>
  <c r="D222" i="2"/>
  <c r="D214" i="2"/>
  <c r="D206" i="2"/>
  <c r="D198" i="2"/>
  <c r="D190" i="2"/>
  <c r="D182" i="2"/>
  <c r="D174" i="2"/>
  <c r="D166" i="2"/>
  <c r="D158" i="2"/>
  <c r="D150" i="2"/>
  <c r="D142" i="2"/>
  <c r="D134" i="2"/>
  <c r="D126" i="2"/>
  <c r="D118" i="2"/>
  <c r="D110" i="2"/>
  <c r="D102" i="2"/>
  <c r="D94" i="2"/>
  <c r="D86" i="2"/>
  <c r="D78" i="2"/>
  <c r="D70" i="2"/>
  <c r="D62" i="2"/>
  <c r="D54" i="2"/>
  <c r="D306" i="2"/>
  <c r="D178" i="2"/>
  <c r="D106" i="2"/>
  <c r="D74" i="2"/>
  <c r="D385" i="2"/>
  <c r="D353" i="2"/>
  <c r="D321" i="2"/>
  <c r="D403" i="2"/>
  <c r="D397" i="2"/>
  <c r="D389" i="2"/>
  <c r="D381" i="2"/>
  <c r="D373" i="2"/>
  <c r="D365" i="2"/>
  <c r="D357" i="2"/>
  <c r="D349" i="2"/>
  <c r="D341" i="2"/>
  <c r="D333" i="2"/>
  <c r="D325" i="2"/>
  <c r="D317" i="2"/>
  <c r="D309" i="2"/>
  <c r="D301" i="2"/>
  <c r="D293" i="2"/>
  <c r="D285" i="2"/>
  <c r="D277" i="2"/>
  <c r="D269" i="2"/>
  <c r="D261" i="2"/>
  <c r="D253" i="2"/>
  <c r="D245" i="2"/>
  <c r="D237" i="2"/>
  <c r="D229" i="2"/>
  <c r="D221" i="2"/>
  <c r="D213" i="2"/>
  <c r="D205" i="2"/>
  <c r="D197" i="2"/>
  <c r="D189" i="2"/>
  <c r="D181" i="2"/>
  <c r="D173" i="2"/>
  <c r="D165" i="2"/>
  <c r="D157" i="2"/>
  <c r="D149" i="2"/>
  <c r="D141" i="2"/>
  <c r="D133" i="2"/>
  <c r="D125" i="2"/>
  <c r="D117" i="2"/>
  <c r="D109" i="2"/>
  <c r="D101" i="2"/>
  <c r="D93" i="2"/>
  <c r="D85" i="2"/>
  <c r="D77" i="2"/>
  <c r="D69" i="2"/>
  <c r="D61" i="2"/>
  <c r="D53" i="2"/>
  <c r="D386" i="2"/>
  <c r="D378" i="2"/>
  <c r="D370" i="2"/>
  <c r="D362" i="2"/>
  <c r="D354" i="2"/>
  <c r="D330" i="2"/>
  <c r="D322" i="2"/>
  <c r="D290" i="2"/>
  <c r="D274" i="2"/>
  <c r="D258" i="2"/>
  <c r="D226" i="2"/>
  <c r="D202" i="2"/>
  <c r="D170" i="2"/>
  <c r="D146" i="2"/>
  <c r="D122" i="2"/>
  <c r="D90" i="2"/>
  <c r="D58" i="2"/>
  <c r="D369" i="2"/>
  <c r="D396" i="2"/>
  <c r="D388" i="2"/>
  <c r="D380" i="2"/>
  <c r="D372" i="2"/>
  <c r="D364" i="2"/>
  <c r="D356" i="2"/>
  <c r="D348" i="2"/>
  <c r="D340" i="2"/>
  <c r="D332" i="2"/>
  <c r="D324" i="2"/>
  <c r="D316" i="2"/>
  <c r="D308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8" i="2"/>
  <c r="D394" i="2"/>
  <c r="D338" i="2"/>
  <c r="D314" i="2"/>
  <c r="D282" i="2"/>
  <c r="D250" i="2"/>
  <c r="D234" i="2"/>
  <c r="D210" i="2"/>
  <c r="D186" i="2"/>
  <c r="D154" i="2"/>
  <c r="D130" i="2"/>
  <c r="D98" i="2"/>
  <c r="D66" i="2"/>
  <c r="D377" i="2"/>
  <c r="D361" i="2"/>
  <c r="D337" i="2"/>
  <c r="D329" i="2"/>
  <c r="D305" i="2"/>
  <c r="D395" i="2"/>
  <c r="D387" i="2"/>
  <c r="D379" i="2"/>
  <c r="D371" i="2"/>
  <c r="D363" i="2"/>
  <c r="D355" i="2"/>
  <c r="D347" i="2"/>
  <c r="D339" i="2"/>
  <c r="D331" i="2"/>
  <c r="D323" i="2"/>
  <c r="D315" i="2"/>
  <c r="D307" i="2"/>
  <c r="D299" i="2"/>
  <c r="D291" i="2"/>
  <c r="D283" i="2"/>
  <c r="D275" i="2"/>
  <c r="D267" i="2"/>
  <c r="D259" i="2"/>
  <c r="D251" i="2"/>
  <c r="D243" i="2"/>
  <c r="D235" i="2"/>
  <c r="D227" i="2"/>
  <c r="D219" i="2"/>
  <c r="D211" i="2"/>
  <c r="D203" i="2"/>
  <c r="D195" i="2"/>
  <c r="D187" i="2"/>
  <c r="D179" i="2"/>
  <c r="D171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02" i="2"/>
  <c r="D346" i="2"/>
  <c r="D298" i="2"/>
  <c r="D266" i="2"/>
  <c r="D242" i="2"/>
  <c r="D218" i="2"/>
  <c r="D194" i="2"/>
  <c r="D162" i="2"/>
  <c r="D138" i="2"/>
  <c r="D114" i="2"/>
  <c r="D82" i="2"/>
  <c r="D50" i="2"/>
  <c r="D393" i="2"/>
  <c r="D345" i="2"/>
  <c r="D313" i="2"/>
  <c r="D297" i="2"/>
  <c r="D249" i="2"/>
  <c r="D185" i="2"/>
  <c r="D121" i="2"/>
  <c r="D79" i="2"/>
  <c r="D241" i="2"/>
  <c r="D177" i="2"/>
  <c r="D113" i="2"/>
  <c r="D73" i="2"/>
  <c r="D233" i="2"/>
  <c r="D169" i="2"/>
  <c r="D105" i="2"/>
  <c r="D71" i="2"/>
  <c r="D65" i="2"/>
  <c r="D217" i="2"/>
  <c r="D95" i="2"/>
  <c r="D47" i="2"/>
  <c r="D209" i="2"/>
  <c r="D89" i="2"/>
  <c r="D289" i="2"/>
  <c r="D225" i="2"/>
  <c r="D161" i="2"/>
  <c r="D97" i="2"/>
  <c r="D281" i="2"/>
  <c r="D153" i="2"/>
  <c r="D63" i="2"/>
  <c r="D273" i="2"/>
  <c r="D145" i="2"/>
  <c r="D57" i="2"/>
  <c r="D265" i="2"/>
  <c r="D201" i="2"/>
  <c r="D137" i="2"/>
  <c r="D87" i="2"/>
  <c r="D55" i="2"/>
  <c r="D257" i="2"/>
  <c r="D193" i="2"/>
  <c r="D129" i="2"/>
  <c r="D81" i="2"/>
  <c r="C16" i="1" l="1"/>
  <c r="G2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O47" i="2"/>
  <c r="P47" i="2" s="1"/>
  <c r="Q47" i="2" s="1"/>
  <c r="D15" i="1"/>
  <c r="L43" i="1"/>
  <c r="L44" i="1" s="1"/>
  <c r="L45" i="1" s="1"/>
  <c r="L46" i="1" s="1"/>
  <c r="L47" i="1" s="1"/>
  <c r="V36" i="1"/>
  <c r="G19" i="1"/>
  <c r="M15" i="2"/>
  <c r="G46" i="2"/>
  <c r="M48" i="2" l="1"/>
  <c r="H23" i="1"/>
  <c r="N58" i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G25" i="1"/>
  <c r="G26" i="1"/>
  <c r="I14" i="1"/>
  <c r="L48" i="1"/>
  <c r="M16" i="2"/>
  <c r="C47" i="2"/>
  <c r="E47" i="2" s="1"/>
  <c r="F47" i="2" s="1"/>
  <c r="M41" i="1" l="1"/>
  <c r="M2" i="1"/>
  <c r="M43" i="1" s="1"/>
  <c r="W2" i="1"/>
  <c r="W4" i="1" s="1"/>
  <c r="X4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O48" i="2"/>
  <c r="P48" i="2" s="1"/>
  <c r="Q48" i="2"/>
  <c r="L49" i="1"/>
  <c r="M17" i="2"/>
  <c r="G47" i="2"/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44" i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W5" i="1"/>
  <c r="M49" i="2"/>
  <c r="O49" i="2" s="1"/>
  <c r="P49" i="2" s="1"/>
  <c r="Q49" i="2" s="1"/>
  <c r="M50" i="2" s="1"/>
  <c r="V35" i="1"/>
  <c r="V37" i="1" s="1"/>
  <c r="L50" i="1"/>
  <c r="M18" i="2"/>
  <c r="C48" i="2"/>
  <c r="E48" i="2" s="1"/>
  <c r="F48" i="2" s="1"/>
  <c r="O50" i="2" l="1"/>
  <c r="P50" i="2" s="1"/>
  <c r="Q50" i="2" s="1"/>
  <c r="W6" i="1"/>
  <c r="X5" i="1"/>
  <c r="L51" i="1"/>
  <c r="M19" i="2"/>
  <c r="G48" i="2"/>
  <c r="M51" i="2" l="1"/>
  <c r="O51" i="2" s="1"/>
  <c r="P51" i="2" s="1"/>
  <c r="Q51" i="2" s="1"/>
  <c r="M52" i="2" s="1"/>
  <c r="O52" i="2" s="1"/>
  <c r="P52" i="2" s="1"/>
  <c r="Q52" i="2" s="1"/>
  <c r="M53" i="2" s="1"/>
  <c r="O53" i="2" s="1"/>
  <c r="P53" i="2" s="1"/>
  <c r="Q53" i="2" s="1"/>
  <c r="M54" i="2" s="1"/>
  <c r="O54" i="2" s="1"/>
  <c r="P54" i="2" s="1"/>
  <c r="Q54" i="2" s="1"/>
  <c r="M55" i="2" s="1"/>
  <c r="W7" i="1"/>
  <c r="X6" i="1"/>
  <c r="L52" i="1"/>
  <c r="O55" i="2"/>
  <c r="P55" i="2" s="1"/>
  <c r="Q55" i="2" s="1"/>
  <c r="M56" i="2" s="1"/>
  <c r="M20" i="2"/>
  <c r="C49" i="2"/>
  <c r="E49" i="2" s="1"/>
  <c r="F49" i="2" s="1"/>
  <c r="W8" i="1" l="1"/>
  <c r="X7" i="1"/>
  <c r="L53" i="1"/>
  <c r="O56" i="2"/>
  <c r="P56" i="2" s="1"/>
  <c r="Q56" i="2" s="1"/>
  <c r="M57" i="2" s="1"/>
  <c r="M21" i="2"/>
  <c r="G49" i="2"/>
  <c r="W9" i="1" l="1"/>
  <c r="X8" i="1"/>
  <c r="O9" i="2" a="1"/>
  <c r="O9" i="2" s="1"/>
  <c r="P43" i="1" s="1"/>
  <c r="L54" i="1"/>
  <c r="O57" i="2"/>
  <c r="P57" i="2" s="1"/>
  <c r="Q57" i="2" s="1"/>
  <c r="M58" i="2" s="1"/>
  <c r="M22" i="2"/>
  <c r="C50" i="2"/>
  <c r="E50" i="2" s="1"/>
  <c r="F50" i="2" s="1"/>
  <c r="G50" i="2" s="1"/>
  <c r="C51" i="2" s="1"/>
  <c r="E51" i="2" s="1"/>
  <c r="F51" i="2" s="1"/>
  <c r="G51" i="2" s="1"/>
  <c r="C52" i="2" s="1"/>
  <c r="E52" i="2" s="1"/>
  <c r="F52" i="2" s="1"/>
  <c r="G52" i="2" s="1"/>
  <c r="C53" i="2" s="1"/>
  <c r="E53" i="2" s="1"/>
  <c r="F53" i="2" s="1"/>
  <c r="G53" i="2" s="1"/>
  <c r="C54" i="2" s="1"/>
  <c r="E54" i="2" s="1"/>
  <c r="F54" i="2" s="1"/>
  <c r="G54" i="2" s="1"/>
  <c r="C55" i="2" s="1"/>
  <c r="E55" i="2" s="1"/>
  <c r="F55" i="2" s="1"/>
  <c r="G55" i="2" s="1"/>
  <c r="C56" i="2" s="1"/>
  <c r="E56" i="2" s="1"/>
  <c r="F56" i="2" s="1"/>
  <c r="G56" i="2" s="1"/>
  <c r="C57" i="2" s="1"/>
  <c r="E57" i="2" s="1"/>
  <c r="F57" i="2" s="1"/>
  <c r="Q43" i="1" l="1"/>
  <c r="W10" i="1"/>
  <c r="X9" i="1"/>
  <c r="L55" i="1"/>
  <c r="O58" i="2"/>
  <c r="P58" i="2" s="1"/>
  <c r="Q58" i="2" s="1"/>
  <c r="M23" i="2"/>
  <c r="G57" i="2"/>
  <c r="M59" i="2" l="1"/>
  <c r="W11" i="1"/>
  <c r="X10" i="1"/>
  <c r="L56" i="1"/>
  <c r="O59" i="2"/>
  <c r="P59" i="2" s="1"/>
  <c r="Q59" i="2" s="1"/>
  <c r="M60" i="2" s="1"/>
  <c r="M24" i="2"/>
  <c r="E9" i="2" a="1"/>
  <c r="E9" i="2" s="1"/>
  <c r="P4" i="1" s="1"/>
  <c r="Q4" i="1" s="1"/>
  <c r="D9" i="2" a="1"/>
  <c r="D9" i="2" s="1"/>
  <c r="C58" i="2"/>
  <c r="E58" i="2" s="1"/>
  <c r="F58" i="2" s="1"/>
  <c r="W12" i="1" l="1"/>
  <c r="X11" i="1"/>
  <c r="L57" i="1"/>
  <c r="O60" i="2"/>
  <c r="P60" i="2" s="1"/>
  <c r="Q60" i="2" s="1"/>
  <c r="M25" i="2"/>
  <c r="G58" i="2"/>
  <c r="M61" i="2" l="1"/>
  <c r="W13" i="1"/>
  <c r="X12" i="1"/>
  <c r="L58" i="1"/>
  <c r="O61" i="2"/>
  <c r="P61" i="2" s="1"/>
  <c r="Q61" i="2"/>
  <c r="M62" i="2" s="1"/>
  <c r="N9" i="2" a="1"/>
  <c r="N9" i="2" s="1"/>
  <c r="M26" i="2"/>
  <c r="C59" i="2"/>
  <c r="E59" i="2" s="1"/>
  <c r="F59" i="2" s="1"/>
  <c r="W14" i="1" l="1"/>
  <c r="X13" i="1"/>
  <c r="L59" i="1"/>
  <c r="O62" i="2"/>
  <c r="P62" i="2" s="1"/>
  <c r="Q62" i="2" s="1"/>
  <c r="M27" i="2"/>
  <c r="G59" i="2"/>
  <c r="M63" i="2" l="1"/>
  <c r="W15" i="1"/>
  <c r="X14" i="1"/>
  <c r="L60" i="1"/>
  <c r="O63" i="2"/>
  <c r="P63" i="2" s="1"/>
  <c r="Q63" i="2" s="1"/>
  <c r="M64" i="2" s="1"/>
  <c r="M28" i="2"/>
  <c r="C60" i="2"/>
  <c r="E60" i="2" s="1"/>
  <c r="F60" i="2" s="1"/>
  <c r="W16" i="1" l="1"/>
  <c r="X15" i="1"/>
  <c r="L61" i="1"/>
  <c r="O64" i="2"/>
  <c r="P64" i="2" s="1"/>
  <c r="Q64" i="2" s="1"/>
  <c r="M29" i="2"/>
  <c r="G60" i="2"/>
  <c r="M65" i="2" l="1"/>
  <c r="W17" i="1"/>
  <c r="X16" i="1"/>
  <c r="L62" i="1"/>
  <c r="O65" i="2"/>
  <c r="P65" i="2" s="1"/>
  <c r="Q65" i="2" s="1"/>
  <c r="M66" i="2" s="1"/>
  <c r="M30" i="2"/>
  <c r="C61" i="2"/>
  <c r="E61" i="2" s="1"/>
  <c r="F61" i="2" s="1"/>
  <c r="W18" i="1" l="1"/>
  <c r="X17" i="1"/>
  <c r="L63" i="1"/>
  <c r="O66" i="2"/>
  <c r="P66" i="2" s="1"/>
  <c r="Q66" i="2" s="1"/>
  <c r="M31" i="2"/>
  <c r="G61" i="2"/>
  <c r="M67" i="2" l="1"/>
  <c r="W19" i="1"/>
  <c r="X18" i="1"/>
  <c r="L64" i="1"/>
  <c r="O67" i="2"/>
  <c r="P67" i="2" s="1"/>
  <c r="Q67" i="2"/>
  <c r="M68" i="2" s="1"/>
  <c r="M32" i="2"/>
  <c r="C62" i="2"/>
  <c r="E62" i="2" s="1"/>
  <c r="F62" i="2" s="1"/>
  <c r="G62" i="2" s="1"/>
  <c r="C63" i="2" s="1"/>
  <c r="E63" i="2" s="1"/>
  <c r="F63" i="2" s="1"/>
  <c r="G63" i="2" s="1"/>
  <c r="C64" i="2" s="1"/>
  <c r="E64" i="2" s="1"/>
  <c r="F64" i="2" s="1"/>
  <c r="G64" i="2" s="1"/>
  <c r="C65" i="2" s="1"/>
  <c r="E65" i="2" s="1"/>
  <c r="F65" i="2" s="1"/>
  <c r="G65" i="2" s="1"/>
  <c r="C66" i="2" s="1"/>
  <c r="E66" i="2" s="1"/>
  <c r="F66" i="2" s="1"/>
  <c r="G66" i="2" s="1"/>
  <c r="C67" i="2" s="1"/>
  <c r="E67" i="2" s="1"/>
  <c r="F67" i="2" s="1"/>
  <c r="G67" i="2" s="1"/>
  <c r="C68" i="2" s="1"/>
  <c r="E68" i="2" s="1"/>
  <c r="F68" i="2" s="1"/>
  <c r="G68" i="2" s="1"/>
  <c r="C69" i="2" s="1"/>
  <c r="E69" i="2" s="1"/>
  <c r="W20" i="1" l="1"/>
  <c r="X19" i="1"/>
  <c r="L65" i="1"/>
  <c r="O68" i="2"/>
  <c r="P68" i="2" s="1"/>
  <c r="Q68" i="2" s="1"/>
  <c r="M69" i="2" s="1"/>
  <c r="M33" i="2"/>
  <c r="F69" i="2"/>
  <c r="W21" i="1" l="1"/>
  <c r="X20" i="1"/>
  <c r="L66" i="1"/>
  <c r="O69" i="2"/>
  <c r="P69" i="2" s="1"/>
  <c r="Q69" i="2" s="1"/>
  <c r="M34" i="2"/>
  <c r="G69" i="2"/>
  <c r="M70" i="2" l="1"/>
  <c r="N10" i="2" a="1"/>
  <c r="N10" i="2" s="1"/>
  <c r="O10" i="2" a="1"/>
  <c r="O10" i="2" s="1"/>
  <c r="P44" i="1" s="1"/>
  <c r="W22" i="1"/>
  <c r="X21" i="1"/>
  <c r="L67" i="1"/>
  <c r="O70" i="2"/>
  <c r="P70" i="2" s="1"/>
  <c r="Q70" i="2" s="1"/>
  <c r="M35" i="2"/>
  <c r="E10" i="2" a="1"/>
  <c r="E10" i="2" s="1"/>
  <c r="P5" i="1" s="1"/>
  <c r="Q5" i="1" s="1"/>
  <c r="D10" i="2" a="1"/>
  <c r="D10" i="2" s="1"/>
  <c r="C70" i="2"/>
  <c r="E70" i="2" s="1"/>
  <c r="W23" i="1" l="1"/>
  <c r="X22" i="1"/>
  <c r="Q44" i="1"/>
  <c r="M71" i="2"/>
  <c r="L68" i="1"/>
  <c r="O71" i="2"/>
  <c r="P71" i="2" s="1"/>
  <c r="Q71" i="2"/>
  <c r="M72" i="2" s="1"/>
  <c r="M36" i="2"/>
  <c r="F70" i="2"/>
  <c r="W24" i="1" l="1"/>
  <c r="X23" i="1"/>
  <c r="L69" i="1"/>
  <c r="O72" i="2"/>
  <c r="P72" i="2" s="1"/>
  <c r="Q72" i="2" s="1"/>
  <c r="M37" i="2"/>
  <c r="G70" i="2"/>
  <c r="M73" i="2" l="1"/>
  <c r="W25" i="1"/>
  <c r="X24" i="1"/>
  <c r="L70" i="1"/>
  <c r="O73" i="2"/>
  <c r="P73" i="2" s="1"/>
  <c r="Q73" i="2" s="1"/>
  <c r="M74" i="2" s="1"/>
  <c r="M38" i="2"/>
  <c r="C71" i="2"/>
  <c r="E71" i="2" s="1"/>
  <c r="F71" i="2" s="1"/>
  <c r="W26" i="1" l="1"/>
  <c r="X25" i="1"/>
  <c r="L71" i="1"/>
  <c r="O74" i="2"/>
  <c r="P74" i="2" s="1"/>
  <c r="Q74" i="2"/>
  <c r="M39" i="2"/>
  <c r="G71" i="2"/>
  <c r="M75" i="2" l="1"/>
  <c r="W27" i="1"/>
  <c r="X26" i="1"/>
  <c r="L72" i="1"/>
  <c r="O75" i="2"/>
  <c r="P75" i="2" s="1"/>
  <c r="Q75" i="2" s="1"/>
  <c r="M76" i="2" s="1"/>
  <c r="C72" i="2"/>
  <c r="E72" i="2" s="1"/>
  <c r="W28" i="1" l="1"/>
  <c r="X27" i="1"/>
  <c r="O76" i="2"/>
  <c r="P76" i="2" s="1"/>
  <c r="Q76" i="2" s="1"/>
  <c r="M77" i="2" s="1"/>
  <c r="F72" i="2"/>
  <c r="G72" i="2" s="1"/>
  <c r="W29" i="1" l="1"/>
  <c r="X28" i="1"/>
  <c r="O77" i="2"/>
  <c r="P77" i="2" s="1"/>
  <c r="Q77" i="2" s="1"/>
  <c r="M78" i="2" s="1"/>
  <c r="C73" i="2"/>
  <c r="E73" i="2" s="1"/>
  <c r="F73" i="2" s="1"/>
  <c r="W30" i="1" l="1"/>
  <c r="X29" i="1"/>
  <c r="O78" i="2"/>
  <c r="P78" i="2" s="1"/>
  <c r="Q78" i="2" s="1"/>
  <c r="M79" i="2" s="1"/>
  <c r="G73" i="2"/>
  <c r="W31" i="1" l="1"/>
  <c r="X30" i="1"/>
  <c r="O79" i="2"/>
  <c r="P79" i="2" s="1"/>
  <c r="Q79" i="2" s="1"/>
  <c r="M80" i="2" s="1"/>
  <c r="C74" i="2"/>
  <c r="E74" i="2" s="1"/>
  <c r="F74" i="2" s="1"/>
  <c r="G74" i="2" s="1"/>
  <c r="C75" i="2" s="1"/>
  <c r="E75" i="2" s="1"/>
  <c r="F75" i="2" s="1"/>
  <c r="G75" i="2" s="1"/>
  <c r="C76" i="2" s="1"/>
  <c r="E76" i="2" s="1"/>
  <c r="F76" i="2" s="1"/>
  <c r="G76" i="2" s="1"/>
  <c r="C77" i="2" s="1"/>
  <c r="E77" i="2" s="1"/>
  <c r="F77" i="2" s="1"/>
  <c r="G77" i="2" s="1"/>
  <c r="C78" i="2" s="1"/>
  <c r="E78" i="2" s="1"/>
  <c r="F78" i="2" s="1"/>
  <c r="G78" i="2" s="1"/>
  <c r="C79" i="2" s="1"/>
  <c r="E79" i="2" s="1"/>
  <c r="F79" i="2" s="1"/>
  <c r="G79" i="2" s="1"/>
  <c r="C80" i="2" s="1"/>
  <c r="E80" i="2" s="1"/>
  <c r="F80" i="2" s="1"/>
  <c r="G80" i="2" s="1"/>
  <c r="C81" i="2" s="1"/>
  <c r="E81" i="2" s="1"/>
  <c r="W32" i="1" l="1"/>
  <c r="X31" i="1"/>
  <c r="O80" i="2"/>
  <c r="P80" i="2" s="1"/>
  <c r="Q80" i="2" s="1"/>
  <c r="M81" i="2" s="1"/>
  <c r="F81" i="2"/>
  <c r="W33" i="1" l="1"/>
  <c r="X33" i="1" s="1"/>
  <c r="X32" i="1"/>
  <c r="O81" i="2"/>
  <c r="P81" i="2" s="1"/>
  <c r="Q81" i="2" s="1"/>
  <c r="G81" i="2"/>
  <c r="M82" i="2" l="1"/>
  <c r="O11" i="2" a="1"/>
  <c r="O11" i="2" s="1"/>
  <c r="P45" i="1" s="1"/>
  <c r="N11" i="2" a="1"/>
  <c r="N11" i="2" s="1"/>
  <c r="O82" i="2"/>
  <c r="P82" i="2" s="1"/>
  <c r="Q82" i="2" s="1"/>
  <c r="D11" i="2" a="1"/>
  <c r="D11" i="2" s="1"/>
  <c r="E11" i="2" a="1"/>
  <c r="E11" i="2" s="1"/>
  <c r="P6" i="1" s="1"/>
  <c r="Q6" i="1" s="1"/>
  <c r="C82" i="2"/>
  <c r="E82" i="2" s="1"/>
  <c r="F82" i="2" s="1"/>
  <c r="M83" i="2" l="1"/>
  <c r="Q45" i="1"/>
  <c r="O83" i="2"/>
  <c r="P83" i="2" s="1"/>
  <c r="Q83" i="2"/>
  <c r="M84" i="2" s="1"/>
  <c r="G82" i="2"/>
  <c r="O84" i="2" l="1"/>
  <c r="P84" i="2" s="1"/>
  <c r="Q84" i="2"/>
  <c r="M85" i="2" s="1"/>
  <c r="C83" i="2"/>
  <c r="E83" i="2" s="1"/>
  <c r="F83" i="2" s="1"/>
  <c r="O85" i="2" l="1"/>
  <c r="P85" i="2" s="1"/>
  <c r="Q85" i="2"/>
  <c r="M86" i="2" s="1"/>
  <c r="G83" i="2"/>
  <c r="O86" i="2" l="1"/>
  <c r="P86" i="2" s="1"/>
  <c r="Q86" i="2" s="1"/>
  <c r="M87" i="2" s="1"/>
  <c r="C84" i="2"/>
  <c r="E84" i="2" s="1"/>
  <c r="F84" i="2" s="1"/>
  <c r="O87" i="2" l="1"/>
  <c r="P87" i="2" s="1"/>
  <c r="Q87" i="2"/>
  <c r="M88" i="2" s="1"/>
  <c r="G84" i="2"/>
  <c r="O88" i="2" l="1"/>
  <c r="P88" i="2" s="1"/>
  <c r="Q88" i="2" s="1"/>
  <c r="M89" i="2" s="1"/>
  <c r="C85" i="2"/>
  <c r="E85" i="2" s="1"/>
  <c r="F85" i="2" s="1"/>
  <c r="O89" i="2" l="1"/>
  <c r="P89" i="2" s="1"/>
  <c r="Q89" i="2"/>
  <c r="M90" i="2" s="1"/>
  <c r="G85" i="2"/>
  <c r="O90" i="2" l="1"/>
  <c r="P90" i="2" s="1"/>
  <c r="Q90" i="2"/>
  <c r="M91" i="2" s="1"/>
  <c r="C86" i="2"/>
  <c r="E86" i="2" s="1"/>
  <c r="O91" i="2" l="1"/>
  <c r="P91" i="2" s="1"/>
  <c r="Q91" i="2"/>
  <c r="M92" i="2" s="1"/>
  <c r="F86" i="2"/>
  <c r="G86" i="2" s="1"/>
  <c r="C87" i="2" s="1"/>
  <c r="E87" i="2" s="1"/>
  <c r="F87" i="2" s="1"/>
  <c r="G87" i="2" s="1"/>
  <c r="C88" i="2" s="1"/>
  <c r="E88" i="2" s="1"/>
  <c r="F88" i="2" s="1"/>
  <c r="G88" i="2" s="1"/>
  <c r="C89" i="2" s="1"/>
  <c r="E89" i="2" s="1"/>
  <c r="F89" i="2" s="1"/>
  <c r="G89" i="2" s="1"/>
  <c r="C90" i="2" s="1"/>
  <c r="E90" i="2" s="1"/>
  <c r="F90" i="2" s="1"/>
  <c r="G90" i="2" s="1"/>
  <c r="C91" i="2" s="1"/>
  <c r="E91" i="2" s="1"/>
  <c r="F91" i="2" s="1"/>
  <c r="G91" i="2" s="1"/>
  <c r="C92" i="2" s="1"/>
  <c r="E92" i="2" s="1"/>
  <c r="F92" i="2" s="1"/>
  <c r="G92" i="2" s="1"/>
  <c r="C93" i="2" s="1"/>
  <c r="E93" i="2" s="1"/>
  <c r="O92" i="2" l="1"/>
  <c r="P92" i="2" s="1"/>
  <c r="Q92" i="2" s="1"/>
  <c r="M93" i="2" s="1"/>
  <c r="F93" i="2"/>
  <c r="O93" i="2" l="1"/>
  <c r="P93" i="2" s="1"/>
  <c r="Q93" i="2" s="1"/>
  <c r="G93" i="2"/>
  <c r="M94" i="2" l="1"/>
  <c r="N12" i="2" a="1"/>
  <c r="N12" i="2" s="1"/>
  <c r="O12" i="2" a="1"/>
  <c r="O12" i="2" s="1"/>
  <c r="P46" i="1" s="1"/>
  <c r="O94" i="2"/>
  <c r="P94" i="2" s="1"/>
  <c r="Q94" i="2"/>
  <c r="E12" i="2" a="1"/>
  <c r="E12" i="2" s="1"/>
  <c r="P7" i="1" s="1"/>
  <c r="Q7" i="1" s="1"/>
  <c r="D12" i="2" a="1"/>
  <c r="D12" i="2" s="1"/>
  <c r="C94" i="2"/>
  <c r="E94" i="2" s="1"/>
  <c r="F94" i="2" s="1"/>
  <c r="M95" i="2" l="1"/>
  <c r="Q46" i="1"/>
  <c r="O95" i="2"/>
  <c r="P95" i="2" s="1"/>
  <c r="Q95" i="2" s="1"/>
  <c r="M96" i="2" s="1"/>
  <c r="G94" i="2"/>
  <c r="O96" i="2" l="1"/>
  <c r="P96" i="2" s="1"/>
  <c r="Q96" i="2" s="1"/>
  <c r="M97" i="2" s="1"/>
  <c r="C95" i="2"/>
  <c r="E95" i="2" s="1"/>
  <c r="F95" i="2" s="1"/>
  <c r="O97" i="2" l="1"/>
  <c r="P97" i="2" s="1"/>
  <c r="Q97" i="2" s="1"/>
  <c r="M98" i="2" s="1"/>
  <c r="G95" i="2"/>
  <c r="O98" i="2" l="1"/>
  <c r="P98" i="2" s="1"/>
  <c r="Q98" i="2"/>
  <c r="M99" i="2" s="1"/>
  <c r="C96" i="2"/>
  <c r="E96" i="2" s="1"/>
  <c r="F96" i="2" s="1"/>
  <c r="O99" i="2" l="1"/>
  <c r="P99" i="2" s="1"/>
  <c r="Q99" i="2"/>
  <c r="M100" i="2" s="1"/>
  <c r="G96" i="2"/>
  <c r="O100" i="2" l="1"/>
  <c r="P100" i="2" s="1"/>
  <c r="Q100" i="2"/>
  <c r="M101" i="2" s="1"/>
  <c r="C97" i="2"/>
  <c r="E97" i="2" s="1"/>
  <c r="F97" i="2" s="1"/>
  <c r="O101" i="2" l="1"/>
  <c r="P101" i="2" s="1"/>
  <c r="Q101" i="2" s="1"/>
  <c r="M102" i="2" s="1"/>
  <c r="G97" i="2"/>
  <c r="O102" i="2" l="1"/>
  <c r="P102" i="2" s="1"/>
  <c r="Q102" i="2" s="1"/>
  <c r="M103" i="2" s="1"/>
  <c r="C98" i="2"/>
  <c r="E98" i="2" s="1"/>
  <c r="F98" i="2" s="1"/>
  <c r="G98" i="2" s="1"/>
  <c r="C99" i="2" s="1"/>
  <c r="E99" i="2" s="1"/>
  <c r="F99" i="2" s="1"/>
  <c r="G99" i="2" s="1"/>
  <c r="C100" i="2" s="1"/>
  <c r="E100" i="2" s="1"/>
  <c r="F100" i="2" s="1"/>
  <c r="G100" i="2" s="1"/>
  <c r="C101" i="2" s="1"/>
  <c r="E101" i="2" s="1"/>
  <c r="F101" i="2" s="1"/>
  <c r="G101" i="2" s="1"/>
  <c r="C102" i="2" s="1"/>
  <c r="E102" i="2" s="1"/>
  <c r="F102" i="2" s="1"/>
  <c r="G102" i="2" s="1"/>
  <c r="C103" i="2" s="1"/>
  <c r="E103" i="2" s="1"/>
  <c r="F103" i="2" s="1"/>
  <c r="G103" i="2" s="1"/>
  <c r="C104" i="2" s="1"/>
  <c r="E104" i="2" s="1"/>
  <c r="F104" i="2" s="1"/>
  <c r="G104" i="2" s="1"/>
  <c r="C105" i="2" s="1"/>
  <c r="O103" i="2" l="1"/>
  <c r="P103" i="2" s="1"/>
  <c r="Q103" i="2" s="1"/>
  <c r="M104" i="2" s="1"/>
  <c r="E105" i="2"/>
  <c r="O104" i="2" l="1"/>
  <c r="P104" i="2" s="1"/>
  <c r="Q104" i="2" s="1"/>
  <c r="M105" i="2" s="1"/>
  <c r="F105" i="2"/>
  <c r="O105" i="2" l="1"/>
  <c r="P105" i="2" s="1"/>
  <c r="Q105" i="2"/>
  <c r="G105" i="2"/>
  <c r="M106" i="2" l="1"/>
  <c r="O13" i="2" a="1"/>
  <c r="O13" i="2" s="1"/>
  <c r="P47" i="1" s="1"/>
  <c r="N13" i="2" a="1"/>
  <c r="N13" i="2" s="1"/>
  <c r="O106" i="2"/>
  <c r="P106" i="2" s="1"/>
  <c r="Q106" i="2"/>
  <c r="E13" i="2" a="1"/>
  <c r="E13" i="2" s="1"/>
  <c r="P8" i="1" s="1"/>
  <c r="Q8" i="1" s="1"/>
  <c r="D13" i="2" a="1"/>
  <c r="D13" i="2" s="1"/>
  <c r="C106" i="2"/>
  <c r="E106" i="2" s="1"/>
  <c r="F106" i="2" s="1"/>
  <c r="M107" i="2" l="1"/>
  <c r="Q47" i="1"/>
  <c r="O107" i="2"/>
  <c r="P107" i="2" s="1"/>
  <c r="Q107" i="2" s="1"/>
  <c r="G106" i="2"/>
  <c r="M108" i="2" l="1"/>
  <c r="O108" i="2"/>
  <c r="P108" i="2" s="1"/>
  <c r="Q108" i="2" s="1"/>
  <c r="C107" i="2"/>
  <c r="E107" i="2" s="1"/>
  <c r="F107" i="2" s="1"/>
  <c r="M109" i="2" l="1"/>
  <c r="O109" i="2"/>
  <c r="P109" i="2" s="1"/>
  <c r="Q109" i="2" s="1"/>
  <c r="M110" i="2" s="1"/>
  <c r="G107" i="2"/>
  <c r="O110" i="2" l="1"/>
  <c r="P110" i="2" s="1"/>
  <c r="Q110" i="2"/>
  <c r="M111" i="2" s="1"/>
  <c r="C108" i="2"/>
  <c r="E108" i="2" s="1"/>
  <c r="F108" i="2" s="1"/>
  <c r="O111" i="2" l="1"/>
  <c r="P111" i="2" s="1"/>
  <c r="Q111" i="2"/>
  <c r="M112" i="2" s="1"/>
  <c r="G108" i="2"/>
  <c r="O112" i="2" l="1"/>
  <c r="P112" i="2" s="1"/>
  <c r="Q112" i="2" s="1"/>
  <c r="M113" i="2" s="1"/>
  <c r="C109" i="2"/>
  <c r="E109" i="2" s="1"/>
  <c r="F109" i="2" s="1"/>
  <c r="O113" i="2" l="1"/>
  <c r="P113" i="2" s="1"/>
  <c r="Q113" i="2" s="1"/>
  <c r="M114" i="2" s="1"/>
  <c r="G109" i="2"/>
  <c r="O114" i="2" l="1"/>
  <c r="P114" i="2" s="1"/>
  <c r="Q114" i="2" s="1"/>
  <c r="M115" i="2" s="1"/>
  <c r="C110" i="2"/>
  <c r="E110" i="2" s="1"/>
  <c r="F110" i="2" s="1"/>
  <c r="G110" i="2" s="1"/>
  <c r="C111" i="2" s="1"/>
  <c r="E111" i="2" s="1"/>
  <c r="F111" i="2" s="1"/>
  <c r="G111" i="2" s="1"/>
  <c r="C112" i="2" s="1"/>
  <c r="E112" i="2" s="1"/>
  <c r="F112" i="2" s="1"/>
  <c r="G112" i="2" s="1"/>
  <c r="C113" i="2" s="1"/>
  <c r="E113" i="2" s="1"/>
  <c r="F113" i="2" s="1"/>
  <c r="G113" i="2" s="1"/>
  <c r="C114" i="2" s="1"/>
  <c r="E114" i="2" s="1"/>
  <c r="F114" i="2" s="1"/>
  <c r="G114" i="2" s="1"/>
  <c r="C115" i="2" s="1"/>
  <c r="E115" i="2" s="1"/>
  <c r="F115" i="2" s="1"/>
  <c r="G115" i="2" s="1"/>
  <c r="C116" i="2" s="1"/>
  <c r="E116" i="2" s="1"/>
  <c r="F116" i="2" s="1"/>
  <c r="G116" i="2" s="1"/>
  <c r="C117" i="2" s="1"/>
  <c r="O115" i="2" l="1"/>
  <c r="P115" i="2" s="1"/>
  <c r="Q115" i="2" s="1"/>
  <c r="M116" i="2" s="1"/>
  <c r="E117" i="2"/>
  <c r="O116" i="2" l="1"/>
  <c r="P116" i="2" s="1"/>
  <c r="Q116" i="2"/>
  <c r="M117" i="2" s="1"/>
  <c r="F117" i="2"/>
  <c r="O117" i="2" l="1"/>
  <c r="P117" i="2" s="1"/>
  <c r="Q117" i="2" s="1"/>
  <c r="G117" i="2"/>
  <c r="M118" i="2" l="1"/>
  <c r="O14" i="2" a="1"/>
  <c r="O14" i="2" s="1"/>
  <c r="P48" i="1" s="1"/>
  <c r="N14" i="2" a="1"/>
  <c r="N14" i="2" s="1"/>
  <c r="O118" i="2"/>
  <c r="P118" i="2" s="1"/>
  <c r="Q118" i="2"/>
  <c r="D14" i="2" a="1"/>
  <c r="D14" i="2" s="1"/>
  <c r="E14" i="2" a="1"/>
  <c r="E14" i="2" s="1"/>
  <c r="P9" i="1" s="1"/>
  <c r="Q9" i="1" s="1"/>
  <c r="C118" i="2"/>
  <c r="E118" i="2" s="1"/>
  <c r="F118" i="2" s="1"/>
  <c r="M119" i="2" l="1"/>
  <c r="Q48" i="1"/>
  <c r="O119" i="2"/>
  <c r="P119" i="2" s="1"/>
  <c r="Q119" i="2" s="1"/>
  <c r="M120" i="2" s="1"/>
  <c r="G118" i="2"/>
  <c r="O120" i="2" l="1"/>
  <c r="P120" i="2" s="1"/>
  <c r="Q120" i="2"/>
  <c r="C119" i="2"/>
  <c r="E119" i="2" s="1"/>
  <c r="F119" i="2" s="1"/>
  <c r="M121" i="2" l="1"/>
  <c r="O121" i="2"/>
  <c r="P121" i="2" s="1"/>
  <c r="Q121" i="2" s="1"/>
  <c r="G119" i="2"/>
  <c r="M122" i="2" l="1"/>
  <c r="O122" i="2"/>
  <c r="P122" i="2" s="1"/>
  <c r="Q122" i="2" s="1"/>
  <c r="C120" i="2"/>
  <c r="E120" i="2" s="1"/>
  <c r="F120" i="2" s="1"/>
  <c r="M123" i="2" l="1"/>
  <c r="O123" i="2"/>
  <c r="P123" i="2" s="1"/>
  <c r="Q123" i="2" s="1"/>
  <c r="M124" i="2" s="1"/>
  <c r="G120" i="2"/>
  <c r="O124" i="2" l="1"/>
  <c r="P124" i="2" s="1"/>
  <c r="Q124" i="2"/>
  <c r="M125" i="2" s="1"/>
  <c r="C121" i="2"/>
  <c r="E121" i="2" s="1"/>
  <c r="F121" i="2" s="1"/>
  <c r="O125" i="2" l="1"/>
  <c r="P125" i="2" s="1"/>
  <c r="Q125" i="2" s="1"/>
  <c r="M126" i="2" s="1"/>
  <c r="G121" i="2"/>
  <c r="O126" i="2" l="1"/>
  <c r="P126" i="2" s="1"/>
  <c r="Q126" i="2"/>
  <c r="M127" i="2" s="1"/>
  <c r="C122" i="2"/>
  <c r="E122" i="2" s="1"/>
  <c r="F122" i="2" s="1"/>
  <c r="G122" i="2" s="1"/>
  <c r="C123" i="2" s="1"/>
  <c r="E123" i="2" s="1"/>
  <c r="F123" i="2" s="1"/>
  <c r="G123" i="2" s="1"/>
  <c r="C124" i="2" s="1"/>
  <c r="E124" i="2" s="1"/>
  <c r="F124" i="2" s="1"/>
  <c r="G124" i="2" s="1"/>
  <c r="C125" i="2" s="1"/>
  <c r="E125" i="2" s="1"/>
  <c r="F125" i="2" s="1"/>
  <c r="G125" i="2" s="1"/>
  <c r="C126" i="2" s="1"/>
  <c r="E126" i="2" s="1"/>
  <c r="F126" i="2" s="1"/>
  <c r="G126" i="2" s="1"/>
  <c r="C127" i="2" s="1"/>
  <c r="E127" i="2" s="1"/>
  <c r="F127" i="2" s="1"/>
  <c r="G127" i="2" s="1"/>
  <c r="C128" i="2" s="1"/>
  <c r="E128" i="2" s="1"/>
  <c r="F128" i="2" s="1"/>
  <c r="G128" i="2" s="1"/>
  <c r="C129" i="2" s="1"/>
  <c r="O127" i="2" l="1"/>
  <c r="P127" i="2" s="1"/>
  <c r="Q127" i="2" s="1"/>
  <c r="M128" i="2" s="1"/>
  <c r="E129" i="2"/>
  <c r="O128" i="2" l="1"/>
  <c r="P128" i="2" s="1"/>
  <c r="Q128" i="2"/>
  <c r="M129" i="2" s="1"/>
  <c r="F129" i="2"/>
  <c r="O129" i="2" l="1"/>
  <c r="P129" i="2" s="1"/>
  <c r="Q129" i="2" s="1"/>
  <c r="G129" i="2"/>
  <c r="M130" i="2" l="1"/>
  <c r="N15" i="2" a="1"/>
  <c r="N15" i="2" s="1"/>
  <c r="O15" i="2" a="1"/>
  <c r="O15" i="2" s="1"/>
  <c r="P49" i="1" s="1"/>
  <c r="O130" i="2"/>
  <c r="P130" i="2" s="1"/>
  <c r="Q130" i="2" s="1"/>
  <c r="E15" i="2" a="1"/>
  <c r="E15" i="2" s="1"/>
  <c r="P10" i="1" s="1"/>
  <c r="Q10" i="1" s="1"/>
  <c r="D15" i="2" a="1"/>
  <c r="D15" i="2" s="1"/>
  <c r="C130" i="2"/>
  <c r="E130" i="2" s="1"/>
  <c r="F130" i="2" s="1"/>
  <c r="M131" i="2" l="1"/>
  <c r="Q49" i="1"/>
  <c r="O131" i="2"/>
  <c r="P131" i="2" s="1"/>
  <c r="Q131" i="2" s="1"/>
  <c r="M132" i="2" s="1"/>
  <c r="G130" i="2"/>
  <c r="O132" i="2" l="1"/>
  <c r="P132" i="2" s="1"/>
  <c r="Q132" i="2"/>
  <c r="M133" i="2" s="1"/>
  <c r="C131" i="2"/>
  <c r="E131" i="2" s="1"/>
  <c r="F131" i="2" s="1"/>
  <c r="O133" i="2" l="1"/>
  <c r="P133" i="2" s="1"/>
  <c r="Q133" i="2" s="1"/>
  <c r="M134" i="2" s="1"/>
  <c r="G131" i="2"/>
  <c r="O134" i="2" l="1"/>
  <c r="P134" i="2" s="1"/>
  <c r="Q134" i="2" s="1"/>
  <c r="M135" i="2" s="1"/>
  <c r="C132" i="2"/>
  <c r="E132" i="2" s="1"/>
  <c r="F132" i="2" s="1"/>
  <c r="O135" i="2" l="1"/>
  <c r="P135" i="2" s="1"/>
  <c r="Q135" i="2" s="1"/>
  <c r="G132" i="2"/>
  <c r="M136" i="2" l="1"/>
  <c r="O136" i="2"/>
  <c r="P136" i="2" s="1"/>
  <c r="Q136" i="2" s="1"/>
  <c r="M137" i="2" s="1"/>
  <c r="C133" i="2"/>
  <c r="E133" i="2" s="1"/>
  <c r="F133" i="2" s="1"/>
  <c r="O137" i="2" l="1"/>
  <c r="P137" i="2" s="1"/>
  <c r="Q137" i="2" s="1"/>
  <c r="M138" i="2" s="1"/>
  <c r="G133" i="2"/>
  <c r="O138" i="2" l="1"/>
  <c r="P138" i="2" s="1"/>
  <c r="Q138" i="2" s="1"/>
  <c r="M139" i="2" s="1"/>
  <c r="C134" i="2"/>
  <c r="E134" i="2" s="1"/>
  <c r="F134" i="2" s="1"/>
  <c r="G134" i="2" s="1"/>
  <c r="C135" i="2" s="1"/>
  <c r="E135" i="2" s="1"/>
  <c r="F135" i="2" s="1"/>
  <c r="G135" i="2" s="1"/>
  <c r="C136" i="2" s="1"/>
  <c r="E136" i="2" s="1"/>
  <c r="F136" i="2" s="1"/>
  <c r="G136" i="2" s="1"/>
  <c r="C137" i="2" s="1"/>
  <c r="E137" i="2" s="1"/>
  <c r="F137" i="2" s="1"/>
  <c r="G137" i="2" s="1"/>
  <c r="C138" i="2" s="1"/>
  <c r="E138" i="2" s="1"/>
  <c r="F138" i="2" s="1"/>
  <c r="G138" i="2" s="1"/>
  <c r="C139" i="2" s="1"/>
  <c r="E139" i="2" s="1"/>
  <c r="F139" i="2" s="1"/>
  <c r="G139" i="2" s="1"/>
  <c r="C140" i="2" s="1"/>
  <c r="E140" i="2" s="1"/>
  <c r="F140" i="2" s="1"/>
  <c r="G140" i="2" s="1"/>
  <c r="C141" i="2" s="1"/>
  <c r="O139" i="2" l="1"/>
  <c r="P139" i="2" s="1"/>
  <c r="Q139" i="2" s="1"/>
  <c r="M140" i="2" s="1"/>
  <c r="E141" i="2"/>
  <c r="O140" i="2" l="1"/>
  <c r="P140" i="2" s="1"/>
  <c r="Q140" i="2" s="1"/>
  <c r="M141" i="2" s="1"/>
  <c r="F141" i="2"/>
  <c r="O141" i="2" l="1"/>
  <c r="P141" i="2" s="1"/>
  <c r="Q141" i="2" s="1"/>
  <c r="G141" i="2"/>
  <c r="M142" i="2" l="1"/>
  <c r="O16" i="2" a="1"/>
  <c r="O16" i="2" s="1"/>
  <c r="P50" i="1" s="1"/>
  <c r="N16" i="2" a="1"/>
  <c r="N16" i="2" s="1"/>
  <c r="O142" i="2"/>
  <c r="P142" i="2" s="1"/>
  <c r="Q142" i="2"/>
  <c r="E16" i="2" a="1"/>
  <c r="E16" i="2" s="1"/>
  <c r="P11" i="1" s="1"/>
  <c r="Q11" i="1" s="1"/>
  <c r="D16" i="2" a="1"/>
  <c r="D16" i="2" s="1"/>
  <c r="C142" i="2"/>
  <c r="E142" i="2" s="1"/>
  <c r="F142" i="2" s="1"/>
  <c r="M143" i="2" l="1"/>
  <c r="Q50" i="1"/>
  <c r="O143" i="2"/>
  <c r="P143" i="2" s="1"/>
  <c r="Q143" i="2"/>
  <c r="M144" i="2" s="1"/>
  <c r="G142" i="2"/>
  <c r="O144" i="2" l="1"/>
  <c r="P144" i="2" s="1"/>
  <c r="Q144" i="2"/>
  <c r="M145" i="2" s="1"/>
  <c r="C143" i="2"/>
  <c r="E143" i="2" s="1"/>
  <c r="F143" i="2" s="1"/>
  <c r="O145" i="2" l="1"/>
  <c r="P145" i="2" s="1"/>
  <c r="Q145" i="2" s="1"/>
  <c r="M146" i="2" s="1"/>
  <c r="G143" i="2"/>
  <c r="O146" i="2" l="1"/>
  <c r="P146" i="2" s="1"/>
  <c r="Q146" i="2" s="1"/>
  <c r="M147" i="2" s="1"/>
  <c r="C144" i="2"/>
  <c r="E144" i="2" s="1"/>
  <c r="F144" i="2" s="1"/>
  <c r="O147" i="2" l="1"/>
  <c r="P147" i="2" s="1"/>
  <c r="Q147" i="2" s="1"/>
  <c r="M148" i="2" s="1"/>
  <c r="G144" i="2"/>
  <c r="O148" i="2" l="1"/>
  <c r="P148" i="2" s="1"/>
  <c r="Q148" i="2" s="1"/>
  <c r="M149" i="2" s="1"/>
  <c r="C145" i="2"/>
  <c r="E145" i="2" s="1"/>
  <c r="F145" i="2" s="1"/>
  <c r="O149" i="2" l="1"/>
  <c r="P149" i="2" s="1"/>
  <c r="Q149" i="2" s="1"/>
  <c r="M150" i="2" s="1"/>
  <c r="G145" i="2"/>
  <c r="O150" i="2" l="1"/>
  <c r="P150" i="2" s="1"/>
  <c r="Q150" i="2" s="1"/>
  <c r="M151" i="2" s="1"/>
  <c r="C146" i="2"/>
  <c r="E146" i="2" s="1"/>
  <c r="F146" i="2" s="1"/>
  <c r="G146" i="2" s="1"/>
  <c r="C147" i="2" s="1"/>
  <c r="E147" i="2" s="1"/>
  <c r="F147" i="2" s="1"/>
  <c r="G147" i="2" s="1"/>
  <c r="C148" i="2" s="1"/>
  <c r="E148" i="2" s="1"/>
  <c r="F148" i="2" s="1"/>
  <c r="G148" i="2" s="1"/>
  <c r="C149" i="2" s="1"/>
  <c r="E149" i="2" s="1"/>
  <c r="F149" i="2" s="1"/>
  <c r="G149" i="2" s="1"/>
  <c r="C150" i="2" s="1"/>
  <c r="E150" i="2" s="1"/>
  <c r="F150" i="2" s="1"/>
  <c r="G150" i="2" s="1"/>
  <c r="C151" i="2" s="1"/>
  <c r="E151" i="2" s="1"/>
  <c r="F151" i="2" s="1"/>
  <c r="G151" i="2" s="1"/>
  <c r="C152" i="2" s="1"/>
  <c r="E152" i="2" s="1"/>
  <c r="F152" i="2" s="1"/>
  <c r="G152" i="2" s="1"/>
  <c r="C153" i="2" s="1"/>
  <c r="O151" i="2" l="1"/>
  <c r="P151" i="2" s="1"/>
  <c r="Q151" i="2" s="1"/>
  <c r="M152" i="2" s="1"/>
  <c r="E153" i="2"/>
  <c r="O152" i="2" l="1"/>
  <c r="P152" i="2" s="1"/>
  <c r="Q152" i="2" s="1"/>
  <c r="M153" i="2" s="1"/>
  <c r="F153" i="2"/>
  <c r="O153" i="2" l="1"/>
  <c r="P153" i="2" s="1"/>
  <c r="Q153" i="2" s="1"/>
  <c r="G153" i="2"/>
  <c r="M154" i="2" l="1"/>
  <c r="O17" i="2" a="1"/>
  <c r="O17" i="2" s="1"/>
  <c r="P51" i="1" s="1"/>
  <c r="N17" i="2" a="1"/>
  <c r="N17" i="2" s="1"/>
  <c r="O154" i="2"/>
  <c r="P154" i="2" s="1"/>
  <c r="Q154" i="2" s="1"/>
  <c r="D17" i="2" a="1"/>
  <c r="D17" i="2" s="1"/>
  <c r="E17" i="2" a="1"/>
  <c r="E17" i="2" s="1"/>
  <c r="P12" i="1" s="1"/>
  <c r="Q12" i="1" s="1"/>
  <c r="C154" i="2"/>
  <c r="E154" i="2" s="1"/>
  <c r="F154" i="2" s="1"/>
  <c r="Q51" i="1" l="1"/>
  <c r="M155" i="2"/>
  <c r="O155" i="2"/>
  <c r="P155" i="2" s="1"/>
  <c r="Q155" i="2" s="1"/>
  <c r="M156" i="2" s="1"/>
  <c r="G154" i="2"/>
  <c r="O156" i="2" l="1"/>
  <c r="P156" i="2" s="1"/>
  <c r="Q156" i="2"/>
  <c r="M157" i="2" s="1"/>
  <c r="C155" i="2"/>
  <c r="E155" i="2" s="1"/>
  <c r="F155" i="2" s="1"/>
  <c r="O157" i="2" l="1"/>
  <c r="P157" i="2" s="1"/>
  <c r="Q157" i="2" s="1"/>
  <c r="M158" i="2" s="1"/>
  <c r="G155" i="2"/>
  <c r="O158" i="2" l="1"/>
  <c r="P158" i="2" s="1"/>
  <c r="Q158" i="2" s="1"/>
  <c r="M159" i="2" s="1"/>
  <c r="C156" i="2"/>
  <c r="E156" i="2" s="1"/>
  <c r="F156" i="2" s="1"/>
  <c r="O159" i="2" l="1"/>
  <c r="P159" i="2" s="1"/>
  <c r="Q159" i="2"/>
  <c r="M160" i="2" s="1"/>
  <c r="G156" i="2"/>
  <c r="O160" i="2" l="1"/>
  <c r="P160" i="2" s="1"/>
  <c r="Q160" i="2" s="1"/>
  <c r="M161" i="2" s="1"/>
  <c r="C157" i="2"/>
  <c r="E157" i="2" s="1"/>
  <c r="O161" i="2" l="1"/>
  <c r="P161" i="2" s="1"/>
  <c r="Q161" i="2" s="1"/>
  <c r="M162" i="2" s="1"/>
  <c r="F157" i="2"/>
  <c r="O162" i="2" l="1"/>
  <c r="P162" i="2" s="1"/>
  <c r="Q162" i="2" s="1"/>
  <c r="M163" i="2" s="1"/>
  <c r="G157" i="2"/>
  <c r="O163" i="2" l="1"/>
  <c r="P163" i="2" s="1"/>
  <c r="Q163" i="2" s="1"/>
  <c r="M164" i="2" s="1"/>
  <c r="C158" i="2"/>
  <c r="E158" i="2" s="1"/>
  <c r="F158" i="2" s="1"/>
  <c r="G158" i="2" s="1"/>
  <c r="C159" i="2" s="1"/>
  <c r="E159" i="2" s="1"/>
  <c r="F159" i="2" s="1"/>
  <c r="G159" i="2" s="1"/>
  <c r="C160" i="2" s="1"/>
  <c r="E160" i="2" s="1"/>
  <c r="F160" i="2" s="1"/>
  <c r="G160" i="2" s="1"/>
  <c r="C161" i="2" s="1"/>
  <c r="E161" i="2" s="1"/>
  <c r="F161" i="2" s="1"/>
  <c r="G161" i="2" s="1"/>
  <c r="C162" i="2" s="1"/>
  <c r="E162" i="2" s="1"/>
  <c r="F162" i="2" s="1"/>
  <c r="G162" i="2" s="1"/>
  <c r="C163" i="2" s="1"/>
  <c r="E163" i="2" s="1"/>
  <c r="F163" i="2" s="1"/>
  <c r="G163" i="2" s="1"/>
  <c r="C164" i="2" s="1"/>
  <c r="E164" i="2" s="1"/>
  <c r="F164" i="2" s="1"/>
  <c r="G164" i="2" s="1"/>
  <c r="C165" i="2" s="1"/>
  <c r="O164" i="2" l="1"/>
  <c r="P164" i="2" s="1"/>
  <c r="Q164" i="2" s="1"/>
  <c r="M165" i="2" s="1"/>
  <c r="E165" i="2"/>
  <c r="F165" i="2" s="1"/>
  <c r="G165" i="2" s="1"/>
  <c r="O165" i="2" l="1"/>
  <c r="P165" i="2" s="1"/>
  <c r="Q165" i="2" s="1"/>
  <c r="D18" i="2" a="1"/>
  <c r="D18" i="2" s="1"/>
  <c r="E18" i="2" a="1"/>
  <c r="E18" i="2" s="1"/>
  <c r="P13" i="1" s="1"/>
  <c r="Q13" i="1" s="1"/>
  <c r="C166" i="2"/>
  <c r="E166" i="2" s="1"/>
  <c r="M166" i="2" l="1"/>
  <c r="O18" i="2" a="1"/>
  <c r="O18" i="2" s="1"/>
  <c r="P52" i="1" s="1"/>
  <c r="N18" i="2" a="1"/>
  <c r="N18" i="2" s="1"/>
  <c r="O166" i="2"/>
  <c r="P166" i="2" s="1"/>
  <c r="Q166" i="2" s="1"/>
  <c r="F166" i="2"/>
  <c r="Q52" i="1" l="1"/>
  <c r="M167" i="2"/>
  <c r="O167" i="2"/>
  <c r="P167" i="2" s="1"/>
  <c r="Q167" i="2" s="1"/>
  <c r="M168" i="2" s="1"/>
  <c r="G166" i="2"/>
  <c r="O168" i="2" l="1"/>
  <c r="P168" i="2" s="1"/>
  <c r="Q168" i="2" s="1"/>
  <c r="C167" i="2"/>
  <c r="E167" i="2" s="1"/>
  <c r="F167" i="2" s="1"/>
  <c r="M169" i="2" l="1"/>
  <c r="O169" i="2"/>
  <c r="P169" i="2" s="1"/>
  <c r="Q169" i="2" s="1"/>
  <c r="M170" i="2" s="1"/>
  <c r="G167" i="2"/>
  <c r="O170" i="2" l="1"/>
  <c r="P170" i="2" s="1"/>
  <c r="Q170" i="2" s="1"/>
  <c r="C168" i="2"/>
  <c r="E168" i="2" s="1"/>
  <c r="F168" i="2" s="1"/>
  <c r="M171" i="2" l="1"/>
  <c r="O171" i="2"/>
  <c r="P171" i="2" s="1"/>
  <c r="Q171" i="2" s="1"/>
  <c r="M172" i="2" s="1"/>
  <c r="G168" i="2"/>
  <c r="O172" i="2" l="1"/>
  <c r="P172" i="2" s="1"/>
  <c r="Q172" i="2" s="1"/>
  <c r="M173" i="2" s="1"/>
  <c r="C169" i="2"/>
  <c r="E169" i="2" s="1"/>
  <c r="F169" i="2" s="1"/>
  <c r="O173" i="2" l="1"/>
  <c r="P173" i="2" s="1"/>
  <c r="Q173" i="2" s="1"/>
  <c r="G169" i="2"/>
  <c r="M174" i="2" l="1"/>
  <c r="O174" i="2"/>
  <c r="P174" i="2" s="1"/>
  <c r="Q174" i="2" s="1"/>
  <c r="M175" i="2" s="1"/>
  <c r="C170" i="2"/>
  <c r="E170" i="2" s="1"/>
  <c r="F170" i="2" s="1"/>
  <c r="G170" i="2" s="1"/>
  <c r="C171" i="2" s="1"/>
  <c r="E171" i="2" s="1"/>
  <c r="F171" i="2" s="1"/>
  <c r="G171" i="2" s="1"/>
  <c r="C172" i="2" s="1"/>
  <c r="E172" i="2" s="1"/>
  <c r="F172" i="2" s="1"/>
  <c r="G172" i="2" s="1"/>
  <c r="C173" i="2" s="1"/>
  <c r="E173" i="2" s="1"/>
  <c r="F173" i="2" s="1"/>
  <c r="G173" i="2" s="1"/>
  <c r="C174" i="2" s="1"/>
  <c r="E174" i="2" s="1"/>
  <c r="F174" i="2" s="1"/>
  <c r="G174" i="2" s="1"/>
  <c r="C175" i="2" s="1"/>
  <c r="E175" i="2" s="1"/>
  <c r="F175" i="2" s="1"/>
  <c r="G175" i="2" s="1"/>
  <c r="C176" i="2" s="1"/>
  <c r="E176" i="2" s="1"/>
  <c r="F176" i="2" s="1"/>
  <c r="G176" i="2" s="1"/>
  <c r="C177" i="2" s="1"/>
  <c r="O175" i="2" l="1"/>
  <c r="P175" i="2" s="1"/>
  <c r="Q175" i="2" s="1"/>
  <c r="M176" i="2" s="1"/>
  <c r="E177" i="2"/>
  <c r="O176" i="2" l="1"/>
  <c r="P176" i="2" s="1"/>
  <c r="Q176" i="2" s="1"/>
  <c r="M177" i="2" s="1"/>
  <c r="F177" i="2"/>
  <c r="O177" i="2" l="1"/>
  <c r="P177" i="2" s="1"/>
  <c r="Q177" i="2" s="1"/>
  <c r="G177" i="2"/>
  <c r="M178" i="2" l="1"/>
  <c r="N19" i="2" a="1"/>
  <c r="N19" i="2" s="1"/>
  <c r="O19" i="2" a="1"/>
  <c r="O19" i="2" s="1"/>
  <c r="P53" i="1" s="1"/>
  <c r="O178" i="2"/>
  <c r="P178" i="2" s="1"/>
  <c r="Q178" i="2" s="1"/>
  <c r="E19" i="2" a="1"/>
  <c r="E19" i="2" s="1"/>
  <c r="P14" i="1" s="1"/>
  <c r="Q14" i="1" s="1"/>
  <c r="D19" i="2" a="1"/>
  <c r="D19" i="2" s="1"/>
  <c r="C178" i="2"/>
  <c r="E178" i="2" s="1"/>
  <c r="F178" i="2" s="1"/>
  <c r="M179" i="2" l="1"/>
  <c r="Q53" i="1"/>
  <c r="O179" i="2"/>
  <c r="P179" i="2" s="1"/>
  <c r="Q179" i="2" s="1"/>
  <c r="M180" i="2" s="1"/>
  <c r="G178" i="2"/>
  <c r="O180" i="2" l="1"/>
  <c r="P180" i="2" s="1"/>
  <c r="Q180" i="2"/>
  <c r="M181" i="2" s="1"/>
  <c r="C179" i="2"/>
  <c r="E179" i="2" s="1"/>
  <c r="F179" i="2" s="1"/>
  <c r="O181" i="2" l="1"/>
  <c r="P181" i="2" s="1"/>
  <c r="Q181" i="2" s="1"/>
  <c r="M182" i="2" s="1"/>
  <c r="G179" i="2"/>
  <c r="O182" i="2" l="1"/>
  <c r="P182" i="2" s="1"/>
  <c r="Q182" i="2"/>
  <c r="M183" i="2" s="1"/>
  <c r="C180" i="2"/>
  <c r="E180" i="2" s="1"/>
  <c r="F180" i="2" s="1"/>
  <c r="O183" i="2" l="1"/>
  <c r="P183" i="2" s="1"/>
  <c r="Q183" i="2" s="1"/>
  <c r="M184" i="2" s="1"/>
  <c r="G180" i="2"/>
  <c r="O184" i="2" l="1"/>
  <c r="P184" i="2" s="1"/>
  <c r="Q184" i="2" s="1"/>
  <c r="M185" i="2" s="1"/>
  <c r="C181" i="2"/>
  <c r="E181" i="2" s="1"/>
  <c r="F181" i="2" s="1"/>
  <c r="O185" i="2" l="1"/>
  <c r="P185" i="2" s="1"/>
  <c r="Q185" i="2" s="1"/>
  <c r="M186" i="2" s="1"/>
  <c r="G181" i="2"/>
  <c r="O186" i="2" l="1"/>
  <c r="P186" i="2" s="1"/>
  <c r="Q186" i="2" s="1"/>
  <c r="M187" i="2" s="1"/>
  <c r="C182" i="2"/>
  <c r="E182" i="2" s="1"/>
  <c r="F182" i="2" s="1"/>
  <c r="G182" i="2" s="1"/>
  <c r="C183" i="2" s="1"/>
  <c r="E183" i="2" s="1"/>
  <c r="F183" i="2" s="1"/>
  <c r="G183" i="2" s="1"/>
  <c r="C184" i="2" s="1"/>
  <c r="E184" i="2" s="1"/>
  <c r="F184" i="2" s="1"/>
  <c r="G184" i="2" s="1"/>
  <c r="C185" i="2" s="1"/>
  <c r="E185" i="2" s="1"/>
  <c r="F185" i="2" s="1"/>
  <c r="G185" i="2" s="1"/>
  <c r="C186" i="2" s="1"/>
  <c r="E186" i="2" s="1"/>
  <c r="F186" i="2" s="1"/>
  <c r="G186" i="2" s="1"/>
  <c r="C187" i="2" s="1"/>
  <c r="E187" i="2" s="1"/>
  <c r="F187" i="2" s="1"/>
  <c r="G187" i="2" s="1"/>
  <c r="C188" i="2" s="1"/>
  <c r="E188" i="2" s="1"/>
  <c r="F188" i="2" s="1"/>
  <c r="G188" i="2" s="1"/>
  <c r="C189" i="2" s="1"/>
  <c r="O187" i="2" l="1"/>
  <c r="P187" i="2" s="1"/>
  <c r="Q187" i="2" s="1"/>
  <c r="M188" i="2" s="1"/>
  <c r="E189" i="2"/>
  <c r="O188" i="2" l="1"/>
  <c r="P188" i="2" s="1"/>
  <c r="Q188" i="2" s="1"/>
  <c r="M189" i="2" s="1"/>
  <c r="F189" i="2"/>
  <c r="O189" i="2" l="1"/>
  <c r="P189" i="2" s="1"/>
  <c r="Q189" i="2" s="1"/>
  <c r="G189" i="2"/>
  <c r="M190" i="2" l="1"/>
  <c r="O20" i="2" a="1"/>
  <c r="O20" i="2" s="1"/>
  <c r="P54" i="1" s="1"/>
  <c r="N20" i="2" a="1"/>
  <c r="N20" i="2" s="1"/>
  <c r="O190" i="2"/>
  <c r="P190" i="2" s="1"/>
  <c r="Q190" i="2" s="1"/>
  <c r="E20" i="2" a="1"/>
  <c r="E20" i="2" s="1"/>
  <c r="P15" i="1" s="1"/>
  <c r="Q15" i="1" s="1"/>
  <c r="D20" i="2" a="1"/>
  <c r="D20" i="2" s="1"/>
  <c r="C190" i="2"/>
  <c r="E190" i="2" s="1"/>
  <c r="F190" i="2" s="1"/>
  <c r="M191" i="2" l="1"/>
  <c r="Q54" i="1"/>
  <c r="O191" i="2"/>
  <c r="P191" i="2" s="1"/>
  <c r="Q191" i="2" s="1"/>
  <c r="G190" i="2"/>
  <c r="M192" i="2" l="1"/>
  <c r="O192" i="2"/>
  <c r="P192" i="2" s="1"/>
  <c r="Q192" i="2" s="1"/>
  <c r="M193" i="2" s="1"/>
  <c r="C191" i="2"/>
  <c r="E191" i="2" s="1"/>
  <c r="F191" i="2" s="1"/>
  <c r="O193" i="2" l="1"/>
  <c r="P193" i="2" s="1"/>
  <c r="Q193" i="2" s="1"/>
  <c r="M194" i="2" s="1"/>
  <c r="G191" i="2"/>
  <c r="O194" i="2" l="1"/>
  <c r="P194" i="2" s="1"/>
  <c r="Q194" i="2" s="1"/>
  <c r="M195" i="2" s="1"/>
  <c r="C192" i="2"/>
  <c r="E192" i="2" s="1"/>
  <c r="F192" i="2" s="1"/>
  <c r="O195" i="2" l="1"/>
  <c r="P195" i="2" s="1"/>
  <c r="Q195" i="2" s="1"/>
  <c r="G192" i="2"/>
  <c r="M196" i="2" l="1"/>
  <c r="O196" i="2"/>
  <c r="P196" i="2" s="1"/>
  <c r="Q196" i="2"/>
  <c r="M197" i="2" s="1"/>
  <c r="C193" i="2"/>
  <c r="E193" i="2" s="1"/>
  <c r="F193" i="2" s="1"/>
  <c r="O197" i="2" l="1"/>
  <c r="P197" i="2" s="1"/>
  <c r="Q197" i="2" s="1"/>
  <c r="M198" i="2" s="1"/>
  <c r="G193" i="2"/>
  <c r="O198" i="2" l="1"/>
  <c r="P198" i="2" s="1"/>
  <c r="Q198" i="2" s="1"/>
  <c r="M199" i="2" s="1"/>
  <c r="C194" i="2"/>
  <c r="E194" i="2" s="1"/>
  <c r="F194" i="2" s="1"/>
  <c r="G194" i="2" s="1"/>
  <c r="C195" i="2" s="1"/>
  <c r="E195" i="2" s="1"/>
  <c r="F195" i="2" s="1"/>
  <c r="G195" i="2" s="1"/>
  <c r="C196" i="2" s="1"/>
  <c r="E196" i="2" s="1"/>
  <c r="F196" i="2" s="1"/>
  <c r="G196" i="2" s="1"/>
  <c r="C197" i="2" s="1"/>
  <c r="E197" i="2" s="1"/>
  <c r="F197" i="2" s="1"/>
  <c r="G197" i="2" s="1"/>
  <c r="C198" i="2" s="1"/>
  <c r="E198" i="2" s="1"/>
  <c r="F198" i="2" s="1"/>
  <c r="G198" i="2" s="1"/>
  <c r="C199" i="2" s="1"/>
  <c r="E199" i="2" s="1"/>
  <c r="F199" i="2" s="1"/>
  <c r="G199" i="2" s="1"/>
  <c r="C200" i="2" s="1"/>
  <c r="E200" i="2" s="1"/>
  <c r="F200" i="2" s="1"/>
  <c r="G200" i="2" s="1"/>
  <c r="C201" i="2" s="1"/>
  <c r="O199" i="2" l="1"/>
  <c r="P199" i="2" s="1"/>
  <c r="Q199" i="2"/>
  <c r="M200" i="2" s="1"/>
  <c r="E201" i="2"/>
  <c r="O200" i="2" l="1"/>
  <c r="P200" i="2" s="1"/>
  <c r="Q200" i="2" s="1"/>
  <c r="M201" i="2" s="1"/>
  <c r="F201" i="2"/>
  <c r="O201" i="2" l="1"/>
  <c r="P201" i="2" s="1"/>
  <c r="Q201" i="2" s="1"/>
  <c r="G201" i="2"/>
  <c r="M202" i="2" l="1"/>
  <c r="O21" i="2" a="1"/>
  <c r="O21" i="2" s="1"/>
  <c r="P55" i="1" s="1"/>
  <c r="N21" i="2" a="1"/>
  <c r="N21" i="2" s="1"/>
  <c r="O202" i="2"/>
  <c r="P202" i="2" s="1"/>
  <c r="Q202" i="2" s="1"/>
  <c r="E21" i="2" a="1"/>
  <c r="E21" i="2" s="1"/>
  <c r="P16" i="1" s="1"/>
  <c r="Q16" i="1" s="1"/>
  <c r="D21" i="2" a="1"/>
  <c r="D21" i="2" s="1"/>
  <c r="C202" i="2"/>
  <c r="E202" i="2" s="1"/>
  <c r="F202" i="2" s="1"/>
  <c r="M203" i="2" l="1"/>
  <c r="Q55" i="1"/>
  <c r="O203" i="2"/>
  <c r="P203" i="2" s="1"/>
  <c r="Q203" i="2" s="1"/>
  <c r="M204" i="2" s="1"/>
  <c r="G202" i="2"/>
  <c r="O204" i="2" l="1"/>
  <c r="P204" i="2" s="1"/>
  <c r="Q204" i="2"/>
  <c r="M205" i="2" s="1"/>
  <c r="C203" i="2"/>
  <c r="E203" i="2" s="1"/>
  <c r="F203" i="2" s="1"/>
  <c r="O205" i="2" l="1"/>
  <c r="P205" i="2" s="1"/>
  <c r="Q205" i="2" s="1"/>
  <c r="G203" i="2"/>
  <c r="M206" i="2" l="1"/>
  <c r="O206" i="2"/>
  <c r="P206" i="2" s="1"/>
  <c r="Q206" i="2" s="1"/>
  <c r="M207" i="2" s="1"/>
  <c r="C204" i="2"/>
  <c r="E204" i="2" s="1"/>
  <c r="F204" i="2" s="1"/>
  <c r="O207" i="2" l="1"/>
  <c r="P207" i="2" s="1"/>
  <c r="Q207" i="2" s="1"/>
  <c r="G204" i="2"/>
  <c r="M208" i="2" l="1"/>
  <c r="O208" i="2"/>
  <c r="P208" i="2" s="1"/>
  <c r="Q208" i="2" s="1"/>
  <c r="M209" i="2" s="1"/>
  <c r="C205" i="2"/>
  <c r="E205" i="2" s="1"/>
  <c r="O209" i="2" l="1"/>
  <c r="P209" i="2" s="1"/>
  <c r="Q209" i="2" s="1"/>
  <c r="M210" i="2" s="1"/>
  <c r="F205" i="2"/>
  <c r="O210" i="2" l="1"/>
  <c r="P210" i="2" s="1"/>
  <c r="Q210" i="2" s="1"/>
  <c r="M211" i="2" s="1"/>
  <c r="G205" i="2"/>
  <c r="O211" i="2" l="1"/>
  <c r="P211" i="2" s="1"/>
  <c r="Q211" i="2" s="1"/>
  <c r="M212" i="2" s="1"/>
  <c r="C206" i="2"/>
  <c r="E206" i="2" s="1"/>
  <c r="F206" i="2" s="1"/>
  <c r="G206" i="2" s="1"/>
  <c r="C207" i="2" s="1"/>
  <c r="E207" i="2" s="1"/>
  <c r="F207" i="2" s="1"/>
  <c r="G207" i="2" s="1"/>
  <c r="C208" i="2" s="1"/>
  <c r="E208" i="2" s="1"/>
  <c r="F208" i="2" s="1"/>
  <c r="G208" i="2" s="1"/>
  <c r="C209" i="2" s="1"/>
  <c r="E209" i="2" s="1"/>
  <c r="F209" i="2" s="1"/>
  <c r="G209" i="2" s="1"/>
  <c r="C210" i="2" s="1"/>
  <c r="E210" i="2" s="1"/>
  <c r="F210" i="2" s="1"/>
  <c r="G210" i="2" s="1"/>
  <c r="C211" i="2" s="1"/>
  <c r="E211" i="2" s="1"/>
  <c r="F211" i="2" s="1"/>
  <c r="G211" i="2" s="1"/>
  <c r="C212" i="2" s="1"/>
  <c r="E212" i="2" s="1"/>
  <c r="F212" i="2" s="1"/>
  <c r="G212" i="2" s="1"/>
  <c r="C213" i="2" s="1"/>
  <c r="E213" i="2" s="1"/>
  <c r="O212" i="2" l="1"/>
  <c r="P212" i="2" s="1"/>
  <c r="Q212" i="2" s="1"/>
  <c r="M213" i="2" s="1"/>
  <c r="F213" i="2"/>
  <c r="O213" i="2" l="1"/>
  <c r="P213" i="2" s="1"/>
  <c r="Q213" i="2" s="1"/>
  <c r="G213" i="2"/>
  <c r="M214" i="2" l="1"/>
  <c r="N22" i="2" a="1"/>
  <c r="N22" i="2" s="1"/>
  <c r="O22" i="2" a="1"/>
  <c r="O22" i="2" s="1"/>
  <c r="P56" i="1" s="1"/>
  <c r="O214" i="2"/>
  <c r="P214" i="2" s="1"/>
  <c r="Q214" i="2" s="1"/>
  <c r="D22" i="2" a="1"/>
  <c r="D22" i="2" s="1"/>
  <c r="E22" i="2" a="1"/>
  <c r="E22" i="2" s="1"/>
  <c r="P17" i="1" s="1"/>
  <c r="Q17" i="1" s="1"/>
  <c r="C214" i="2"/>
  <c r="E214" i="2" s="1"/>
  <c r="F214" i="2" s="1"/>
  <c r="M215" i="2" l="1"/>
  <c r="Q56" i="1"/>
  <c r="O215" i="2"/>
  <c r="P215" i="2" s="1"/>
  <c r="Q215" i="2" s="1"/>
  <c r="G214" i="2"/>
  <c r="M216" i="2" l="1"/>
  <c r="O216" i="2"/>
  <c r="P216" i="2" s="1"/>
  <c r="Q216" i="2" s="1"/>
  <c r="M217" i="2" s="1"/>
  <c r="C215" i="2"/>
  <c r="E215" i="2" s="1"/>
  <c r="F215" i="2" s="1"/>
  <c r="O217" i="2" l="1"/>
  <c r="P217" i="2" s="1"/>
  <c r="Q217" i="2" s="1"/>
  <c r="M218" i="2" s="1"/>
  <c r="G215" i="2"/>
  <c r="O218" i="2" l="1"/>
  <c r="P218" i="2" s="1"/>
  <c r="Q218" i="2" s="1"/>
  <c r="M219" i="2" s="1"/>
  <c r="C216" i="2"/>
  <c r="E216" i="2" s="1"/>
  <c r="F216" i="2" s="1"/>
  <c r="O219" i="2" l="1"/>
  <c r="P219" i="2" s="1"/>
  <c r="Q219" i="2" s="1"/>
  <c r="G216" i="2"/>
  <c r="M220" i="2" l="1"/>
  <c r="O220" i="2"/>
  <c r="P220" i="2" s="1"/>
  <c r="Q220" i="2"/>
  <c r="M221" i="2" s="1"/>
  <c r="C217" i="2"/>
  <c r="E217" i="2" s="1"/>
  <c r="F217" i="2" s="1"/>
  <c r="O221" i="2" l="1"/>
  <c r="P221" i="2" s="1"/>
  <c r="Q221" i="2" s="1"/>
  <c r="M222" i="2" s="1"/>
  <c r="G217" i="2"/>
  <c r="O222" i="2" l="1"/>
  <c r="P222" i="2" s="1"/>
  <c r="Q222" i="2" s="1"/>
  <c r="M223" i="2" s="1"/>
  <c r="C218" i="2"/>
  <c r="E218" i="2" s="1"/>
  <c r="F218" i="2" s="1"/>
  <c r="G218" i="2" s="1"/>
  <c r="C219" i="2" s="1"/>
  <c r="E219" i="2" s="1"/>
  <c r="F219" i="2" s="1"/>
  <c r="G219" i="2" s="1"/>
  <c r="C220" i="2" s="1"/>
  <c r="E220" i="2" s="1"/>
  <c r="F220" i="2" s="1"/>
  <c r="G220" i="2" s="1"/>
  <c r="C221" i="2" s="1"/>
  <c r="E221" i="2" s="1"/>
  <c r="F221" i="2" s="1"/>
  <c r="G221" i="2" s="1"/>
  <c r="C222" i="2" s="1"/>
  <c r="E222" i="2" s="1"/>
  <c r="F222" i="2" s="1"/>
  <c r="G222" i="2" s="1"/>
  <c r="C223" i="2" s="1"/>
  <c r="E223" i="2" s="1"/>
  <c r="F223" i="2" s="1"/>
  <c r="G223" i="2" s="1"/>
  <c r="C224" i="2" s="1"/>
  <c r="E224" i="2" s="1"/>
  <c r="F224" i="2" s="1"/>
  <c r="G224" i="2" s="1"/>
  <c r="C225" i="2" s="1"/>
  <c r="O223" i="2" l="1"/>
  <c r="P223" i="2" s="1"/>
  <c r="Q223" i="2" s="1"/>
  <c r="M224" i="2" s="1"/>
  <c r="E225" i="2"/>
  <c r="O224" i="2" l="1"/>
  <c r="P224" i="2" s="1"/>
  <c r="Q224" i="2" s="1"/>
  <c r="M225" i="2" s="1"/>
  <c r="F225" i="2"/>
  <c r="O225" i="2" l="1"/>
  <c r="P225" i="2" s="1"/>
  <c r="G225" i="2"/>
  <c r="Q225" i="2" l="1"/>
  <c r="E23" i="2" a="1"/>
  <c r="E23" i="2" s="1"/>
  <c r="P18" i="1" s="1"/>
  <c r="Q18" i="1" s="1"/>
  <c r="D23" i="2" a="1"/>
  <c r="D23" i="2" s="1"/>
  <c r="C226" i="2"/>
  <c r="E226" i="2" s="1"/>
  <c r="O23" i="2" l="1" a="1"/>
  <c r="O23" i="2" s="1"/>
  <c r="P57" i="1" s="1"/>
  <c r="N23" i="2" a="1"/>
  <c r="N23" i="2" s="1"/>
  <c r="M226" i="2"/>
  <c r="O226" i="2" s="1"/>
  <c r="P226" i="2" s="1"/>
  <c r="Q226" i="2" s="1"/>
  <c r="F226" i="2"/>
  <c r="M227" i="2" l="1"/>
  <c r="O227" i="2" s="1"/>
  <c r="P227" i="2" s="1"/>
  <c r="Q227" i="2" s="1"/>
  <c r="M228" i="2" s="1"/>
  <c r="Q57" i="1"/>
  <c r="O228" i="2"/>
  <c r="P228" i="2" s="1"/>
  <c r="Q228" i="2" s="1"/>
  <c r="G226" i="2"/>
  <c r="M229" i="2" l="1"/>
  <c r="O229" i="2"/>
  <c r="P229" i="2" s="1"/>
  <c r="Q229" i="2" s="1"/>
  <c r="M230" i="2" s="1"/>
  <c r="C227" i="2"/>
  <c r="E227" i="2" s="1"/>
  <c r="F227" i="2" s="1"/>
  <c r="O230" i="2" l="1"/>
  <c r="P230" i="2" s="1"/>
  <c r="Q230" i="2" s="1"/>
  <c r="G227" i="2"/>
  <c r="M231" i="2" l="1"/>
  <c r="O231" i="2"/>
  <c r="P231" i="2" s="1"/>
  <c r="Q231" i="2"/>
  <c r="C228" i="2"/>
  <c r="E228" i="2" s="1"/>
  <c r="M232" i="2" l="1"/>
  <c r="O232" i="2"/>
  <c r="P232" i="2" s="1"/>
  <c r="Q232" i="2"/>
  <c r="M233" i="2" s="1"/>
  <c r="F228" i="2"/>
  <c r="O233" i="2" l="1"/>
  <c r="P233" i="2" s="1"/>
  <c r="Q233" i="2" s="1"/>
  <c r="M234" i="2" s="1"/>
  <c r="G228" i="2"/>
  <c r="O234" i="2" l="1"/>
  <c r="P234" i="2" s="1"/>
  <c r="Q234" i="2" s="1"/>
  <c r="M235" i="2" s="1"/>
  <c r="C229" i="2"/>
  <c r="E229" i="2" s="1"/>
  <c r="F229" i="2" s="1"/>
  <c r="O235" i="2" l="1"/>
  <c r="P235" i="2" s="1"/>
  <c r="Q235" i="2" s="1"/>
  <c r="M236" i="2" s="1"/>
  <c r="G229" i="2"/>
  <c r="O236" i="2" l="1"/>
  <c r="P236" i="2" s="1"/>
  <c r="Q236" i="2" s="1"/>
  <c r="M237" i="2" s="1"/>
  <c r="C230" i="2"/>
  <c r="E230" i="2" s="1"/>
  <c r="F230" i="2" s="1"/>
  <c r="G230" i="2" s="1"/>
  <c r="C231" i="2" s="1"/>
  <c r="E231" i="2" s="1"/>
  <c r="F231" i="2" s="1"/>
  <c r="G231" i="2" s="1"/>
  <c r="C232" i="2" s="1"/>
  <c r="E232" i="2" s="1"/>
  <c r="F232" i="2" s="1"/>
  <c r="G232" i="2" s="1"/>
  <c r="C233" i="2" s="1"/>
  <c r="E233" i="2" s="1"/>
  <c r="F233" i="2" s="1"/>
  <c r="G233" i="2" s="1"/>
  <c r="C234" i="2" s="1"/>
  <c r="E234" i="2" s="1"/>
  <c r="F234" i="2" s="1"/>
  <c r="G234" i="2" s="1"/>
  <c r="C235" i="2" s="1"/>
  <c r="E235" i="2" s="1"/>
  <c r="F235" i="2" s="1"/>
  <c r="G235" i="2" s="1"/>
  <c r="C236" i="2" s="1"/>
  <c r="O237" i="2" l="1"/>
  <c r="P237" i="2" s="1"/>
  <c r="Q237" i="2" s="1"/>
  <c r="E236" i="2"/>
  <c r="F236" i="2" s="1"/>
  <c r="G236" i="2" s="1"/>
  <c r="C237" i="2" s="1"/>
  <c r="E237" i="2" s="1"/>
  <c r="M238" i="2" l="1"/>
  <c r="O24" i="2" a="1"/>
  <c r="O24" i="2" s="1"/>
  <c r="P58" i="1" s="1"/>
  <c r="N24" i="2" a="1"/>
  <c r="N24" i="2" s="1"/>
  <c r="O238" i="2"/>
  <c r="P238" i="2" s="1"/>
  <c r="Q238" i="2" s="1"/>
  <c r="F237" i="2"/>
  <c r="M239" i="2" l="1"/>
  <c r="Q58" i="1"/>
  <c r="O239" i="2"/>
  <c r="P239" i="2" s="1"/>
  <c r="Q239" i="2" s="1"/>
  <c r="G237" i="2"/>
  <c r="M240" i="2" l="1"/>
  <c r="O240" i="2"/>
  <c r="P240" i="2" s="1"/>
  <c r="Q240" i="2"/>
  <c r="M241" i="2" s="1"/>
  <c r="D24" i="2" a="1"/>
  <c r="D24" i="2" s="1"/>
  <c r="E24" i="2" a="1"/>
  <c r="E24" i="2" s="1"/>
  <c r="P19" i="1" s="1"/>
  <c r="Q19" i="1" s="1"/>
  <c r="C238" i="2"/>
  <c r="E238" i="2" s="1"/>
  <c r="O241" i="2" l="1"/>
  <c r="P241" i="2" s="1"/>
  <c r="Q241" i="2"/>
  <c r="M242" i="2" s="1"/>
  <c r="F238" i="2"/>
  <c r="O242" i="2" l="1"/>
  <c r="P242" i="2" s="1"/>
  <c r="Q242" i="2" s="1"/>
  <c r="M243" i="2" s="1"/>
  <c r="G238" i="2"/>
  <c r="O243" i="2" l="1"/>
  <c r="P243" i="2" s="1"/>
  <c r="Q243" i="2" s="1"/>
  <c r="M244" i="2" s="1"/>
  <c r="C239" i="2"/>
  <c r="E239" i="2" s="1"/>
  <c r="O244" i="2" l="1"/>
  <c r="P244" i="2" s="1"/>
  <c r="Q244" i="2"/>
  <c r="M245" i="2" s="1"/>
  <c r="F239" i="2"/>
  <c r="O245" i="2" l="1"/>
  <c r="P245" i="2" s="1"/>
  <c r="Q245" i="2" s="1"/>
  <c r="M246" i="2" s="1"/>
  <c r="G239" i="2"/>
  <c r="O246" i="2" l="1"/>
  <c r="P246" i="2" s="1"/>
  <c r="Q246" i="2" s="1"/>
  <c r="M247" i="2" s="1"/>
  <c r="C240" i="2"/>
  <c r="E240" i="2" s="1"/>
  <c r="O247" i="2" l="1"/>
  <c r="P247" i="2" s="1"/>
  <c r="Q247" i="2" s="1"/>
  <c r="M248" i="2" s="1"/>
  <c r="F240" i="2"/>
  <c r="O248" i="2" l="1"/>
  <c r="P248" i="2" s="1"/>
  <c r="Q248" i="2" s="1"/>
  <c r="M249" i="2" s="1"/>
  <c r="G240" i="2"/>
  <c r="O249" i="2" l="1"/>
  <c r="P249" i="2" s="1"/>
  <c r="Q249" i="2" s="1"/>
  <c r="C241" i="2"/>
  <c r="E241" i="2" s="1"/>
  <c r="F241" i="2" s="1"/>
  <c r="M250" i="2" l="1"/>
  <c r="N25" i="2" a="1"/>
  <c r="N25" i="2" s="1"/>
  <c r="O25" i="2" a="1"/>
  <c r="O25" i="2" s="1"/>
  <c r="P59" i="1" s="1"/>
  <c r="O250" i="2"/>
  <c r="P250" i="2" s="1"/>
  <c r="Q250" i="2"/>
  <c r="G241" i="2"/>
  <c r="M251" i="2" l="1"/>
  <c r="Q59" i="1"/>
  <c r="O251" i="2"/>
  <c r="P251" i="2" s="1"/>
  <c r="Q251" i="2" s="1"/>
  <c r="M252" i="2" s="1"/>
  <c r="C242" i="2"/>
  <c r="E242" i="2" s="1"/>
  <c r="O252" i="2" l="1"/>
  <c r="P252" i="2" s="1"/>
  <c r="Q252" i="2" s="1"/>
  <c r="F242" i="2"/>
  <c r="G242" i="2" s="1"/>
  <c r="M253" i="2" l="1"/>
  <c r="O253" i="2"/>
  <c r="P253" i="2" s="1"/>
  <c r="Q253" i="2" s="1"/>
  <c r="M254" i="2" s="1"/>
  <c r="C243" i="2"/>
  <c r="E243" i="2" s="1"/>
  <c r="F243" i="2" s="1"/>
  <c r="G243" i="2" s="1"/>
  <c r="C244" i="2" s="1"/>
  <c r="E244" i="2" s="1"/>
  <c r="F244" i="2" s="1"/>
  <c r="G244" i="2" s="1"/>
  <c r="C245" i="2" s="1"/>
  <c r="E245" i="2" s="1"/>
  <c r="F245" i="2" s="1"/>
  <c r="G245" i="2" s="1"/>
  <c r="C246" i="2" s="1"/>
  <c r="E246" i="2" s="1"/>
  <c r="F246" i="2" s="1"/>
  <c r="G246" i="2" s="1"/>
  <c r="C247" i="2" s="1"/>
  <c r="E247" i="2" s="1"/>
  <c r="F247" i="2" s="1"/>
  <c r="G247" i="2" s="1"/>
  <c r="C248" i="2" s="1"/>
  <c r="E248" i="2" s="1"/>
  <c r="F248" i="2" s="1"/>
  <c r="G248" i="2" s="1"/>
  <c r="C249" i="2" s="1"/>
  <c r="E249" i="2" s="1"/>
  <c r="O254" i="2" l="1"/>
  <c r="P254" i="2" s="1"/>
  <c r="Q254" i="2" s="1"/>
  <c r="M255" i="2" s="1"/>
  <c r="F249" i="2"/>
  <c r="O255" i="2" l="1"/>
  <c r="P255" i="2" s="1"/>
  <c r="Q255" i="2" s="1"/>
  <c r="M256" i="2" s="1"/>
  <c r="G249" i="2"/>
  <c r="O256" i="2" l="1"/>
  <c r="P256" i="2" s="1"/>
  <c r="Q256" i="2" s="1"/>
  <c r="M257" i="2" s="1"/>
  <c r="D25" i="2" a="1"/>
  <c r="D25" i="2" s="1"/>
  <c r="E25" i="2" a="1"/>
  <c r="E25" i="2" s="1"/>
  <c r="P20" i="1" s="1"/>
  <c r="Q20" i="1" s="1"/>
  <c r="C250" i="2"/>
  <c r="E250" i="2" s="1"/>
  <c r="O257" i="2" l="1"/>
  <c r="P257" i="2" s="1"/>
  <c r="Q257" i="2" s="1"/>
  <c r="M258" i="2" s="1"/>
  <c r="F250" i="2"/>
  <c r="O258" i="2" l="1"/>
  <c r="P258" i="2" s="1"/>
  <c r="Q258" i="2" s="1"/>
  <c r="M259" i="2" s="1"/>
  <c r="G250" i="2"/>
  <c r="O259" i="2" l="1"/>
  <c r="P259" i="2" s="1"/>
  <c r="Q259" i="2" s="1"/>
  <c r="M260" i="2" s="1"/>
  <c r="C251" i="2"/>
  <c r="E251" i="2" s="1"/>
  <c r="F251" i="2" s="1"/>
  <c r="O260" i="2" l="1"/>
  <c r="P260" i="2" s="1"/>
  <c r="Q260" i="2" s="1"/>
  <c r="M261" i="2" s="1"/>
  <c r="G251" i="2"/>
  <c r="O261" i="2" l="1"/>
  <c r="P261" i="2" s="1"/>
  <c r="Q261" i="2" s="1"/>
  <c r="C252" i="2"/>
  <c r="E252" i="2" s="1"/>
  <c r="F252" i="2" s="1"/>
  <c r="M262" i="2" l="1"/>
  <c r="O26" i="2" a="1"/>
  <c r="O26" i="2" s="1"/>
  <c r="P60" i="1" s="1"/>
  <c r="N26" i="2" a="1"/>
  <c r="N26" i="2" s="1"/>
  <c r="O262" i="2"/>
  <c r="P262" i="2" s="1"/>
  <c r="Q262" i="2" s="1"/>
  <c r="G252" i="2"/>
  <c r="M263" i="2" l="1"/>
  <c r="Q60" i="1"/>
  <c r="O263" i="2"/>
  <c r="P263" i="2" s="1"/>
  <c r="Q263" i="2"/>
  <c r="M264" i="2" s="1"/>
  <c r="C253" i="2"/>
  <c r="E253" i="2" s="1"/>
  <c r="F253" i="2" s="1"/>
  <c r="O264" i="2" l="1"/>
  <c r="P264" i="2" s="1"/>
  <c r="Q264" i="2" s="1"/>
  <c r="G253" i="2"/>
  <c r="M265" i="2" l="1"/>
  <c r="O265" i="2"/>
  <c r="P265" i="2" s="1"/>
  <c r="Q265" i="2" s="1"/>
  <c r="M266" i="2" s="1"/>
  <c r="C254" i="2"/>
  <c r="E254" i="2" s="1"/>
  <c r="F254" i="2" s="1"/>
  <c r="G254" i="2" s="1"/>
  <c r="C255" i="2" s="1"/>
  <c r="E255" i="2" s="1"/>
  <c r="F255" i="2" s="1"/>
  <c r="G255" i="2" s="1"/>
  <c r="C256" i="2" s="1"/>
  <c r="E256" i="2" s="1"/>
  <c r="F256" i="2" s="1"/>
  <c r="G256" i="2" s="1"/>
  <c r="C257" i="2" s="1"/>
  <c r="E257" i="2" s="1"/>
  <c r="F257" i="2" s="1"/>
  <c r="G257" i="2" s="1"/>
  <c r="C258" i="2" s="1"/>
  <c r="E258" i="2" s="1"/>
  <c r="F258" i="2" s="1"/>
  <c r="G258" i="2" s="1"/>
  <c r="C259" i="2" s="1"/>
  <c r="E259" i="2" s="1"/>
  <c r="F259" i="2" s="1"/>
  <c r="G259" i="2" s="1"/>
  <c r="C260" i="2" s="1"/>
  <c r="E260" i="2" s="1"/>
  <c r="F260" i="2" s="1"/>
  <c r="G260" i="2" s="1"/>
  <c r="C261" i="2" s="1"/>
  <c r="E261" i="2" s="1"/>
  <c r="O266" i="2" l="1"/>
  <c r="P266" i="2" s="1"/>
  <c r="Q266" i="2"/>
  <c r="F261" i="2"/>
  <c r="M267" i="2" l="1"/>
  <c r="O267" i="2"/>
  <c r="P267" i="2" s="1"/>
  <c r="Q267" i="2" s="1"/>
  <c r="M268" i="2" s="1"/>
  <c r="G261" i="2"/>
  <c r="O268" i="2" l="1"/>
  <c r="P268" i="2" s="1"/>
  <c r="Q268" i="2" s="1"/>
  <c r="E26" i="2" a="1"/>
  <c r="E26" i="2" s="1"/>
  <c r="P21" i="1" s="1"/>
  <c r="Q21" i="1" s="1"/>
  <c r="D26" i="2" a="1"/>
  <c r="D26" i="2" s="1"/>
  <c r="C262" i="2"/>
  <c r="E262" i="2" s="1"/>
  <c r="F262" i="2" s="1"/>
  <c r="M269" i="2" l="1"/>
  <c r="O269" i="2"/>
  <c r="P269" i="2" s="1"/>
  <c r="Q269" i="2" s="1"/>
  <c r="M270" i="2" s="1"/>
  <c r="G262" i="2"/>
  <c r="O270" i="2" l="1"/>
  <c r="P270" i="2" s="1"/>
  <c r="Q270" i="2" s="1"/>
  <c r="C263" i="2"/>
  <c r="E263" i="2" s="1"/>
  <c r="F263" i="2" s="1"/>
  <c r="M271" i="2" l="1"/>
  <c r="O271" i="2"/>
  <c r="P271" i="2" s="1"/>
  <c r="Q271" i="2"/>
  <c r="M272" i="2" s="1"/>
  <c r="G263" i="2"/>
  <c r="O272" i="2" l="1"/>
  <c r="P272" i="2" s="1"/>
  <c r="Q272" i="2" s="1"/>
  <c r="M273" i="2" s="1"/>
  <c r="C264" i="2"/>
  <c r="E264" i="2" s="1"/>
  <c r="O273" i="2" l="1"/>
  <c r="P273" i="2" s="1"/>
  <c r="Q273" i="2" s="1"/>
  <c r="F264" i="2"/>
  <c r="M274" i="2" l="1"/>
  <c r="O27" i="2" a="1"/>
  <c r="O27" i="2" s="1"/>
  <c r="P61" i="1" s="1"/>
  <c r="O274" i="2"/>
  <c r="P274" i="2" s="1"/>
  <c r="Q274" i="2" s="1"/>
  <c r="G264" i="2"/>
  <c r="Q61" i="1" l="1"/>
  <c r="M275" i="2"/>
  <c r="O275" i="2" s="1"/>
  <c r="P275" i="2" s="1"/>
  <c r="Q275" i="2" s="1"/>
  <c r="C265" i="2"/>
  <c r="E265" i="2" s="1"/>
  <c r="F265" i="2" s="1"/>
  <c r="M276" i="2" l="1"/>
  <c r="O276" i="2"/>
  <c r="P276" i="2" s="1"/>
  <c r="Q276" i="2" s="1"/>
  <c r="G265" i="2"/>
  <c r="M277" i="2" l="1"/>
  <c r="O277" i="2"/>
  <c r="P277" i="2" s="1"/>
  <c r="Q277" i="2" s="1"/>
  <c r="M278" i="2" s="1"/>
  <c r="N27" i="2" a="1"/>
  <c r="N27" i="2" s="1"/>
  <c r="C266" i="2"/>
  <c r="E266" i="2" s="1"/>
  <c r="F266" i="2" s="1"/>
  <c r="G266" i="2" s="1"/>
  <c r="C267" i="2" s="1"/>
  <c r="E267" i="2" s="1"/>
  <c r="F267" i="2" s="1"/>
  <c r="G267" i="2" s="1"/>
  <c r="C268" i="2" s="1"/>
  <c r="E268" i="2" s="1"/>
  <c r="F268" i="2" s="1"/>
  <c r="G268" i="2" s="1"/>
  <c r="C269" i="2" s="1"/>
  <c r="E269" i="2" s="1"/>
  <c r="F269" i="2" s="1"/>
  <c r="G269" i="2" s="1"/>
  <c r="C270" i="2" s="1"/>
  <c r="E270" i="2" s="1"/>
  <c r="F270" i="2" s="1"/>
  <c r="G270" i="2" s="1"/>
  <c r="C271" i="2" s="1"/>
  <c r="E271" i="2" s="1"/>
  <c r="F271" i="2" s="1"/>
  <c r="G271" i="2" s="1"/>
  <c r="C272" i="2" s="1"/>
  <c r="O278" i="2" l="1"/>
  <c r="P278" i="2" s="1"/>
  <c r="Q278" i="2" s="1"/>
  <c r="E272" i="2"/>
  <c r="F272" i="2" s="1"/>
  <c r="G272" i="2" s="1"/>
  <c r="C273" i="2" s="1"/>
  <c r="E273" i="2" s="1"/>
  <c r="M279" i="2" l="1"/>
  <c r="O279" i="2"/>
  <c r="P279" i="2" s="1"/>
  <c r="Q279" i="2"/>
  <c r="M280" i="2" s="1"/>
  <c r="F273" i="2"/>
  <c r="O280" i="2" l="1"/>
  <c r="P280" i="2" s="1"/>
  <c r="Q280" i="2"/>
  <c r="G273" i="2"/>
  <c r="M281" i="2" l="1"/>
  <c r="O281" i="2"/>
  <c r="P281" i="2" s="1"/>
  <c r="Q281" i="2" s="1"/>
  <c r="M282" i="2" s="1"/>
  <c r="E27" i="2" a="1"/>
  <c r="E27" i="2" s="1"/>
  <c r="P22" i="1" s="1"/>
  <c r="Q22" i="1" s="1"/>
  <c r="D27" i="2" a="1"/>
  <c r="D27" i="2" s="1"/>
  <c r="C274" i="2"/>
  <c r="E274" i="2" s="1"/>
  <c r="F274" i="2" s="1"/>
  <c r="O282" i="2" l="1"/>
  <c r="P282" i="2" s="1"/>
  <c r="Q282" i="2"/>
  <c r="M283" i="2" s="1"/>
  <c r="G274" i="2"/>
  <c r="O283" i="2" l="1"/>
  <c r="P283" i="2" s="1"/>
  <c r="Q283" i="2" s="1"/>
  <c r="M284" i="2" s="1"/>
  <c r="C275" i="2"/>
  <c r="E275" i="2" s="1"/>
  <c r="F275" i="2" s="1"/>
  <c r="O284" i="2" l="1"/>
  <c r="P284" i="2" s="1"/>
  <c r="Q284" i="2" s="1"/>
  <c r="M285" i="2" s="1"/>
  <c r="G275" i="2"/>
  <c r="O285" i="2" l="1"/>
  <c r="P285" i="2" s="1"/>
  <c r="Q285" i="2" s="1"/>
  <c r="C276" i="2"/>
  <c r="E276" i="2" s="1"/>
  <c r="F276" i="2" s="1"/>
  <c r="M286" i="2" l="1"/>
  <c r="O28" i="2" a="1"/>
  <c r="O28" i="2" s="1"/>
  <c r="P62" i="1" s="1"/>
  <c r="O286" i="2"/>
  <c r="P286" i="2" s="1"/>
  <c r="Q286" i="2" s="1"/>
  <c r="G276" i="2"/>
  <c r="M287" i="2" l="1"/>
  <c r="Q62" i="1"/>
  <c r="O287" i="2"/>
  <c r="P287" i="2" s="1"/>
  <c r="Q287" i="2"/>
  <c r="M288" i="2" s="1"/>
  <c r="C277" i="2"/>
  <c r="E277" i="2" s="1"/>
  <c r="F277" i="2" s="1"/>
  <c r="O288" i="2" l="1"/>
  <c r="P288" i="2" s="1"/>
  <c r="Q288" i="2"/>
  <c r="M289" i="2" s="1"/>
  <c r="G277" i="2"/>
  <c r="O289" i="2" l="1"/>
  <c r="P289" i="2" s="1"/>
  <c r="Q289" i="2" s="1"/>
  <c r="N28" i="2" a="1"/>
  <c r="N28" i="2" s="1"/>
  <c r="C278" i="2"/>
  <c r="E278" i="2" s="1"/>
  <c r="F278" i="2" s="1"/>
  <c r="G278" i="2" s="1"/>
  <c r="C279" i="2" s="1"/>
  <c r="E279" i="2" s="1"/>
  <c r="F279" i="2" s="1"/>
  <c r="G279" i="2" s="1"/>
  <c r="C280" i="2" s="1"/>
  <c r="E280" i="2" s="1"/>
  <c r="F280" i="2" s="1"/>
  <c r="G280" i="2" s="1"/>
  <c r="C281" i="2" s="1"/>
  <c r="E281" i="2" s="1"/>
  <c r="F281" i="2" s="1"/>
  <c r="G281" i="2" s="1"/>
  <c r="C282" i="2" s="1"/>
  <c r="E282" i="2" s="1"/>
  <c r="F282" i="2" s="1"/>
  <c r="G282" i="2" s="1"/>
  <c r="C283" i="2" s="1"/>
  <c r="E283" i="2" s="1"/>
  <c r="F283" i="2" s="1"/>
  <c r="G283" i="2" s="1"/>
  <c r="C284" i="2" s="1"/>
  <c r="E284" i="2" s="1"/>
  <c r="F284" i="2" s="1"/>
  <c r="G284" i="2" s="1"/>
  <c r="C285" i="2" s="1"/>
  <c r="E285" i="2" s="1"/>
  <c r="M290" i="2" l="1"/>
  <c r="O290" i="2"/>
  <c r="P290" i="2" s="1"/>
  <c r="Q290" i="2" s="1"/>
  <c r="M291" i="2" s="1"/>
  <c r="F285" i="2"/>
  <c r="G285" i="2" s="1"/>
  <c r="O291" i="2" l="1"/>
  <c r="P291" i="2" s="1"/>
  <c r="Q291" i="2" s="1"/>
  <c r="D28" i="2" a="1"/>
  <c r="D28" i="2" s="1"/>
  <c r="E28" i="2" a="1"/>
  <c r="E28" i="2" s="1"/>
  <c r="P23" i="1" s="1"/>
  <c r="Q23" i="1" s="1"/>
  <c r="C286" i="2"/>
  <c r="E286" i="2" s="1"/>
  <c r="F286" i="2" s="1"/>
  <c r="M292" i="2" l="1"/>
  <c r="O292" i="2"/>
  <c r="P292" i="2" s="1"/>
  <c r="Q292" i="2"/>
  <c r="M293" i="2" s="1"/>
  <c r="G286" i="2"/>
  <c r="O293" i="2" l="1"/>
  <c r="P293" i="2" s="1"/>
  <c r="Q293" i="2" s="1"/>
  <c r="C287" i="2"/>
  <c r="E287" i="2" s="1"/>
  <c r="F287" i="2" s="1"/>
  <c r="M294" i="2" l="1"/>
  <c r="O294" i="2"/>
  <c r="P294" i="2" s="1"/>
  <c r="Q294" i="2" s="1"/>
  <c r="M295" i="2" s="1"/>
  <c r="G287" i="2"/>
  <c r="O295" i="2" l="1"/>
  <c r="P295" i="2" s="1"/>
  <c r="Q295" i="2" s="1"/>
  <c r="M296" i="2" s="1"/>
  <c r="C288" i="2"/>
  <c r="E288" i="2" s="1"/>
  <c r="F288" i="2" s="1"/>
  <c r="O296" i="2" l="1"/>
  <c r="P296" i="2" s="1"/>
  <c r="Q296" i="2" s="1"/>
  <c r="M297" i="2" s="1"/>
  <c r="G288" i="2"/>
  <c r="O297" i="2" l="1"/>
  <c r="P297" i="2" s="1"/>
  <c r="Q297" i="2" s="1"/>
  <c r="C289" i="2"/>
  <c r="E289" i="2" s="1"/>
  <c r="F289" i="2" s="1"/>
  <c r="M298" i="2" l="1"/>
  <c r="O29" i="2" a="1"/>
  <c r="O29" i="2" s="1"/>
  <c r="P63" i="1" s="1"/>
  <c r="O298" i="2"/>
  <c r="P298" i="2" s="1"/>
  <c r="Q298" i="2"/>
  <c r="G289" i="2"/>
  <c r="Q63" i="1" l="1"/>
  <c r="M299" i="2"/>
  <c r="O299" i="2"/>
  <c r="P299" i="2" s="1"/>
  <c r="Q299" i="2" s="1"/>
  <c r="M300" i="2" s="1"/>
  <c r="C290" i="2"/>
  <c r="E290" i="2" s="1"/>
  <c r="F290" i="2" s="1"/>
  <c r="G290" i="2" s="1"/>
  <c r="C291" i="2" s="1"/>
  <c r="E291" i="2" s="1"/>
  <c r="F291" i="2" s="1"/>
  <c r="G291" i="2" s="1"/>
  <c r="C292" i="2" s="1"/>
  <c r="E292" i="2" s="1"/>
  <c r="F292" i="2" s="1"/>
  <c r="G292" i="2" s="1"/>
  <c r="C293" i="2" s="1"/>
  <c r="E293" i="2" s="1"/>
  <c r="F293" i="2" s="1"/>
  <c r="G293" i="2" s="1"/>
  <c r="C294" i="2" s="1"/>
  <c r="E294" i="2" s="1"/>
  <c r="F294" i="2" s="1"/>
  <c r="G294" i="2" s="1"/>
  <c r="C295" i="2" s="1"/>
  <c r="E295" i="2" s="1"/>
  <c r="F295" i="2" s="1"/>
  <c r="G295" i="2" s="1"/>
  <c r="C296" i="2" s="1"/>
  <c r="E296" i="2" s="1"/>
  <c r="F296" i="2" s="1"/>
  <c r="G296" i="2" s="1"/>
  <c r="C297" i="2" s="1"/>
  <c r="E297" i="2" s="1"/>
  <c r="O300" i="2" l="1"/>
  <c r="P300" i="2" s="1"/>
  <c r="Q300" i="2" s="1"/>
  <c r="F297" i="2"/>
  <c r="G297" i="2" s="1"/>
  <c r="M301" i="2" l="1"/>
  <c r="O301" i="2"/>
  <c r="P301" i="2" s="1"/>
  <c r="Q301" i="2" s="1"/>
  <c r="M302" i="2" s="1"/>
  <c r="N29" i="2" a="1"/>
  <c r="N29" i="2" s="1"/>
  <c r="E29" i="2" a="1"/>
  <c r="E29" i="2" s="1"/>
  <c r="P24" i="1" s="1"/>
  <c r="Q24" i="1" s="1"/>
  <c r="D29" i="2" a="1"/>
  <c r="D29" i="2" s="1"/>
  <c r="C298" i="2"/>
  <c r="E298" i="2" s="1"/>
  <c r="F298" i="2" s="1"/>
  <c r="O302" i="2" l="1"/>
  <c r="P302" i="2" s="1"/>
  <c r="Q302" i="2" s="1"/>
  <c r="G298" i="2"/>
  <c r="M303" i="2" l="1"/>
  <c r="O303" i="2"/>
  <c r="P303" i="2" s="1"/>
  <c r="Q303" i="2"/>
  <c r="M304" i="2" s="1"/>
  <c r="C299" i="2"/>
  <c r="E299" i="2" s="1"/>
  <c r="F299" i="2" s="1"/>
  <c r="O304" i="2" l="1"/>
  <c r="P304" i="2" s="1"/>
  <c r="Q304" i="2" s="1"/>
  <c r="G299" i="2"/>
  <c r="M305" i="2" l="1"/>
  <c r="O305" i="2"/>
  <c r="P305" i="2" s="1"/>
  <c r="Q305" i="2"/>
  <c r="M306" i="2" s="1"/>
  <c r="C300" i="2"/>
  <c r="E300" i="2" s="1"/>
  <c r="O306" i="2" l="1"/>
  <c r="P306" i="2" s="1"/>
  <c r="Q306" i="2" s="1"/>
  <c r="F300" i="2"/>
  <c r="M307" i="2" l="1"/>
  <c r="O307" i="2"/>
  <c r="P307" i="2" s="1"/>
  <c r="Q307" i="2" s="1"/>
  <c r="M308" i="2" s="1"/>
  <c r="G300" i="2"/>
  <c r="O308" i="2" l="1"/>
  <c r="P308" i="2" s="1"/>
  <c r="Q308" i="2" s="1"/>
  <c r="M309" i="2" s="1"/>
  <c r="C301" i="2"/>
  <c r="E301" i="2" s="1"/>
  <c r="F301" i="2" s="1"/>
  <c r="O309" i="2" l="1"/>
  <c r="P309" i="2" s="1"/>
  <c r="Q309" i="2" s="1"/>
  <c r="G301" i="2"/>
  <c r="M310" i="2" l="1"/>
  <c r="O30" i="2" a="1"/>
  <c r="O30" i="2" s="1"/>
  <c r="P64" i="1" s="1"/>
  <c r="O310" i="2"/>
  <c r="P310" i="2" s="1"/>
  <c r="Q310" i="2" s="1"/>
  <c r="C302" i="2"/>
  <c r="E302" i="2" s="1"/>
  <c r="F302" i="2" s="1"/>
  <c r="G302" i="2" s="1"/>
  <c r="C303" i="2" s="1"/>
  <c r="E303" i="2" s="1"/>
  <c r="F303" i="2" s="1"/>
  <c r="G303" i="2" s="1"/>
  <c r="C304" i="2" s="1"/>
  <c r="E304" i="2" s="1"/>
  <c r="F304" i="2" s="1"/>
  <c r="G304" i="2" s="1"/>
  <c r="C305" i="2" s="1"/>
  <c r="E305" i="2" s="1"/>
  <c r="F305" i="2" s="1"/>
  <c r="G305" i="2" s="1"/>
  <c r="C306" i="2" s="1"/>
  <c r="E306" i="2" s="1"/>
  <c r="F306" i="2" s="1"/>
  <c r="G306" i="2" s="1"/>
  <c r="C307" i="2" s="1"/>
  <c r="E307" i="2" s="1"/>
  <c r="F307" i="2" s="1"/>
  <c r="G307" i="2" s="1"/>
  <c r="C308" i="2" s="1"/>
  <c r="E308" i="2" s="1"/>
  <c r="F308" i="2" s="1"/>
  <c r="G308" i="2" s="1"/>
  <c r="C309" i="2" s="1"/>
  <c r="E309" i="2" s="1"/>
  <c r="Q64" i="1" l="1"/>
  <c r="M311" i="2"/>
  <c r="O311" i="2"/>
  <c r="P311" i="2" s="1"/>
  <c r="Q311" i="2" s="1"/>
  <c r="F309" i="2"/>
  <c r="G309" i="2" s="1"/>
  <c r="M312" i="2" l="1"/>
  <c r="O312" i="2" s="1"/>
  <c r="P312" i="2" s="1"/>
  <c r="N30" i="2" a="1"/>
  <c r="N30" i="2" s="1"/>
  <c r="D30" i="2" a="1"/>
  <c r="D30" i="2" s="1"/>
  <c r="E30" i="2" a="1"/>
  <c r="E30" i="2" s="1"/>
  <c r="P25" i="1" s="1"/>
  <c r="Q25" i="1" s="1"/>
  <c r="C310" i="2"/>
  <c r="E310" i="2" s="1"/>
  <c r="F310" i="2" s="1"/>
  <c r="Q312" i="2" l="1"/>
  <c r="G310" i="2"/>
  <c r="M313" i="2" l="1"/>
  <c r="O313" i="2" s="1"/>
  <c r="P313" i="2" s="1"/>
  <c r="Q313" i="2" s="1"/>
  <c r="M314" i="2" s="1"/>
  <c r="O314" i="2"/>
  <c r="P314" i="2" s="1"/>
  <c r="Q314" i="2"/>
  <c r="M315" i="2" s="1"/>
  <c r="C311" i="2"/>
  <c r="E311" i="2" s="1"/>
  <c r="F311" i="2" s="1"/>
  <c r="O315" i="2" l="1"/>
  <c r="P315" i="2" s="1"/>
  <c r="Q315" i="2" s="1"/>
  <c r="M316" i="2" s="1"/>
  <c r="G311" i="2"/>
  <c r="O316" i="2" l="1"/>
  <c r="P316" i="2" s="1"/>
  <c r="Q316" i="2" s="1"/>
  <c r="C312" i="2"/>
  <c r="E312" i="2" s="1"/>
  <c r="F312" i="2" s="1"/>
  <c r="M317" i="2" l="1"/>
  <c r="O317" i="2"/>
  <c r="P317" i="2" s="1"/>
  <c r="Q317" i="2" s="1"/>
  <c r="M318" i="2" s="1"/>
  <c r="G312" i="2"/>
  <c r="O318" i="2" l="1"/>
  <c r="P318" i="2" s="1"/>
  <c r="Q318" i="2" s="1"/>
  <c r="M319" i="2" s="1"/>
  <c r="C313" i="2"/>
  <c r="E313" i="2" s="1"/>
  <c r="F313" i="2" s="1"/>
  <c r="O319" i="2" l="1"/>
  <c r="P319" i="2" s="1"/>
  <c r="Q319" i="2" s="1"/>
  <c r="M320" i="2" s="1"/>
  <c r="G313" i="2"/>
  <c r="O320" i="2" l="1"/>
  <c r="P320" i="2" s="1"/>
  <c r="Q320" i="2" s="1"/>
  <c r="M321" i="2" s="1"/>
  <c r="C314" i="2"/>
  <c r="E314" i="2" s="1"/>
  <c r="F314" i="2" s="1"/>
  <c r="G314" i="2" s="1"/>
  <c r="C315" i="2" s="1"/>
  <c r="E315" i="2" s="1"/>
  <c r="F315" i="2" s="1"/>
  <c r="G315" i="2" s="1"/>
  <c r="C316" i="2" s="1"/>
  <c r="E316" i="2" s="1"/>
  <c r="F316" i="2" s="1"/>
  <c r="G316" i="2" s="1"/>
  <c r="C317" i="2" s="1"/>
  <c r="E317" i="2" s="1"/>
  <c r="F317" i="2" s="1"/>
  <c r="G317" i="2" s="1"/>
  <c r="C318" i="2" s="1"/>
  <c r="E318" i="2" s="1"/>
  <c r="F318" i="2" s="1"/>
  <c r="G318" i="2" s="1"/>
  <c r="C319" i="2" s="1"/>
  <c r="E319" i="2" s="1"/>
  <c r="F319" i="2" s="1"/>
  <c r="G319" i="2" s="1"/>
  <c r="C320" i="2" s="1"/>
  <c r="E320" i="2" s="1"/>
  <c r="F320" i="2" s="1"/>
  <c r="G320" i="2" s="1"/>
  <c r="C321" i="2" s="1"/>
  <c r="E321" i="2" s="1"/>
  <c r="O321" i="2" l="1"/>
  <c r="P321" i="2" s="1"/>
  <c r="Q321" i="2" s="1"/>
  <c r="F321" i="2"/>
  <c r="M322" i="2" l="1"/>
  <c r="O31" i="2" a="1"/>
  <c r="O31" i="2" s="1"/>
  <c r="P65" i="1" s="1"/>
  <c r="O322" i="2"/>
  <c r="P322" i="2" s="1"/>
  <c r="Q322" i="2" s="1"/>
  <c r="G321" i="2"/>
  <c r="M323" i="2" l="1"/>
  <c r="Q65" i="1"/>
  <c r="O323" i="2"/>
  <c r="P323" i="2" s="1"/>
  <c r="Q323" i="2" s="1"/>
  <c r="M324" i="2" s="1"/>
  <c r="E31" i="2" a="1"/>
  <c r="E31" i="2" s="1"/>
  <c r="P26" i="1" s="1"/>
  <c r="Q26" i="1" s="1"/>
  <c r="D31" i="2" a="1"/>
  <c r="D31" i="2" s="1"/>
  <c r="C322" i="2"/>
  <c r="E322" i="2" s="1"/>
  <c r="F322" i="2" s="1"/>
  <c r="G322" i="2" s="1"/>
  <c r="O324" i="2" l="1"/>
  <c r="P324" i="2" s="1"/>
  <c r="Q324" i="2" s="1"/>
  <c r="M325" i="2" s="1"/>
  <c r="C323" i="2"/>
  <c r="E323" i="2" s="1"/>
  <c r="F323" i="2" s="1"/>
  <c r="G323" i="2" s="1"/>
  <c r="C324" i="2" s="1"/>
  <c r="O325" i="2" l="1"/>
  <c r="P325" i="2" s="1"/>
  <c r="Q325" i="2" s="1"/>
  <c r="N31" i="2" a="1"/>
  <c r="N31" i="2" s="1"/>
  <c r="E324" i="2"/>
  <c r="M326" i="2" l="1"/>
  <c r="O326" i="2"/>
  <c r="P326" i="2" s="1"/>
  <c r="Q326" i="2" s="1"/>
  <c r="M327" i="2" s="1"/>
  <c r="F324" i="2"/>
  <c r="O327" i="2" l="1"/>
  <c r="P327" i="2" s="1"/>
  <c r="Q327" i="2"/>
  <c r="M328" i="2" s="1"/>
  <c r="G324" i="2"/>
  <c r="O328" i="2" l="1"/>
  <c r="P328" i="2" s="1"/>
  <c r="Q328" i="2" s="1"/>
  <c r="C325" i="2"/>
  <c r="E325" i="2" s="1"/>
  <c r="F325" i="2" s="1"/>
  <c r="M329" i="2" l="1"/>
  <c r="O329" i="2"/>
  <c r="P329" i="2" s="1"/>
  <c r="Q329" i="2" s="1"/>
  <c r="M330" i="2" s="1"/>
  <c r="G325" i="2"/>
  <c r="O330" i="2" l="1"/>
  <c r="P330" i="2" s="1"/>
  <c r="Q330" i="2" s="1"/>
  <c r="M331" i="2" s="1"/>
  <c r="C326" i="2"/>
  <c r="E326" i="2" s="1"/>
  <c r="F326" i="2" s="1"/>
  <c r="G326" i="2" s="1"/>
  <c r="C327" i="2" s="1"/>
  <c r="E327" i="2" s="1"/>
  <c r="F327" i="2" s="1"/>
  <c r="G327" i="2" s="1"/>
  <c r="C328" i="2" s="1"/>
  <c r="E328" i="2" s="1"/>
  <c r="F328" i="2" s="1"/>
  <c r="G328" i="2" s="1"/>
  <c r="C329" i="2" s="1"/>
  <c r="E329" i="2" s="1"/>
  <c r="F329" i="2" s="1"/>
  <c r="G329" i="2" s="1"/>
  <c r="C330" i="2" s="1"/>
  <c r="E330" i="2" s="1"/>
  <c r="F330" i="2" s="1"/>
  <c r="G330" i="2" s="1"/>
  <c r="C331" i="2" s="1"/>
  <c r="E331" i="2" s="1"/>
  <c r="F331" i="2" s="1"/>
  <c r="G331" i="2" s="1"/>
  <c r="C332" i="2" s="1"/>
  <c r="O331" i="2" l="1"/>
  <c r="P331" i="2" s="1"/>
  <c r="Q331" i="2" s="1"/>
  <c r="M332" i="2" s="1"/>
  <c r="E332" i="2"/>
  <c r="F332" i="2" s="1"/>
  <c r="G332" i="2" s="1"/>
  <c r="C333" i="2" s="1"/>
  <c r="E333" i="2" s="1"/>
  <c r="O332" i="2" l="1"/>
  <c r="P332" i="2" s="1"/>
  <c r="Q332" i="2"/>
  <c r="M333" i="2" s="1"/>
  <c r="F333" i="2"/>
  <c r="O333" i="2" l="1"/>
  <c r="P333" i="2" s="1"/>
  <c r="Q333" i="2" s="1"/>
  <c r="G333" i="2"/>
  <c r="M334" i="2" l="1"/>
  <c r="O32" i="2" a="1"/>
  <c r="O32" i="2" s="1"/>
  <c r="P66" i="1" s="1"/>
  <c r="O334" i="2"/>
  <c r="P334" i="2" s="1"/>
  <c r="Q334" i="2" s="1"/>
  <c r="D32" i="2" a="1"/>
  <c r="D32" i="2" s="1"/>
  <c r="E32" i="2" a="1"/>
  <c r="E32" i="2" s="1"/>
  <c r="P27" i="1" s="1"/>
  <c r="Q27" i="1" s="1"/>
  <c r="C334" i="2"/>
  <c r="E334" i="2" s="1"/>
  <c r="F334" i="2" s="1"/>
  <c r="Q66" i="1" l="1"/>
  <c r="M335" i="2"/>
  <c r="O335" i="2"/>
  <c r="P335" i="2" s="1"/>
  <c r="Q335" i="2" s="1"/>
  <c r="G334" i="2"/>
  <c r="M336" i="2" l="1"/>
  <c r="O336" i="2" s="1"/>
  <c r="P336" i="2" s="1"/>
  <c r="Q336" i="2" s="1"/>
  <c r="N32" i="2" a="1"/>
  <c r="N32" i="2" s="1"/>
  <c r="C335" i="2"/>
  <c r="E335" i="2" s="1"/>
  <c r="F335" i="2" s="1"/>
  <c r="M337" i="2" l="1"/>
  <c r="O337" i="2"/>
  <c r="P337" i="2" s="1"/>
  <c r="Q337" i="2"/>
  <c r="M338" i="2" s="1"/>
  <c r="G335" i="2"/>
  <c r="O338" i="2" l="1"/>
  <c r="P338" i="2" s="1"/>
  <c r="Q338" i="2" s="1"/>
  <c r="C336" i="2"/>
  <c r="E336" i="2" s="1"/>
  <c r="F336" i="2" s="1"/>
  <c r="M339" i="2" l="1"/>
  <c r="O339" i="2" s="1"/>
  <c r="P339" i="2" s="1"/>
  <c r="Q339" i="2" s="1"/>
  <c r="G336" i="2"/>
  <c r="M340" i="2" l="1"/>
  <c r="O340" i="2"/>
  <c r="P340" i="2" s="1"/>
  <c r="Q340" i="2" s="1"/>
  <c r="M341" i="2" s="1"/>
  <c r="C337" i="2"/>
  <c r="E337" i="2" s="1"/>
  <c r="F337" i="2" s="1"/>
  <c r="O341" i="2" l="1"/>
  <c r="P341" i="2" s="1"/>
  <c r="Q341" i="2" s="1"/>
  <c r="M342" i="2" s="1"/>
  <c r="G337" i="2"/>
  <c r="O342" i="2" l="1"/>
  <c r="P342" i="2" s="1"/>
  <c r="Q342" i="2" s="1"/>
  <c r="M343" i="2" s="1"/>
  <c r="C338" i="2"/>
  <c r="E338" i="2" s="1"/>
  <c r="F338" i="2" s="1"/>
  <c r="G338" i="2" s="1"/>
  <c r="C339" i="2" s="1"/>
  <c r="E339" i="2" s="1"/>
  <c r="F339" i="2" s="1"/>
  <c r="G339" i="2" s="1"/>
  <c r="C340" i="2" s="1"/>
  <c r="E340" i="2" s="1"/>
  <c r="F340" i="2" s="1"/>
  <c r="G340" i="2" s="1"/>
  <c r="C341" i="2" s="1"/>
  <c r="E341" i="2" s="1"/>
  <c r="F341" i="2" s="1"/>
  <c r="G341" i="2" s="1"/>
  <c r="C342" i="2" s="1"/>
  <c r="E342" i="2" s="1"/>
  <c r="F342" i="2" s="1"/>
  <c r="G342" i="2" s="1"/>
  <c r="C343" i="2" s="1"/>
  <c r="E343" i="2" s="1"/>
  <c r="F343" i="2" s="1"/>
  <c r="G343" i="2" s="1"/>
  <c r="C344" i="2" s="1"/>
  <c r="E344" i="2" s="1"/>
  <c r="F344" i="2" s="1"/>
  <c r="G344" i="2" s="1"/>
  <c r="C345" i="2" s="1"/>
  <c r="O343" i="2" l="1"/>
  <c r="P343" i="2" s="1"/>
  <c r="Q343" i="2" s="1"/>
  <c r="M344" i="2" s="1"/>
  <c r="E345" i="2"/>
  <c r="O344" i="2" l="1"/>
  <c r="P344" i="2" s="1"/>
  <c r="Q344" i="2" s="1"/>
  <c r="M345" i="2" s="1"/>
  <c r="F345" i="2"/>
  <c r="O345" i="2" l="1"/>
  <c r="P345" i="2" s="1"/>
  <c r="Q345" i="2" s="1"/>
  <c r="G345" i="2"/>
  <c r="M346" i="2" l="1"/>
  <c r="O33" i="2" a="1"/>
  <c r="O33" i="2" s="1"/>
  <c r="P67" i="1" s="1"/>
  <c r="O346" i="2"/>
  <c r="P346" i="2" s="1"/>
  <c r="Q346" i="2"/>
  <c r="D33" i="2" a="1"/>
  <c r="D33" i="2" s="1"/>
  <c r="E33" i="2" a="1"/>
  <c r="E33" i="2" s="1"/>
  <c r="P28" i="1" s="1"/>
  <c r="Q28" i="1" s="1"/>
  <c r="C346" i="2"/>
  <c r="E346" i="2" s="1"/>
  <c r="F346" i="2" s="1"/>
  <c r="Q67" i="1" l="1"/>
  <c r="M347" i="2"/>
  <c r="O347" i="2"/>
  <c r="P347" i="2" s="1"/>
  <c r="Q347" i="2" s="1"/>
  <c r="M348" i="2" s="1"/>
  <c r="G346" i="2"/>
  <c r="O348" i="2" l="1"/>
  <c r="P348" i="2" s="1"/>
  <c r="Q348" i="2"/>
  <c r="M349" i="2" s="1"/>
  <c r="C347" i="2"/>
  <c r="E347" i="2" s="1"/>
  <c r="F347" i="2" s="1"/>
  <c r="O349" i="2" l="1"/>
  <c r="P349" i="2" s="1"/>
  <c r="Q349" i="2" s="1"/>
  <c r="M350" i="2" s="1"/>
  <c r="N33" i="2" a="1"/>
  <c r="N33" i="2" s="1"/>
  <c r="G347" i="2"/>
  <c r="O350" i="2" l="1"/>
  <c r="P350" i="2" s="1"/>
  <c r="Q350" i="2" s="1"/>
  <c r="C348" i="2"/>
  <c r="E348" i="2" s="1"/>
  <c r="F348" i="2" s="1"/>
  <c r="M351" i="2" l="1"/>
  <c r="O351" i="2"/>
  <c r="P351" i="2" s="1"/>
  <c r="Q351" i="2"/>
  <c r="M352" i="2" s="1"/>
  <c r="G348" i="2"/>
  <c r="O352" i="2" l="1"/>
  <c r="P352" i="2" s="1"/>
  <c r="Q352" i="2" s="1"/>
  <c r="C349" i="2"/>
  <c r="E349" i="2" s="1"/>
  <c r="F349" i="2" s="1"/>
  <c r="M353" i="2" l="1"/>
  <c r="O353" i="2" s="1"/>
  <c r="P353" i="2" s="1"/>
  <c r="G349" i="2"/>
  <c r="Q353" i="2" l="1"/>
  <c r="M354" i="2" s="1"/>
  <c r="O354" i="2"/>
  <c r="P354" i="2" s="1"/>
  <c r="Q354" i="2" s="1"/>
  <c r="M355" i="2" s="1"/>
  <c r="C350" i="2"/>
  <c r="E350" i="2" s="1"/>
  <c r="F350" i="2" s="1"/>
  <c r="G350" i="2" s="1"/>
  <c r="C351" i="2" s="1"/>
  <c r="E351" i="2" s="1"/>
  <c r="F351" i="2" s="1"/>
  <c r="G351" i="2" s="1"/>
  <c r="C352" i="2" s="1"/>
  <c r="E352" i="2" s="1"/>
  <c r="F352" i="2" s="1"/>
  <c r="G352" i="2" s="1"/>
  <c r="C353" i="2" s="1"/>
  <c r="E353" i="2" s="1"/>
  <c r="F353" i="2" s="1"/>
  <c r="G353" i="2" s="1"/>
  <c r="C354" i="2" s="1"/>
  <c r="E354" i="2" s="1"/>
  <c r="F354" i="2" s="1"/>
  <c r="G354" i="2" s="1"/>
  <c r="C355" i="2" s="1"/>
  <c r="E355" i="2" s="1"/>
  <c r="F355" i="2" s="1"/>
  <c r="G355" i="2" s="1"/>
  <c r="C356" i="2" s="1"/>
  <c r="E356" i="2" s="1"/>
  <c r="F356" i="2" s="1"/>
  <c r="G356" i="2" s="1"/>
  <c r="C357" i="2" s="1"/>
  <c r="O355" i="2" l="1"/>
  <c r="P355" i="2" s="1"/>
  <c r="Q355" i="2" s="1"/>
  <c r="M356" i="2" s="1"/>
  <c r="E357" i="2"/>
  <c r="O356" i="2" l="1"/>
  <c r="P356" i="2" s="1"/>
  <c r="Q356" i="2" s="1"/>
  <c r="M357" i="2" s="1"/>
  <c r="F357" i="2"/>
  <c r="O357" i="2" l="1"/>
  <c r="P357" i="2" s="1"/>
  <c r="Q357" i="2" s="1"/>
  <c r="G357" i="2"/>
  <c r="M358" i="2" l="1"/>
  <c r="O34" i="2" a="1"/>
  <c r="O34" i="2" s="1"/>
  <c r="P68" i="1" s="1"/>
  <c r="O358" i="2"/>
  <c r="P358" i="2" s="1"/>
  <c r="Q358" i="2" s="1"/>
  <c r="E34" i="2" a="1"/>
  <c r="E34" i="2" s="1"/>
  <c r="P29" i="1" s="1"/>
  <c r="Q29" i="1" s="1"/>
  <c r="D34" i="2" a="1"/>
  <c r="D34" i="2" s="1"/>
  <c r="C358" i="2"/>
  <c r="E358" i="2" s="1"/>
  <c r="F358" i="2" s="1"/>
  <c r="Q68" i="1" l="1"/>
  <c r="M359" i="2"/>
  <c r="O359" i="2"/>
  <c r="P359" i="2" s="1"/>
  <c r="Q359" i="2" s="1"/>
  <c r="G358" i="2"/>
  <c r="M360" i="2" l="1"/>
  <c r="O360" i="2"/>
  <c r="P360" i="2" s="1"/>
  <c r="Q360" i="2" s="1"/>
  <c r="N34" i="2" a="1"/>
  <c r="N34" i="2" s="1"/>
  <c r="C359" i="2"/>
  <c r="E359" i="2" s="1"/>
  <c r="F359" i="2" s="1"/>
  <c r="M361" i="2" l="1"/>
  <c r="O361" i="2" s="1"/>
  <c r="P361" i="2" s="1"/>
  <c r="G359" i="2"/>
  <c r="Q361" i="2" l="1"/>
  <c r="C360" i="2"/>
  <c r="E360" i="2" s="1"/>
  <c r="F360" i="2" s="1"/>
  <c r="M362" i="2" l="1"/>
  <c r="G360" i="2"/>
  <c r="O362" i="2" l="1"/>
  <c r="P362" i="2" s="1"/>
  <c r="Q362" i="2" s="1"/>
  <c r="C361" i="2"/>
  <c r="E361" i="2" s="1"/>
  <c r="M363" i="2" l="1"/>
  <c r="O363" i="2" s="1"/>
  <c r="P363" i="2" s="1"/>
  <c r="Q363" i="2" s="1"/>
  <c r="M364" i="2" s="1"/>
  <c r="F361" i="2"/>
  <c r="O364" i="2" l="1"/>
  <c r="P364" i="2" s="1"/>
  <c r="Q364" i="2" s="1"/>
  <c r="M365" i="2" s="1"/>
  <c r="O365" i="2" s="1"/>
  <c r="P365" i="2" s="1"/>
  <c r="Q365" i="2" s="1"/>
  <c r="M366" i="2" s="1"/>
  <c r="O366" i="2" s="1"/>
  <c r="P366" i="2" s="1"/>
  <c r="Q366" i="2" s="1"/>
  <c r="M367" i="2" s="1"/>
  <c r="G361" i="2"/>
  <c r="O367" i="2" l="1"/>
  <c r="P367" i="2" s="1"/>
  <c r="Q367" i="2" s="1"/>
  <c r="M368" i="2" s="1"/>
  <c r="C362" i="2"/>
  <c r="E362" i="2" s="1"/>
  <c r="F362" i="2" s="1"/>
  <c r="G362" i="2" s="1"/>
  <c r="C363" i="2" s="1"/>
  <c r="E363" i="2" s="1"/>
  <c r="F363" i="2" s="1"/>
  <c r="G363" i="2" s="1"/>
  <c r="C364" i="2" s="1"/>
  <c r="E364" i="2" s="1"/>
  <c r="F364" i="2" s="1"/>
  <c r="G364" i="2" s="1"/>
  <c r="C365" i="2" s="1"/>
  <c r="E365" i="2" s="1"/>
  <c r="F365" i="2" s="1"/>
  <c r="G365" i="2" s="1"/>
  <c r="C366" i="2" s="1"/>
  <c r="E366" i="2" s="1"/>
  <c r="F366" i="2" s="1"/>
  <c r="G366" i="2" s="1"/>
  <c r="C367" i="2" s="1"/>
  <c r="E367" i="2" s="1"/>
  <c r="F367" i="2" s="1"/>
  <c r="G367" i="2" s="1"/>
  <c r="C368" i="2" s="1"/>
  <c r="E368" i="2" s="1"/>
  <c r="F368" i="2" s="1"/>
  <c r="G368" i="2" s="1"/>
  <c r="C369" i="2" s="1"/>
  <c r="E369" i="2" s="1"/>
  <c r="O368" i="2" l="1"/>
  <c r="P368" i="2" s="1"/>
  <c r="Q368" i="2" s="1"/>
  <c r="M369" i="2" s="1"/>
  <c r="F369" i="2"/>
  <c r="O369" i="2" l="1"/>
  <c r="P369" i="2" s="1"/>
  <c r="Q369" i="2"/>
  <c r="G369" i="2"/>
  <c r="M370" i="2" l="1"/>
  <c r="O35" i="2" a="1"/>
  <c r="O35" i="2" s="1"/>
  <c r="P69" i="1" s="1"/>
  <c r="O370" i="2"/>
  <c r="P370" i="2" s="1"/>
  <c r="Q370" i="2" s="1"/>
  <c r="E35" i="2" a="1"/>
  <c r="E35" i="2" s="1"/>
  <c r="P30" i="1" s="1"/>
  <c r="Q30" i="1" s="1"/>
  <c r="D35" i="2" a="1"/>
  <c r="D35" i="2" s="1"/>
  <c r="C370" i="2"/>
  <c r="E370" i="2" s="1"/>
  <c r="F370" i="2" s="1"/>
  <c r="Q69" i="1" l="1"/>
  <c r="M371" i="2"/>
  <c r="O371" i="2"/>
  <c r="P371" i="2" s="1"/>
  <c r="Q371" i="2" s="1"/>
  <c r="M372" i="2" s="1"/>
  <c r="G370" i="2"/>
  <c r="O372" i="2" l="1"/>
  <c r="P372" i="2" s="1"/>
  <c r="Q372" i="2" s="1"/>
  <c r="C371" i="2"/>
  <c r="E371" i="2" s="1"/>
  <c r="F371" i="2" s="1"/>
  <c r="M373" i="2" l="1"/>
  <c r="O373" i="2"/>
  <c r="P373" i="2" s="1"/>
  <c r="Q373" i="2" s="1"/>
  <c r="M374" i="2" s="1"/>
  <c r="N35" i="2" a="1"/>
  <c r="N35" i="2" s="1"/>
  <c r="G371" i="2"/>
  <c r="O374" i="2" l="1"/>
  <c r="P374" i="2" s="1"/>
  <c r="Q374" i="2" s="1"/>
  <c r="C372" i="2"/>
  <c r="E372" i="2" s="1"/>
  <c r="F372" i="2" s="1"/>
  <c r="M375" i="2" l="1"/>
  <c r="O375" i="2"/>
  <c r="P375" i="2" s="1"/>
  <c r="Q375" i="2"/>
  <c r="M376" i="2" s="1"/>
  <c r="G372" i="2"/>
  <c r="O376" i="2" l="1"/>
  <c r="P376" i="2" s="1"/>
  <c r="Q376" i="2"/>
  <c r="C373" i="2"/>
  <c r="E373" i="2" s="1"/>
  <c r="F373" i="2" s="1"/>
  <c r="M377" i="2" l="1"/>
  <c r="O377" i="2"/>
  <c r="P377" i="2" s="1"/>
  <c r="Q377" i="2" s="1"/>
  <c r="M378" i="2" s="1"/>
  <c r="G373" i="2"/>
  <c r="O378" i="2" l="1"/>
  <c r="P378" i="2" s="1"/>
  <c r="Q378" i="2" s="1"/>
  <c r="M379" i="2" s="1"/>
  <c r="C374" i="2"/>
  <c r="E374" i="2" s="1"/>
  <c r="F374" i="2" s="1"/>
  <c r="G374" i="2" s="1"/>
  <c r="C375" i="2" s="1"/>
  <c r="E375" i="2" s="1"/>
  <c r="F375" i="2" s="1"/>
  <c r="G375" i="2" s="1"/>
  <c r="C376" i="2" s="1"/>
  <c r="E376" i="2" s="1"/>
  <c r="F376" i="2" s="1"/>
  <c r="G376" i="2" s="1"/>
  <c r="C377" i="2" s="1"/>
  <c r="O379" i="2" l="1"/>
  <c r="P379" i="2" s="1"/>
  <c r="Q379" i="2" s="1"/>
  <c r="M380" i="2" s="1"/>
  <c r="E377" i="2"/>
  <c r="F377" i="2" s="1"/>
  <c r="G377" i="2" s="1"/>
  <c r="C378" i="2" s="1"/>
  <c r="E378" i="2" s="1"/>
  <c r="F378" i="2" s="1"/>
  <c r="G378" i="2" s="1"/>
  <c r="C379" i="2" s="1"/>
  <c r="E379" i="2" s="1"/>
  <c r="F379" i="2" s="1"/>
  <c r="G379" i="2" s="1"/>
  <c r="C380" i="2" s="1"/>
  <c r="E380" i="2" s="1"/>
  <c r="F380" i="2" s="1"/>
  <c r="G380" i="2" s="1"/>
  <c r="C381" i="2" s="1"/>
  <c r="E381" i="2" s="1"/>
  <c r="O380" i="2" l="1"/>
  <c r="P380" i="2" s="1"/>
  <c r="Q380" i="2"/>
  <c r="M381" i="2" s="1"/>
  <c r="F381" i="2"/>
  <c r="G381" i="2" s="1"/>
  <c r="O381" i="2" l="1"/>
  <c r="P381" i="2" s="1"/>
  <c r="Q381" i="2" s="1"/>
  <c r="D36" i="2" a="1"/>
  <c r="D36" i="2" s="1"/>
  <c r="E36" i="2" a="1"/>
  <c r="E36" i="2" s="1"/>
  <c r="P31" i="1" s="1"/>
  <c r="Q31" i="1" s="1"/>
  <c r="C382" i="2"/>
  <c r="E382" i="2" s="1"/>
  <c r="F382" i="2" s="1"/>
  <c r="M382" i="2" l="1"/>
  <c r="O36" i="2" a="1"/>
  <c r="O36" i="2" s="1"/>
  <c r="P70" i="1" s="1"/>
  <c r="O382" i="2"/>
  <c r="P382" i="2" s="1"/>
  <c r="Q382" i="2" s="1"/>
  <c r="G382" i="2"/>
  <c r="Q70" i="1" l="1"/>
  <c r="M383" i="2"/>
  <c r="O383" i="2"/>
  <c r="P383" i="2" s="1"/>
  <c r="Q383" i="2" s="1"/>
  <c r="C383" i="2"/>
  <c r="E383" i="2" s="1"/>
  <c r="F383" i="2" s="1"/>
  <c r="M384" i="2" l="1"/>
  <c r="O384" i="2"/>
  <c r="P384" i="2" s="1"/>
  <c r="Q384" i="2"/>
  <c r="M385" i="2" s="1"/>
  <c r="N36" i="2" a="1"/>
  <c r="N36" i="2" s="1"/>
  <c r="G383" i="2"/>
  <c r="O385" i="2" l="1"/>
  <c r="P385" i="2" s="1"/>
  <c r="Q385" i="2" s="1"/>
  <c r="C384" i="2"/>
  <c r="E384" i="2" s="1"/>
  <c r="M386" i="2" l="1"/>
  <c r="O386" i="2"/>
  <c r="P386" i="2" s="1"/>
  <c r="Q386" i="2" s="1"/>
  <c r="F384" i="2"/>
  <c r="M387" i="2" l="1"/>
  <c r="O387" i="2"/>
  <c r="P387" i="2" s="1"/>
  <c r="Q387" i="2" s="1"/>
  <c r="M388" i="2" s="1"/>
  <c r="G384" i="2"/>
  <c r="O388" i="2" l="1"/>
  <c r="P388" i="2" s="1"/>
  <c r="Q388" i="2" s="1"/>
  <c r="C385" i="2"/>
  <c r="E385" i="2" s="1"/>
  <c r="M389" i="2" l="1"/>
  <c r="O389" i="2" s="1"/>
  <c r="P389" i="2" s="1"/>
  <c r="Q389" i="2" s="1"/>
  <c r="M390" i="2" s="1"/>
  <c r="F385" i="2"/>
  <c r="O390" i="2" l="1"/>
  <c r="P390" i="2" s="1"/>
  <c r="Q390" i="2" s="1"/>
  <c r="M391" i="2" s="1"/>
  <c r="G385" i="2"/>
  <c r="O391" i="2" l="1"/>
  <c r="P391" i="2" s="1"/>
  <c r="Q391" i="2" s="1"/>
  <c r="M392" i="2" s="1"/>
  <c r="C386" i="2"/>
  <c r="E386" i="2" s="1"/>
  <c r="F386" i="2" s="1"/>
  <c r="G386" i="2" s="1"/>
  <c r="C387" i="2" s="1"/>
  <c r="E387" i="2" s="1"/>
  <c r="F387" i="2" s="1"/>
  <c r="G387" i="2" s="1"/>
  <c r="C388" i="2" s="1"/>
  <c r="E388" i="2" s="1"/>
  <c r="F388" i="2" s="1"/>
  <c r="O392" i="2" l="1"/>
  <c r="P392" i="2" s="1"/>
  <c r="Q392" i="2" s="1"/>
  <c r="M393" i="2" s="1"/>
  <c r="G388" i="2"/>
  <c r="C389" i="2" s="1"/>
  <c r="E389" i="2" s="1"/>
  <c r="F389" i="2" s="1"/>
  <c r="G389" i="2" s="1"/>
  <c r="C390" i="2" s="1"/>
  <c r="E390" i="2" s="1"/>
  <c r="F390" i="2" s="1"/>
  <c r="G390" i="2" s="1"/>
  <c r="C391" i="2" s="1"/>
  <c r="E391" i="2" s="1"/>
  <c r="F391" i="2" s="1"/>
  <c r="G391" i="2" s="1"/>
  <c r="C392" i="2" s="1"/>
  <c r="E392" i="2" s="1"/>
  <c r="F392" i="2" s="1"/>
  <c r="G392" i="2" s="1"/>
  <c r="C393" i="2" s="1"/>
  <c r="O393" i="2" l="1"/>
  <c r="P393" i="2" s="1"/>
  <c r="Q393" i="2" s="1"/>
  <c r="E393" i="2"/>
  <c r="M394" i="2" l="1"/>
  <c r="Q394" i="2" s="1"/>
  <c r="O37" i="2" a="1"/>
  <c r="O37" i="2" s="1"/>
  <c r="P71" i="1" s="1"/>
  <c r="O394" i="2"/>
  <c r="P394" i="2" s="1"/>
  <c r="F393" i="2"/>
  <c r="M395" i="2" l="1"/>
  <c r="Q71" i="1"/>
  <c r="O395" i="2"/>
  <c r="P395" i="2" s="1"/>
  <c r="Q395" i="2" s="1"/>
  <c r="M396" i="2" s="1"/>
  <c r="G393" i="2"/>
  <c r="O396" i="2" l="1"/>
  <c r="P396" i="2" s="1"/>
  <c r="Q396" i="2" s="1"/>
  <c r="D37" i="2" a="1"/>
  <c r="D37" i="2" s="1"/>
  <c r="E37" i="2" a="1"/>
  <c r="E37" i="2" s="1"/>
  <c r="P32" i="1" s="1"/>
  <c r="Q32" i="1" s="1"/>
  <c r="C394" i="2"/>
  <c r="E394" i="2" s="1"/>
  <c r="F394" i="2" s="1"/>
  <c r="M397" i="2" l="1"/>
  <c r="O397" i="2"/>
  <c r="P397" i="2" s="1"/>
  <c r="Q397" i="2" s="1"/>
  <c r="M398" i="2" s="1"/>
  <c r="N37" i="2" a="1"/>
  <c r="N37" i="2" s="1"/>
  <c r="G394" i="2"/>
  <c r="O398" i="2" l="1"/>
  <c r="P398" i="2" s="1"/>
  <c r="Q398" i="2" s="1"/>
  <c r="C395" i="2"/>
  <c r="E395" i="2" s="1"/>
  <c r="F395" i="2" s="1"/>
  <c r="M399" i="2" l="1"/>
  <c r="O399" i="2"/>
  <c r="P399" i="2" s="1"/>
  <c r="Q399" i="2" s="1"/>
  <c r="G395" i="2"/>
  <c r="M400" i="2" l="1"/>
  <c r="O400" i="2"/>
  <c r="P400" i="2" s="1"/>
  <c r="Q400" i="2"/>
  <c r="M401" i="2" s="1"/>
  <c r="C396" i="2"/>
  <c r="E396" i="2" s="1"/>
  <c r="F396" i="2" s="1"/>
  <c r="O401" i="2" l="1"/>
  <c r="P401" i="2" s="1"/>
  <c r="Q401" i="2" s="1"/>
  <c r="G396" i="2"/>
  <c r="M402" i="2" l="1"/>
  <c r="O402" i="2"/>
  <c r="P402" i="2" s="1"/>
  <c r="Q402" i="2" s="1"/>
  <c r="M403" i="2" s="1"/>
  <c r="C397" i="2"/>
  <c r="E397" i="2" s="1"/>
  <c r="F397" i="2" s="1"/>
  <c r="O403" i="2" l="1"/>
  <c r="P403" i="2" s="1"/>
  <c r="Q403" i="2" s="1"/>
  <c r="M404" i="2" s="1"/>
  <c r="G397" i="2"/>
  <c r="O404" i="2" l="1"/>
  <c r="P404" i="2" s="1"/>
  <c r="Q404" i="2" s="1"/>
  <c r="M405" i="2" s="1"/>
  <c r="C398" i="2"/>
  <c r="E398" i="2" s="1"/>
  <c r="F398" i="2" s="1"/>
  <c r="G398" i="2" s="1"/>
  <c r="C399" i="2" s="1"/>
  <c r="E399" i="2" s="1"/>
  <c r="F399" i="2" s="1"/>
  <c r="G399" i="2" s="1"/>
  <c r="C400" i="2" s="1"/>
  <c r="E400" i="2" s="1"/>
  <c r="F400" i="2" s="1"/>
  <c r="G400" i="2" s="1"/>
  <c r="C401" i="2" s="1"/>
  <c r="E401" i="2" s="1"/>
  <c r="F401" i="2" s="1"/>
  <c r="G401" i="2" s="1"/>
  <c r="C402" i="2" s="1"/>
  <c r="E402" i="2" s="1"/>
  <c r="F402" i="2" s="1"/>
  <c r="G402" i="2" s="1"/>
  <c r="C403" i="2" s="1"/>
  <c r="E403" i="2" s="1"/>
  <c r="F403" i="2" s="1"/>
  <c r="G403" i="2" s="1"/>
  <c r="C404" i="2" s="1"/>
  <c r="O405" i="2" l="1"/>
  <c r="P405" i="2" s="1"/>
  <c r="Q405" i="2" s="1"/>
  <c r="O38" i="2" s="1" a="1"/>
  <c r="O38" i="2" s="1"/>
  <c r="P72" i="1" s="1"/>
  <c r="Q72" i="1" s="1"/>
  <c r="E404" i="2"/>
  <c r="F404" i="2" s="1"/>
  <c r="G404" i="2" s="1"/>
  <c r="C405" i="2" s="1"/>
  <c r="E405" i="2" s="1"/>
  <c r="F405" i="2" l="1"/>
  <c r="G405" i="2" l="1"/>
  <c r="N38" i="2" l="1" a="1"/>
  <c r="N38" i="2" s="1"/>
  <c r="R9" i="2" s="1"/>
  <c r="D38" i="2" a="1"/>
  <c r="D38" i="2" s="1"/>
  <c r="E38" i="2" a="1"/>
  <c r="E38" i="2" s="1"/>
  <c r="P33" i="1" s="1"/>
  <c r="Q33" i="1" s="1"/>
  <c r="H9" i="2" l="1"/>
  <c r="R8" i="2"/>
  <c r="H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<sst xmlns="http://schemas.openxmlformats.org/spreadsheetml/2006/main" count="128" uniqueCount="91">
  <si>
    <t>Price</t>
  </si>
  <si>
    <t>Property Taxes</t>
  </si>
  <si>
    <t>Maintenance</t>
  </si>
  <si>
    <t>Down Payment</t>
  </si>
  <si>
    <t>To Finance</t>
  </si>
  <si>
    <t>Notaría</t>
  </si>
  <si>
    <t>Vendedor</t>
  </si>
  <si>
    <t>Registro Propiedad</t>
  </si>
  <si>
    <t>Honorarios (Si Immobiliaria)</t>
  </si>
  <si>
    <t>Pedro Sanchez</t>
  </si>
  <si>
    <t>Mortage</t>
  </si>
  <si>
    <t>Gestoria (Tasación)</t>
  </si>
  <si>
    <t>TAE (TIN + Comisión Aprtura + Seguros + Periodicidad Pagos)</t>
  </si>
  <si>
    <t>House Appreciation</t>
  </si>
  <si>
    <t>Stock Returns</t>
  </si>
  <si>
    <t>Hidden Shit</t>
  </si>
  <si>
    <t>Initial Pay</t>
  </si>
  <si>
    <t>Porperty Taxes (Yearly)</t>
  </si>
  <si>
    <t>Annual Pay</t>
  </si>
  <si>
    <t>Mainteance (Yearly</t>
  </si>
  <si>
    <t>Rent</t>
  </si>
  <si>
    <t>Year</t>
  </si>
  <si>
    <t>Pagar home full cash?</t>
  </si>
  <si>
    <t>Intial Wealth</t>
  </si>
  <si>
    <t>https://curvo.eu/backtest/es/indice/sp-500?currency=eur</t>
  </si>
  <si>
    <t>.</t>
  </si>
  <si>
    <t>PAY MORTGAGE 30Y</t>
  </si>
  <si>
    <t>Total Payments</t>
  </si>
  <si>
    <t>Return</t>
  </si>
  <si>
    <t>CAGR</t>
  </si>
  <si>
    <t>Yearly Rent</t>
  </si>
  <si>
    <t>Paycashafter 30Y</t>
  </si>
  <si>
    <t>Recurrent (/year)</t>
  </si>
  <si>
    <t>Wealth</t>
  </si>
  <si>
    <t>https://www.loans.com.au/home-loans/first-home-buyer/does-paying-your-mortgage-fortnightly-save-money</t>
  </si>
  <si>
    <t>https://www.google.com/search?q=extra+mortgage+paymetns&amp;oq=extra+mortgage+paymetns&amp;gs_lcrp=EgZjaHJvbWUyBggAEEUYOTILCAEQABgNGBMYgAQyCwgCEAAYDRgTGIAEMgsIAxAAGA0YExiABDILCAQQABgNGBMYgAQyCwgFEAAYDRgTGIAEMgwIBhAAGAoYDRgTGB4yCggHEAAYDRgTGB4yCggIEAAYDRgTGB4yDAgJEAAYBRgNGBMYHtIBCDU3NjJqMGo3qAIAsAIA&amp;sourceid=chrome&amp;ie=UTF-8</t>
  </si>
  <si>
    <t>Cash Compounded</t>
  </si>
  <si>
    <t>Principal</t>
  </si>
  <si>
    <t>Interest</t>
  </si>
  <si>
    <t>Wealth Before Exit</t>
  </si>
  <si>
    <t>Term</t>
  </si>
  <si>
    <t>Annual Rate</t>
  </si>
  <si>
    <t>Payments</t>
  </si>
  <si>
    <t>Monthly Rate</t>
  </si>
  <si>
    <t>Beginning Balance</t>
  </si>
  <si>
    <t>Payment</t>
  </si>
  <si>
    <t>End Balabce</t>
  </si>
  <si>
    <t>Borrowed</t>
  </si>
  <si>
    <t>Interest Paid</t>
  </si>
  <si>
    <t>Principal Paid</t>
  </si>
  <si>
    <t>Do for Biweekly</t>
  </si>
  <si>
    <t>Parameters</t>
  </si>
  <si>
    <t>General Assumptions</t>
  </si>
  <si>
    <t>Mortgage Years</t>
  </si>
  <si>
    <t>Buying Costs</t>
  </si>
  <si>
    <t>Spain</t>
  </si>
  <si>
    <t>Recurrent Costs</t>
  </si>
  <si>
    <t>5% rule?</t>
  </si>
  <si>
    <t>Piso Canyars, 85m^2, 3 Rooms (200-300K)</t>
  </si>
  <si>
    <t>Pay to rent</t>
  </si>
  <si>
    <t>Inputs</t>
  </si>
  <si>
    <t>250K</t>
  </si>
  <si>
    <t>Months</t>
  </si>
  <si>
    <t>Montlhy Pay 30Y</t>
  </si>
  <si>
    <t>Monthly Pay 15Y</t>
  </si>
  <si>
    <t>30Y Pay</t>
  </si>
  <si>
    <t>15Y Pay</t>
  </si>
  <si>
    <t>Yearly Costs</t>
  </si>
  <si>
    <t>30Y Costs</t>
  </si>
  <si>
    <t>2K por un piso de 250K</t>
  </si>
  <si>
    <t>30 vs 15 Difference</t>
  </si>
  <si>
    <t>Sale Price</t>
  </si>
  <si>
    <t>OLB</t>
  </si>
  <si>
    <t>Rates are annualized. I apply the monethly equivalent.</t>
  </si>
  <si>
    <t>COMPOUNDED YEARLY</t>
  </si>
  <si>
    <t>Total Pay 30Y</t>
  </si>
  <si>
    <t>Yearly  Rent</t>
  </si>
  <si>
    <t>Rent Difference</t>
  </si>
  <si>
    <t>Taxes and insurance</t>
  </si>
  <si>
    <t>Rent dif</t>
  </si>
  <si>
    <t>RENT</t>
  </si>
  <si>
    <t>Rent vs 15Y Difference</t>
  </si>
  <si>
    <t>SEELING COSTS, AND RENT&gt;MORTGAGE</t>
  </si>
  <si>
    <t>Incluiren rent savings compound los anual costs de mantener la casa</t>
  </si>
  <si>
    <t>PAY MORTGAGE 15Y</t>
  </si>
  <si>
    <t>Rent VS 15</t>
  </si>
  <si>
    <t>Gran via Valencia</t>
  </si>
  <si>
    <t>550-650</t>
  </si>
  <si>
    <t>Alquilar: 1800-2500</t>
  </si>
  <si>
    <t xml:space="preserve">Rent cheaper </t>
  </si>
  <si>
    <t>RENT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</si>
</sst>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0.000%"/>
    <numFmt numFmtId="165" formatCode="#,##0.00\ &quot;€&quot;"/>
    <numFmt numFmtId="166" formatCode="#,##0.0\ &quot;€&quot;;[Red]\-#,##0.0\ &quot;€&quot;"/>
    <numFmt numFmtId="167" formatCode="0.00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9" fontId="0" fillId="0" borderId="0" xfId="0" applyNumberFormat="1"/>
    <xf numFmtId="0" fontId="2" fillId="0" borderId="0" xfId="0" applyFont="1"/>
    <xf numFmtId="10" fontId="0" fillId="0" borderId="0" xfId="0" applyNumberFormat="1"/>
    <xf numFmtId="164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3" fillId="0" borderId="0" xfId="2"/>
    <xf numFmtId="0" fontId="4" fillId="2" borderId="0" xfId="0" applyFont="1" applyFill="1"/>
    <xf numFmtId="9" fontId="0" fillId="0" borderId="0" xfId="1" applyFont="1"/>
    <xf numFmtId="0" fontId="0" fillId="0" borderId="0" xfId="0" applyAlignment="1">
      <alignment horizontal="center"/>
    </xf>
    <xf numFmtId="165" fontId="0" fillId="0" borderId="0" xfId="0" applyNumberFormat="1"/>
    <xf numFmtId="8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vo.eu/backtest/es/indice/sp-500?currency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B34-ED14-4871-BE2F-5C0A99C0689D}">
  <dimension ref="A1:Z77"/>
  <sheetViews>
    <sheetView tabSelected="1" zoomScale="43" zoomScaleNormal="70" workbookViewId="0">
      <selection activeCell="A54" sqref="A54"/>
    </sheetView>
  </sheetViews>
  <sheetFormatPr defaultRowHeight="14.4" x14ac:dyDescent="0.3"/>
  <cols>
    <col min="1" max="1" width="29.44140625" customWidth="1"/>
    <col min="2" max="2" width="28.5546875" customWidth="1"/>
    <col min="3" max="3" width="13.88671875" bestFit="1" customWidth="1"/>
    <col min="4" max="4" width="15.77734375" customWidth="1"/>
    <col min="5" max="5" width="11" bestFit="1" customWidth="1"/>
    <col min="6" max="6" width="11.88671875" customWidth="1"/>
    <col min="7" max="7" width="17.88671875" customWidth="1"/>
    <col min="8" max="8" width="15.77734375" customWidth="1"/>
    <col min="9" max="9" width="15.5546875" customWidth="1"/>
    <col min="10" max="10" width="22.44140625" customWidth="1"/>
    <col min="11" max="11" width="19.21875" customWidth="1"/>
    <col min="12" max="12" width="20.6640625" customWidth="1"/>
    <col min="13" max="13" width="16.109375" customWidth="1"/>
    <col min="14" max="14" width="16.44140625" customWidth="1"/>
    <col min="15" max="15" width="27.33203125" customWidth="1"/>
    <col min="16" max="16" width="17.77734375" customWidth="1"/>
    <col min="17" max="17" width="14.109375" customWidth="1"/>
    <col min="18" max="18" width="23.21875" customWidth="1"/>
    <col min="19" max="19" width="16.5546875" customWidth="1"/>
    <col min="21" max="21" width="15" customWidth="1"/>
    <col min="22" max="22" width="14.77734375" customWidth="1"/>
    <col min="23" max="23" width="18.6640625" customWidth="1"/>
    <col min="24" max="24" width="18.44140625" customWidth="1"/>
    <col min="25" max="25" width="14.5546875" customWidth="1"/>
    <col min="26" max="26" width="16.77734375" customWidth="1"/>
    <col min="27" max="27" width="11.77734375" bestFit="1" customWidth="1"/>
    <col min="28" max="28" width="11.44140625" customWidth="1"/>
    <col min="29" max="29" width="13.6640625" customWidth="1"/>
    <col min="30" max="30" width="13.77734375" customWidth="1"/>
    <col min="31" max="31" width="14.109375" customWidth="1"/>
    <col min="33" max="33" width="16.6640625" customWidth="1"/>
  </cols>
  <sheetData>
    <row r="1" spans="1:26" x14ac:dyDescent="0.3">
      <c r="A1" t="s">
        <v>22</v>
      </c>
      <c r="B1" t="s">
        <v>57</v>
      </c>
      <c r="C1" t="s">
        <v>31</v>
      </c>
      <c r="E1" t="s">
        <v>59</v>
      </c>
      <c r="G1" t="s">
        <v>90</v>
      </c>
      <c r="M1" s="10" t="s">
        <v>30</v>
      </c>
      <c r="W1" s="10"/>
    </row>
    <row r="2" spans="1:26" x14ac:dyDescent="0.3">
      <c r="L2" s="3" t="s">
        <v>26</v>
      </c>
      <c r="M2">
        <f>IF($G$25&lt;$C$17,1,0)</f>
        <v>0</v>
      </c>
      <c r="U2" t="s">
        <v>80</v>
      </c>
      <c r="V2" s="3"/>
      <c r="W2">
        <f>IF($G$25&gt;$C$17,1,0)</f>
        <v>1</v>
      </c>
      <c r="Z2" t="s">
        <v>89</v>
      </c>
    </row>
    <row r="3" spans="1:26" x14ac:dyDescent="0.3">
      <c r="A3" t="s">
        <v>73</v>
      </c>
      <c r="F3" t="s">
        <v>78</v>
      </c>
      <c r="J3" t="s">
        <v>74</v>
      </c>
      <c r="K3" t="s">
        <v>21</v>
      </c>
      <c r="L3" t="s">
        <v>36</v>
      </c>
      <c r="M3" t="s">
        <v>85</v>
      </c>
      <c r="N3" t="s">
        <v>70</v>
      </c>
      <c r="O3" t="s">
        <v>71</v>
      </c>
      <c r="P3" t="s">
        <v>72</v>
      </c>
      <c r="Q3" t="s">
        <v>39</v>
      </c>
      <c r="U3" t="s">
        <v>21</v>
      </c>
      <c r="V3" t="s">
        <v>3</v>
      </c>
      <c r="W3" t="s">
        <v>81</v>
      </c>
      <c r="X3" t="s">
        <v>39</v>
      </c>
    </row>
    <row r="4" spans="1:26" x14ac:dyDescent="0.3">
      <c r="A4" s="3" t="s">
        <v>51</v>
      </c>
      <c r="B4" t="s">
        <v>55</v>
      </c>
      <c r="D4" t="s">
        <v>86</v>
      </c>
      <c r="F4" t="s">
        <v>60</v>
      </c>
      <c r="J4" s="12">
        <f>FV(C14,12,-($G$23-$G$16)/12)</f>
        <v>12808.263953460319</v>
      </c>
      <c r="K4">
        <v>1</v>
      </c>
      <c r="L4" s="11">
        <f>$B$9-$G$8</f>
        <v>0</v>
      </c>
      <c r="M4" s="12">
        <f>FV($B$8/12,12,-($C$17-$G$25)/12)*$M$2</f>
        <v>0</v>
      </c>
      <c r="N4" s="12">
        <f>FV($B$8/12,12,-($G$25-$G$18)/12)</f>
        <v>12761.982772259507</v>
      </c>
      <c r="O4" s="11">
        <f>$B$5*(1+$B$7)</f>
        <v>689000</v>
      </c>
      <c r="P4" s="13">
        <f ca="1">B13-Sheet2!E9</f>
        <v>514717.78888766584</v>
      </c>
      <c r="Q4" s="11">
        <f ca="1">L4+M4+N4+(O4-P4)</f>
        <v>187044.19388459367</v>
      </c>
      <c r="T4" s="12"/>
      <c r="U4">
        <v>1</v>
      </c>
      <c r="V4" s="12">
        <f>$G$8*(1+$B$8)</f>
        <v>246503</v>
      </c>
      <c r="W4" s="12">
        <f>FV($B$8/12,12,-($G$25-$C$17)/12)*$W$2</f>
        <v>37962.38095985337</v>
      </c>
      <c r="X4" s="11">
        <f>V4+W4</f>
        <v>284465.38095985336</v>
      </c>
      <c r="Y4" s="11"/>
      <c r="Z4" s="13"/>
    </row>
    <row r="5" spans="1:26" x14ac:dyDescent="0.3">
      <c r="A5" t="s">
        <v>0</v>
      </c>
      <c r="B5" s="1">
        <v>650000</v>
      </c>
      <c r="C5" t="s">
        <v>61</v>
      </c>
      <c r="D5" t="s">
        <v>87</v>
      </c>
      <c r="G5" s="3" t="s">
        <v>16</v>
      </c>
      <c r="J5" s="12">
        <f t="shared" ref="J5:J33" si="0">FV($C$14,12,-($G$23-$G$16)/12,-J4)</f>
        <v>26513.10638366286</v>
      </c>
      <c r="K5">
        <f>K4+1</f>
        <v>2</v>
      </c>
      <c r="L5" s="11">
        <f t="shared" ref="L5:L33" si="1">L4*(1+$B$8)</f>
        <v>0</v>
      </c>
      <c r="M5" s="12">
        <f>FV($B$8/12,12,-($C$17-$G$25)/12,-M4)*$M$2</f>
        <v>0</v>
      </c>
      <c r="N5" s="12">
        <f>FV($B$8/12,12,-($G$25-$G$18)/12,-N4)</f>
        <v>26311.096716964395</v>
      </c>
      <c r="O5" s="11">
        <f t="shared" ref="O5:O33" si="2">O4*(1+$B$7)</f>
        <v>730340</v>
      </c>
      <c r="P5" s="13">
        <f ca="1">P4-Sheet2!E10</f>
        <v>509053.72630692134</v>
      </c>
      <c r="Q5" s="11">
        <f t="shared" ref="Q5:Q33" ca="1" si="3">L5+M5+N5+(O5-P5)</f>
        <v>247597.37041004305</v>
      </c>
      <c r="R5" s="13"/>
      <c r="T5" s="12"/>
      <c r="U5">
        <f>U4+1</f>
        <v>2</v>
      </c>
      <c r="V5" s="12">
        <f>V4*(1+$B$8)</f>
        <v>261293.18000000002</v>
      </c>
      <c r="W5" s="12">
        <f>FV($B$8/12,12,-($G$25-$C$17)/12,-W4)*$W$2</f>
        <v>78266.19851047697</v>
      </c>
      <c r="X5" s="11">
        <f t="shared" ref="X5:X33" si="4">V5+W5</f>
        <v>339559.37851047702</v>
      </c>
      <c r="Y5" s="11"/>
      <c r="Z5" s="13"/>
    </row>
    <row r="6" spans="1:26" x14ac:dyDescent="0.3">
      <c r="A6" t="s">
        <v>53</v>
      </c>
      <c r="B6" s="1"/>
      <c r="D6" t="s">
        <v>88</v>
      </c>
      <c r="F6" t="s">
        <v>3</v>
      </c>
      <c r="G6">
        <f>B5*B12</f>
        <v>130000</v>
      </c>
      <c r="J6" s="12">
        <f t="shared" si="0"/>
        <v>41177.287783979584</v>
      </c>
      <c r="K6">
        <f t="shared" ref="K6:K33" si="5">K5+1</f>
        <v>3</v>
      </c>
      <c r="L6" s="11">
        <f t="shared" si="1"/>
        <v>0</v>
      </c>
      <c r="M6" s="12">
        <f t="shared" ref="M6:M33" si="6">FV($B$8/12,12,-($C$17-$G$25)/12,-M5)*$M$2</f>
        <v>0</v>
      </c>
      <c r="N6" s="12">
        <f t="shared" ref="N6:N32" si="7">FV($B$8/12,12,-($G$25-$G$18)/12,-N5)</f>
        <v>40695.890362481434</v>
      </c>
      <c r="O6" s="11">
        <f t="shared" si="2"/>
        <v>774160.4</v>
      </c>
      <c r="P6" s="13">
        <f ca="1">P5-Sheet2!E11</f>
        <v>502980.20818424004</v>
      </c>
      <c r="Q6" s="11">
        <f t="shared" ca="1" si="3"/>
        <v>311876.0821782414</v>
      </c>
      <c r="T6" s="12"/>
      <c r="U6">
        <f t="shared" ref="U6:U33" si="8">U5+1</f>
        <v>3</v>
      </c>
      <c r="V6" s="12">
        <f t="shared" ref="V6:V33" si="9">V5*(1+$B$8)</f>
        <v>276970.77080000006</v>
      </c>
      <c r="W6" s="12">
        <f t="shared" ref="W6:W33" si="10">FV($B$8/12,12,-($G$25-$C$17)/12,-W5)*$W$2</f>
        <v>121055.86733740896</v>
      </c>
      <c r="X6" s="11">
        <f t="shared" si="4"/>
        <v>398026.638137409</v>
      </c>
      <c r="Y6" s="11"/>
      <c r="Z6" s="13"/>
    </row>
    <row r="7" spans="1:26" x14ac:dyDescent="0.3">
      <c r="A7" t="s">
        <v>13</v>
      </c>
      <c r="B7" s="2">
        <v>0.06</v>
      </c>
      <c r="C7" s="7"/>
      <c r="F7" t="s">
        <v>15</v>
      </c>
      <c r="G7">
        <f>B5*B27</f>
        <v>102550</v>
      </c>
      <c r="J7" s="12">
        <f t="shared" si="0"/>
        <v>56867.961882318472</v>
      </c>
      <c r="K7">
        <f t="shared" si="5"/>
        <v>4</v>
      </c>
      <c r="L7" s="11">
        <f t="shared" si="1"/>
        <v>0</v>
      </c>
      <c r="M7" s="12">
        <f t="shared" si="6"/>
        <v>0</v>
      </c>
      <c r="N7" s="12">
        <f t="shared" si="7"/>
        <v>55967.906604176293</v>
      </c>
      <c r="O7" s="11">
        <f t="shared" si="2"/>
        <v>820610.02400000009</v>
      </c>
      <c r="P7" s="13">
        <f ca="1">P6-Sheet2!E12</f>
        <v>496467.6349453883</v>
      </c>
      <c r="Q7" s="11">
        <f t="shared" ca="1" si="3"/>
        <v>380110.29565878806</v>
      </c>
      <c r="T7" s="12"/>
      <c r="U7">
        <f t="shared" si="8"/>
        <v>4</v>
      </c>
      <c r="V7" s="12">
        <f t="shared" si="9"/>
        <v>293589.01704800007</v>
      </c>
      <c r="W7" s="12">
        <f t="shared" si="10"/>
        <v>166484.7093079926</v>
      </c>
      <c r="X7" s="11">
        <f t="shared" si="4"/>
        <v>460073.72635599267</v>
      </c>
      <c r="Y7" s="11"/>
      <c r="Z7" s="13"/>
    </row>
    <row r="8" spans="1:26" x14ac:dyDescent="0.3">
      <c r="A8" t="s">
        <v>14</v>
      </c>
      <c r="B8" s="2">
        <v>0.06</v>
      </c>
      <c r="C8" s="7" t="s">
        <v>24</v>
      </c>
      <c r="D8" t="s">
        <v>25</v>
      </c>
      <c r="G8">
        <f>G6+G7</f>
        <v>232550</v>
      </c>
      <c r="J8" s="12">
        <f t="shared" si="0"/>
        <v>73656.983167541082</v>
      </c>
      <c r="K8">
        <f t="shared" si="5"/>
        <v>5</v>
      </c>
      <c r="L8" s="11">
        <f t="shared" si="1"/>
        <v>0</v>
      </c>
      <c r="M8" s="12">
        <f t="shared" si="6"/>
        <v>0</v>
      </c>
      <c r="N8" s="12">
        <f t="shared" si="7"/>
        <v>72181.86739041796</v>
      </c>
      <c r="O8" s="11">
        <f t="shared" si="2"/>
        <v>869846.62544000009</v>
      </c>
      <c r="P8" s="13">
        <f ca="1">P7-Sheet2!E13</f>
        <v>489484.26726051781</v>
      </c>
      <c r="Q8" s="11">
        <f t="shared" ca="1" si="3"/>
        <v>452544.22556990024</v>
      </c>
      <c r="T8" s="12"/>
      <c r="U8">
        <f t="shared" si="8"/>
        <v>5</v>
      </c>
      <c r="V8" s="12">
        <f t="shared" si="9"/>
        <v>311204.35807088006</v>
      </c>
      <c r="W8" s="12">
        <f t="shared" si="10"/>
        <v>214715.50284685992</v>
      </c>
      <c r="X8" s="11">
        <f t="shared" si="4"/>
        <v>525919.86091774004</v>
      </c>
      <c r="Y8" s="11"/>
      <c r="Z8" s="13"/>
    </row>
    <row r="9" spans="1:26" x14ac:dyDescent="0.3">
      <c r="A9" t="s">
        <v>23</v>
      </c>
      <c r="B9" s="8">
        <f>G8</f>
        <v>232550</v>
      </c>
      <c r="J9" s="12">
        <f t="shared" si="0"/>
        <v>91621.235942729283</v>
      </c>
      <c r="K9">
        <f t="shared" si="5"/>
        <v>6</v>
      </c>
      <c r="L9" s="11">
        <f t="shared" si="1"/>
        <v>0</v>
      </c>
      <c r="M9" s="12">
        <f t="shared" si="6"/>
        <v>0</v>
      </c>
      <c r="N9" s="12">
        <f t="shared" si="7"/>
        <v>89395.869799611784</v>
      </c>
      <c r="O9" s="11">
        <f t="shared" si="2"/>
        <v>922037.42296640016</v>
      </c>
      <c r="P9" s="13">
        <f ca="1">P8-Sheet2!E14</f>
        <v>481996.07136105921</v>
      </c>
      <c r="Q9" s="11">
        <f t="shared" ca="1" si="3"/>
        <v>529437.2214049527</v>
      </c>
      <c r="T9" s="12"/>
      <c r="U9">
        <f t="shared" si="8"/>
        <v>6</v>
      </c>
      <c r="V9" s="12">
        <f t="shared" si="9"/>
        <v>329876.61955513287</v>
      </c>
      <c r="W9" s="12">
        <f t="shared" si="10"/>
        <v>265921.06619569293</v>
      </c>
      <c r="X9" s="11">
        <f t="shared" si="4"/>
        <v>595797.6857508258</v>
      </c>
      <c r="Y9" s="11"/>
      <c r="Z9" s="13"/>
    </row>
    <row r="10" spans="1:26" x14ac:dyDescent="0.3">
      <c r="A10" t="s">
        <v>32</v>
      </c>
      <c r="B10">
        <v>24000</v>
      </c>
      <c r="G10" s="3" t="s">
        <v>18</v>
      </c>
      <c r="J10" s="12">
        <f t="shared" si="0"/>
        <v>110842.98641218066</v>
      </c>
      <c r="K10">
        <f t="shared" si="5"/>
        <v>7</v>
      </c>
      <c r="L10" s="11">
        <f t="shared" si="1"/>
        <v>0</v>
      </c>
      <c r="M10" s="12">
        <f t="shared" si="6"/>
        <v>0</v>
      </c>
      <c r="N10" s="12">
        <f t="shared" si="7"/>
        <v>107671.59421083487</v>
      </c>
      <c r="O10" s="11">
        <f t="shared" si="2"/>
        <v>977359.66834438418</v>
      </c>
      <c r="P10" s="13">
        <f ca="1">P9-Sheet2!E15</f>
        <v>473966.55317456141</v>
      </c>
      <c r="Q10" s="11">
        <f t="shared" ca="1" si="3"/>
        <v>611064.70938065764</v>
      </c>
      <c r="T10" s="12"/>
      <c r="U10">
        <f t="shared" si="8"/>
        <v>7</v>
      </c>
      <c r="V10" s="12">
        <f t="shared" si="9"/>
        <v>349669.21672844084</v>
      </c>
      <c r="W10" s="12">
        <f t="shared" si="10"/>
        <v>320284.87664717087</v>
      </c>
      <c r="X10" s="11">
        <f t="shared" si="4"/>
        <v>669954.0933756117</v>
      </c>
      <c r="Y10" s="11"/>
      <c r="Z10" s="13"/>
    </row>
    <row r="11" spans="1:26" x14ac:dyDescent="0.3">
      <c r="A11" s="3" t="s">
        <v>10</v>
      </c>
      <c r="F11" t="s">
        <v>17</v>
      </c>
      <c r="G11">
        <f>B30*B5</f>
        <v>6500</v>
      </c>
      <c r="J11" s="12">
        <f t="shared" si="0"/>
        <v>131410.25941449363</v>
      </c>
      <c r="K11">
        <f t="shared" si="5"/>
        <v>8</v>
      </c>
      <c r="L11" s="11">
        <f t="shared" si="1"/>
        <v>0</v>
      </c>
      <c r="M11" s="12">
        <f t="shared" si="6"/>
        <v>0</v>
      </c>
      <c r="N11" s="12">
        <f t="shared" si="7"/>
        <v>127074.52531398078</v>
      </c>
      <c r="O11" s="11">
        <f t="shared" si="2"/>
        <v>1036001.2484450473</v>
      </c>
      <c r="P11" s="13">
        <f ca="1">P10-Sheet2!E16</f>
        <v>465356.58046912507</v>
      </c>
      <c r="Q11" s="11">
        <f t="shared" ca="1" si="3"/>
        <v>697719.19328990299</v>
      </c>
      <c r="T11" s="12"/>
      <c r="U11">
        <f t="shared" si="8"/>
        <v>8</v>
      </c>
      <c r="V11" s="12">
        <f t="shared" si="9"/>
        <v>370649.36973214732</v>
      </c>
      <c r="W11" s="12">
        <f t="shared" si="10"/>
        <v>378001.72797191225</v>
      </c>
      <c r="X11" s="11">
        <f t="shared" si="4"/>
        <v>748651.09770405956</v>
      </c>
      <c r="Y11" s="11"/>
      <c r="Z11" s="13"/>
    </row>
    <row r="12" spans="1:26" x14ac:dyDescent="0.3">
      <c r="A12" t="s">
        <v>3</v>
      </c>
      <c r="B12" s="2">
        <v>0.2</v>
      </c>
      <c r="F12" t="s">
        <v>19</v>
      </c>
      <c r="G12">
        <f>B5*B31</f>
        <v>6500</v>
      </c>
      <c r="J12" s="12">
        <f t="shared" si="0"/>
        <v>153417.24152696852</v>
      </c>
      <c r="K12">
        <f t="shared" si="5"/>
        <v>9</v>
      </c>
      <c r="L12" s="11">
        <f t="shared" si="1"/>
        <v>0</v>
      </c>
      <c r="M12" s="12">
        <f t="shared" si="6"/>
        <v>0</v>
      </c>
      <c r="N12" s="12">
        <f t="shared" si="7"/>
        <v>147674.18675132634</v>
      </c>
      <c r="O12" s="11">
        <f t="shared" si="2"/>
        <v>1098161.3233517502</v>
      </c>
      <c r="P12" s="13">
        <f ca="1">P11-Sheet2!E17</f>
        <v>456124.19214064279</v>
      </c>
      <c r="Q12" s="11">
        <f t="shared" ca="1" si="3"/>
        <v>789711.31796243368</v>
      </c>
      <c r="T12" s="12"/>
      <c r="U12">
        <f t="shared" si="8"/>
        <v>9</v>
      </c>
      <c r="V12" s="12">
        <f t="shared" si="9"/>
        <v>392888.33191607619</v>
      </c>
      <c r="W12" s="12">
        <f t="shared" si="10"/>
        <v>439278.42839407222</v>
      </c>
      <c r="X12" s="11">
        <f t="shared" si="4"/>
        <v>832166.76031014835</v>
      </c>
      <c r="Y12" s="11"/>
      <c r="Z12" s="13"/>
    </row>
    <row r="13" spans="1:26" x14ac:dyDescent="0.3">
      <c r="A13" t="s">
        <v>4</v>
      </c>
      <c r="B13">
        <f>(1-B12)*B5</f>
        <v>520000</v>
      </c>
      <c r="J13" s="12">
        <f t="shared" si="0"/>
        <v>176964.71238731666</v>
      </c>
      <c r="K13">
        <f t="shared" si="5"/>
        <v>10</v>
      </c>
      <c r="L13" s="11">
        <f t="shared" si="1"/>
        <v>0</v>
      </c>
      <c r="M13" s="12">
        <f t="shared" si="6"/>
        <v>0</v>
      </c>
      <c r="N13" s="12">
        <f t="shared" si="7"/>
        <v>169544.39023127683</v>
      </c>
      <c r="O13" s="11">
        <f t="shared" si="2"/>
        <v>1164051.0027528552</v>
      </c>
      <c r="P13" s="13">
        <f ca="1">P12-Sheet2!E18</f>
        <v>446224.39371339831</v>
      </c>
      <c r="Q13" s="11">
        <f t="shared" ca="1" si="3"/>
        <v>887370.99927073368</v>
      </c>
      <c r="T13" s="12"/>
      <c r="U13">
        <f t="shared" si="8"/>
        <v>10</v>
      </c>
      <c r="V13" s="12">
        <f t="shared" si="9"/>
        <v>416461.63183104078</v>
      </c>
      <c r="W13" s="12">
        <f t="shared" si="10"/>
        <v>504334.54161654733</v>
      </c>
      <c r="X13" s="11">
        <f t="shared" si="4"/>
        <v>920796.17344758811</v>
      </c>
      <c r="Y13" s="11"/>
      <c r="Z13" s="13"/>
    </row>
    <row r="14" spans="1:26" x14ac:dyDescent="0.3">
      <c r="A14" t="s">
        <v>12</v>
      </c>
      <c r="B14" s="2">
        <v>7.0000000000000007E-2</v>
      </c>
      <c r="C14" s="15">
        <f>(1+B14)^(1/12)-1</f>
        <v>5.6541453874052738E-3</v>
      </c>
      <c r="I14" s="12">
        <f>(G23-G16)/12</f>
        <v>1034.5683793303833</v>
      </c>
      <c r="J14" s="12">
        <f t="shared" si="0"/>
        <v>202160.50620788915</v>
      </c>
      <c r="K14">
        <f t="shared" si="5"/>
        <v>11</v>
      </c>
      <c r="L14" s="11">
        <f t="shared" si="1"/>
        <v>0</v>
      </c>
      <c r="M14" s="12">
        <f t="shared" si="6"/>
        <v>0</v>
      </c>
      <c r="N14" s="12">
        <f t="shared" si="7"/>
        <v>192763.500006902</v>
      </c>
      <c r="O14" s="11">
        <f t="shared" si="2"/>
        <v>1233894.0629180265</v>
      </c>
      <c r="P14" s="13">
        <f ca="1">P13-Sheet2!E19</f>
        <v>435608.93805738789</v>
      </c>
      <c r="Q14" s="11">
        <f t="shared" ca="1" si="3"/>
        <v>991048.62486754055</v>
      </c>
      <c r="T14" s="12"/>
      <c r="U14">
        <f t="shared" si="8"/>
        <v>11</v>
      </c>
      <c r="V14" s="12">
        <f t="shared" si="9"/>
        <v>441449.32974090322</v>
      </c>
      <c r="W14" s="12">
        <f t="shared" si="10"/>
        <v>573403.17355099379</v>
      </c>
      <c r="X14" s="11">
        <f t="shared" si="4"/>
        <v>1014852.503291897</v>
      </c>
      <c r="Y14" s="11"/>
      <c r="Z14" s="13"/>
    </row>
    <row r="15" spans="1:26" x14ac:dyDescent="0.3">
      <c r="A15" t="s">
        <v>63</v>
      </c>
      <c r="B15" s="12">
        <f>Sheet2!F5</f>
        <v>3459.5729749317525</v>
      </c>
      <c r="C15" s="12">
        <f>B15*30*12</f>
        <v>1245446.270975431</v>
      </c>
      <c r="D15" s="12">
        <f>B16-B15</f>
        <v>1034.5683793303833</v>
      </c>
      <c r="G15" t="s">
        <v>65</v>
      </c>
      <c r="J15" s="12">
        <f t="shared" si="0"/>
        <v>229120.00559590172</v>
      </c>
      <c r="K15">
        <f t="shared" si="5"/>
        <v>12</v>
      </c>
      <c r="L15" s="11">
        <f t="shared" si="1"/>
        <v>0</v>
      </c>
      <c r="M15" s="12">
        <f t="shared" si="6"/>
        <v>0</v>
      </c>
      <c r="N15" s="12">
        <f t="shared" si="7"/>
        <v>217414.71366692928</v>
      </c>
      <c r="O15" s="11">
        <f t="shared" si="2"/>
        <v>1307927.7066931082</v>
      </c>
      <c r="P15" s="13">
        <f ca="1">P14-Sheet2!E20</f>
        <v>424226.09025367873</v>
      </c>
      <c r="Q15" s="11">
        <f t="shared" ca="1" si="3"/>
        <v>1101116.3301063587</v>
      </c>
      <c r="T15" s="12"/>
      <c r="U15">
        <f t="shared" si="8"/>
        <v>12</v>
      </c>
      <c r="V15" s="12">
        <f t="shared" si="9"/>
        <v>467936.28952535742</v>
      </c>
      <c r="W15" s="12">
        <f t="shared" si="10"/>
        <v>646731.80757163127</v>
      </c>
      <c r="X15" s="11">
        <f t="shared" si="4"/>
        <v>1114668.0970969887</v>
      </c>
      <c r="Y15" s="11"/>
      <c r="Z15" s="13"/>
    </row>
    <row r="16" spans="1:26" x14ac:dyDescent="0.3">
      <c r="A16" t="s">
        <v>64</v>
      </c>
      <c r="B16" s="12">
        <f>Sheet2!P5</f>
        <v>4494.1413542621358</v>
      </c>
      <c r="C16" s="12">
        <f>B16*15*12</f>
        <v>808945.44376718451</v>
      </c>
      <c r="F16" t="s">
        <v>76</v>
      </c>
      <c r="G16" s="12">
        <f>B15*12</f>
        <v>41514.87569918103</v>
      </c>
      <c r="J16" s="12">
        <f t="shared" si="0"/>
        <v>257966.66994107518</v>
      </c>
      <c r="K16">
        <f t="shared" si="5"/>
        <v>13</v>
      </c>
      <c r="L16" s="11">
        <f t="shared" si="1"/>
        <v>0</v>
      </c>
      <c r="M16" s="12">
        <f t="shared" si="6"/>
        <v>0</v>
      </c>
      <c r="N16" s="12">
        <f t="shared" si="7"/>
        <v>243586.36024531128</v>
      </c>
      <c r="O16" s="11">
        <f t="shared" si="2"/>
        <v>1386403.3690946947</v>
      </c>
      <c r="P16" s="13">
        <f ca="1">P15-Sheet2!E21</f>
        <v>412020.37546186522</v>
      </c>
      <c r="Q16" s="11">
        <f t="shared" ca="1" si="3"/>
        <v>1217969.3538781409</v>
      </c>
      <c r="T16" s="12"/>
      <c r="U16">
        <f t="shared" si="8"/>
        <v>13</v>
      </c>
      <c r="V16" s="12">
        <f t="shared" si="9"/>
        <v>496012.4668968789</v>
      </c>
      <c r="W16" s="12">
        <f t="shared" si="10"/>
        <v>724583.19128567423</v>
      </c>
      <c r="X16" s="11">
        <f t="shared" si="4"/>
        <v>1220595.658182553</v>
      </c>
      <c r="Y16" s="11"/>
      <c r="Z16" s="13"/>
    </row>
    <row r="17" spans="1:26" x14ac:dyDescent="0.3">
      <c r="A17" t="s">
        <v>20</v>
      </c>
      <c r="B17">
        <v>2500</v>
      </c>
      <c r="C17">
        <f>B17*12</f>
        <v>30000</v>
      </c>
      <c r="F17" t="s">
        <v>67</v>
      </c>
      <c r="G17">
        <f>G11+G12</f>
        <v>13000</v>
      </c>
      <c r="J17" s="12">
        <f t="shared" si="0"/>
        <v>288832.60079041077</v>
      </c>
      <c r="K17">
        <f t="shared" si="5"/>
        <v>14</v>
      </c>
      <c r="L17" s="11">
        <f t="shared" si="1"/>
        <v>0</v>
      </c>
      <c r="M17" s="12">
        <f t="shared" si="6"/>
        <v>0</v>
      </c>
      <c r="N17" s="12">
        <f t="shared" si="7"/>
        <v>271372.21671753883</v>
      </c>
      <c r="O17" s="11">
        <f t="shared" si="2"/>
        <v>1469587.5712403764</v>
      </c>
      <c r="P17" s="13">
        <f ca="1">P16-Sheet2!E22</f>
        <v>398932.30856084335</v>
      </c>
      <c r="Q17" s="11">
        <f t="shared" ca="1" si="3"/>
        <v>1342027.479397072</v>
      </c>
      <c r="T17" s="12"/>
      <c r="U17">
        <f t="shared" si="8"/>
        <v>14</v>
      </c>
      <c r="V17" s="12">
        <f t="shared" si="9"/>
        <v>525773.21491069172</v>
      </c>
      <c r="W17" s="12">
        <f t="shared" si="10"/>
        <v>807236.27799782273</v>
      </c>
      <c r="X17" s="11">
        <f t="shared" si="4"/>
        <v>1333009.4929085146</v>
      </c>
      <c r="Y17" s="11"/>
      <c r="Z17" s="13"/>
    </row>
    <row r="18" spans="1:26" x14ac:dyDescent="0.3">
      <c r="A18" s="3" t="s">
        <v>52</v>
      </c>
      <c r="G18" s="12">
        <f>G16+G17</f>
        <v>54514.87569918103</v>
      </c>
      <c r="J18" s="12">
        <f t="shared" si="0"/>
        <v>321859.14679919987</v>
      </c>
      <c r="K18">
        <f t="shared" si="5"/>
        <v>15</v>
      </c>
      <c r="L18" s="11">
        <f t="shared" si="1"/>
        <v>0</v>
      </c>
      <c r="M18" s="12">
        <f t="shared" si="6"/>
        <v>0</v>
      </c>
      <c r="N18" s="12">
        <f t="shared" si="7"/>
        <v>300871.84401775437</v>
      </c>
      <c r="O18" s="11">
        <f t="shared" si="2"/>
        <v>1557762.8255147992</v>
      </c>
      <c r="P18" s="13">
        <f ca="1">P17-Sheet2!E23</f>
        <v>384898.10424529476</v>
      </c>
      <c r="Q18" s="11">
        <f t="shared" ca="1" si="3"/>
        <v>1473736.5652872587</v>
      </c>
      <c r="T18" s="12"/>
      <c r="U18">
        <f t="shared" si="8"/>
        <v>15</v>
      </c>
      <c r="V18" s="12">
        <f t="shared" si="9"/>
        <v>557319.60780533322</v>
      </c>
      <c r="W18" s="12">
        <f t="shared" si="10"/>
        <v>894987.22624222317</v>
      </c>
      <c r="X18" s="11">
        <f t="shared" si="4"/>
        <v>1452306.8340475564</v>
      </c>
      <c r="Y18" s="11"/>
      <c r="Z18" s="13"/>
    </row>
    <row r="19" spans="1:26" x14ac:dyDescent="0.3">
      <c r="A19" t="s">
        <v>58</v>
      </c>
      <c r="F19" t="s">
        <v>68</v>
      </c>
      <c r="G19" s="12">
        <f>(G16+G17)*30+G8</f>
        <v>1867996.270975431</v>
      </c>
      <c r="I19" s="3"/>
      <c r="J19" s="12">
        <f t="shared" si="0"/>
        <v>357197.55102860421</v>
      </c>
      <c r="K19">
        <f t="shared" si="5"/>
        <v>16</v>
      </c>
      <c r="L19" s="11">
        <f t="shared" si="1"/>
        <v>0</v>
      </c>
      <c r="M19" s="12">
        <f t="shared" si="6"/>
        <v>0</v>
      </c>
      <c r="N19" s="12">
        <f t="shared" si="7"/>
        <v>332190.9437806654</v>
      </c>
      <c r="O19" s="11">
        <f t="shared" si="2"/>
        <v>1651228.5950456872</v>
      </c>
      <c r="P19" s="13">
        <f ca="1">P18-Sheet2!E24</f>
        <v>369849.36616502225</v>
      </c>
      <c r="Q19" s="11">
        <f t="shared" ca="1" si="3"/>
        <v>1613570.1726613301</v>
      </c>
      <c r="T19" s="12"/>
      <c r="U19">
        <f t="shared" si="8"/>
        <v>16</v>
      </c>
      <c r="V19" s="12">
        <f t="shared" si="9"/>
        <v>590758.78427365329</v>
      </c>
      <c r="W19" s="12">
        <f t="shared" si="10"/>
        <v>988150.46096337296</v>
      </c>
      <c r="X19" s="11">
        <f t="shared" si="4"/>
        <v>1578909.2452370264</v>
      </c>
      <c r="Y19" s="11"/>
      <c r="Z19" s="13"/>
    </row>
    <row r="20" spans="1:26" x14ac:dyDescent="0.3">
      <c r="J20" s="12">
        <f t="shared" si="0"/>
        <v>395009.64355406683</v>
      </c>
      <c r="K20">
        <f t="shared" si="5"/>
        <v>17</v>
      </c>
      <c r="L20" s="11">
        <f t="shared" si="1"/>
        <v>0</v>
      </c>
      <c r="M20" s="12">
        <f t="shared" si="6"/>
        <v>0</v>
      </c>
      <c r="N20" s="12">
        <f t="shared" si="7"/>
        <v>365441.73708651867</v>
      </c>
      <c r="O20" s="11">
        <f t="shared" si="2"/>
        <v>1750302.3107484286</v>
      </c>
      <c r="P20" s="13">
        <f ca="1">P19-Sheet2!E25</f>
        <v>353712.75359214249</v>
      </c>
      <c r="Q20" s="11">
        <f t="shared" ca="1" si="3"/>
        <v>1762031.2942428049</v>
      </c>
      <c r="T20" s="12"/>
      <c r="U20">
        <f t="shared" si="8"/>
        <v>17</v>
      </c>
      <c r="V20" s="12">
        <f t="shared" si="9"/>
        <v>626204.31133007247</v>
      </c>
      <c r="W20" s="12">
        <f t="shared" si="10"/>
        <v>1087059.8001483418</v>
      </c>
      <c r="X20" s="11">
        <f t="shared" si="4"/>
        <v>1713264.1114784144</v>
      </c>
      <c r="Y20" s="11"/>
      <c r="Z20" s="13"/>
    </row>
    <row r="21" spans="1:26" x14ac:dyDescent="0.3">
      <c r="A21" t="s">
        <v>54</v>
      </c>
      <c r="J21" s="12">
        <f t="shared" si="0"/>
        <v>435468.58255631186</v>
      </c>
      <c r="K21">
        <f t="shared" si="5"/>
        <v>18</v>
      </c>
      <c r="L21" s="11">
        <f t="shared" si="1"/>
        <v>0</v>
      </c>
      <c r="M21" s="12">
        <f t="shared" si="6"/>
        <v>0</v>
      </c>
      <c r="N21" s="12">
        <f t="shared" si="7"/>
        <v>400743.36656623567</v>
      </c>
      <c r="O21" s="11">
        <f t="shared" si="2"/>
        <v>1855320.4493933343</v>
      </c>
      <c r="P21" s="13">
        <f ca="1">P20-Sheet2!E26</f>
        <v>336409.62399162352</v>
      </c>
      <c r="Q21" s="11">
        <f t="shared" ca="1" si="3"/>
        <v>1919654.1919679465</v>
      </c>
      <c r="T21" s="12"/>
      <c r="U21">
        <f t="shared" si="8"/>
        <v>18</v>
      </c>
      <c r="V21" s="12">
        <f t="shared" si="9"/>
        <v>663776.57000987686</v>
      </c>
      <c r="W21" s="12">
        <f t="shared" si="10"/>
        <v>1192069.6509472029</v>
      </c>
      <c r="X21" s="11">
        <f t="shared" si="4"/>
        <v>1855846.2209570799</v>
      </c>
      <c r="Y21" s="11"/>
      <c r="Z21" s="13"/>
    </row>
    <row r="22" spans="1:26" x14ac:dyDescent="0.3">
      <c r="A22" t="s">
        <v>5</v>
      </c>
      <c r="B22" s="4" t="s">
        <v>6</v>
      </c>
      <c r="G22" t="s">
        <v>66</v>
      </c>
      <c r="H22" t="s">
        <v>77</v>
      </c>
      <c r="I22" t="s">
        <v>79</v>
      </c>
      <c r="J22" s="12">
        <f t="shared" si="0"/>
        <v>478759.64728871401</v>
      </c>
      <c r="K22">
        <f t="shared" si="5"/>
        <v>19</v>
      </c>
      <c r="L22" s="11">
        <f t="shared" si="1"/>
        <v>0</v>
      </c>
      <c r="M22" s="12">
        <f t="shared" si="6"/>
        <v>0</v>
      </c>
      <c r="N22" s="12">
        <f t="shared" si="7"/>
        <v>438222.32330751285</v>
      </c>
      <c r="O22" s="11">
        <f t="shared" si="2"/>
        <v>1966639.6763569345</v>
      </c>
      <c r="P22" s="13">
        <f ca="1">P21-Sheet2!E27</f>
        <v>317855.64975321712</v>
      </c>
      <c r="Q22" s="11">
        <f t="shared" ca="1" si="3"/>
        <v>2087006.3499112302</v>
      </c>
      <c r="T22" s="12"/>
      <c r="U22">
        <f t="shared" si="8"/>
        <v>19</v>
      </c>
      <c r="V22" s="12">
        <f t="shared" si="9"/>
        <v>703603.16421046946</v>
      </c>
      <c r="W22" s="12">
        <f t="shared" si="10"/>
        <v>1303556.2795675551</v>
      </c>
      <c r="X22" s="11">
        <f t="shared" si="4"/>
        <v>2007159.4437780245</v>
      </c>
      <c r="Y22" s="11"/>
      <c r="Z22" s="13"/>
    </row>
    <row r="23" spans="1:26" x14ac:dyDescent="0.3">
      <c r="A23" t="s">
        <v>7</v>
      </c>
      <c r="B23" s="4">
        <v>2E-3</v>
      </c>
      <c r="F23" t="s">
        <v>30</v>
      </c>
      <c r="G23" s="12">
        <f>B16*12</f>
        <v>53929.69625114563</v>
      </c>
      <c r="H23" s="12">
        <f>G23-G16</f>
        <v>12414.8205519646</v>
      </c>
      <c r="I23" s="12"/>
      <c r="J23" s="12">
        <f t="shared" si="0"/>
        <v>525081.08655238431</v>
      </c>
      <c r="K23">
        <f t="shared" si="5"/>
        <v>20</v>
      </c>
      <c r="L23" s="11">
        <f t="shared" si="1"/>
        <v>0</v>
      </c>
      <c r="M23" s="12">
        <f t="shared" si="6"/>
        <v>0</v>
      </c>
      <c r="N23" s="12">
        <f t="shared" si="7"/>
        <v>478012.90009155619</v>
      </c>
      <c r="O23" s="11">
        <f t="shared" si="2"/>
        <v>2084638.0569383507</v>
      </c>
      <c r="P23" s="13">
        <f ca="1">P22-Sheet2!E28</f>
        <v>297960.40721691179</v>
      </c>
      <c r="Q23" s="11">
        <f t="shared" ca="1" si="3"/>
        <v>2264690.5498129954</v>
      </c>
      <c r="T23" s="12"/>
      <c r="U23">
        <f t="shared" si="8"/>
        <v>20</v>
      </c>
      <c r="V23" s="12">
        <f t="shared" si="9"/>
        <v>745819.35406309762</v>
      </c>
      <c r="W23" s="12">
        <f t="shared" si="10"/>
        <v>1421919.1594933604</v>
      </c>
      <c r="X23" s="11">
        <f t="shared" si="4"/>
        <v>2167738.5135564581</v>
      </c>
      <c r="Y23" s="11"/>
      <c r="Z23" s="13"/>
    </row>
    <row r="24" spans="1:26" x14ac:dyDescent="0.3">
      <c r="A24" t="s">
        <v>11</v>
      </c>
      <c r="B24" s="5">
        <f>500/B5</f>
        <v>7.6923076923076923E-4</v>
      </c>
      <c r="F24" t="s">
        <v>67</v>
      </c>
      <c r="G24">
        <f>G12+G11</f>
        <v>13000</v>
      </c>
      <c r="J24" s="12">
        <f t="shared" si="0"/>
        <v>574645.02656451147</v>
      </c>
      <c r="K24">
        <f t="shared" si="5"/>
        <v>21</v>
      </c>
      <c r="L24" s="11">
        <f t="shared" si="1"/>
        <v>0</v>
      </c>
      <c r="M24" s="12">
        <f t="shared" si="6"/>
        <v>0</v>
      </c>
      <c r="N24" s="12">
        <f t="shared" si="7"/>
        <v>520257.67258446559</v>
      </c>
      <c r="O24" s="11">
        <f t="shared" si="2"/>
        <v>2209716.3403546517</v>
      </c>
      <c r="P24" s="13">
        <f ca="1">P23-Sheet2!E29</f>
        <v>276626.93598900258</v>
      </c>
      <c r="Q24" s="11">
        <f t="shared" ca="1" si="3"/>
        <v>2453347.0769501147</v>
      </c>
      <c r="T24" s="12"/>
      <c r="U24">
        <f t="shared" si="8"/>
        <v>21</v>
      </c>
      <c r="V24" s="12">
        <f t="shared" si="9"/>
        <v>790568.51530688349</v>
      </c>
      <c r="W24" s="12">
        <f t="shared" si="10"/>
        <v>1547582.4028589698</v>
      </c>
      <c r="X24" s="11">
        <f t="shared" si="4"/>
        <v>2338150.9181658532</v>
      </c>
      <c r="Y24" s="11"/>
      <c r="Z24" s="13"/>
    </row>
    <row r="25" spans="1:26" x14ac:dyDescent="0.3">
      <c r="A25" t="s">
        <v>8</v>
      </c>
      <c r="B25" s="2">
        <v>0.04</v>
      </c>
      <c r="G25" s="12">
        <f>G23+G24</f>
        <v>66929.696251145622</v>
      </c>
      <c r="H25" s="12"/>
      <c r="J25" s="12">
        <f t="shared" si="0"/>
        <v>627678.44237748755</v>
      </c>
      <c r="K25">
        <f t="shared" si="5"/>
        <v>22</v>
      </c>
      <c r="L25" s="11">
        <f t="shared" si="1"/>
        <v>0</v>
      </c>
      <c r="M25" s="12">
        <f t="shared" si="6"/>
        <v>0</v>
      </c>
      <c r="N25" s="12">
        <f t="shared" si="7"/>
        <v>565108.01020745118</v>
      </c>
      <c r="O25" s="11">
        <f t="shared" si="2"/>
        <v>2342299.3207759308</v>
      </c>
      <c r="P25" s="13">
        <f ca="1">P24-Sheet2!E30</f>
        <v>253751.26640108362</v>
      </c>
      <c r="Q25" s="11">
        <f t="shared" ca="1" si="3"/>
        <v>2653656.0645822985</v>
      </c>
      <c r="T25" s="12"/>
      <c r="U25">
        <f t="shared" si="8"/>
        <v>22</v>
      </c>
      <c r="V25" s="12">
        <f t="shared" si="9"/>
        <v>838002.62622529652</v>
      </c>
      <c r="W25" s="12">
        <f t="shared" si="10"/>
        <v>1680996.2801071657</v>
      </c>
      <c r="X25" s="11">
        <f t="shared" si="4"/>
        <v>2518998.9063324621</v>
      </c>
      <c r="Y25" s="11"/>
      <c r="Z25" s="13"/>
    </row>
    <row r="26" spans="1:26" x14ac:dyDescent="0.3">
      <c r="A26" t="s">
        <v>9</v>
      </c>
      <c r="B26" s="6">
        <v>0.115</v>
      </c>
      <c r="F26" t="s">
        <v>75</v>
      </c>
      <c r="G26" s="12">
        <f>G8+(G23*15)+(G24*30)</f>
        <v>1431495.4437671844</v>
      </c>
      <c r="J26" s="12">
        <f t="shared" si="0"/>
        <v>684424.19729737192</v>
      </c>
      <c r="K26">
        <f t="shared" si="5"/>
        <v>23</v>
      </c>
      <c r="L26" s="11">
        <f t="shared" si="1"/>
        <v>0</v>
      </c>
      <c r="M26" s="12">
        <f t="shared" si="6"/>
        <v>0</v>
      </c>
      <c r="N26" s="12">
        <f t="shared" si="7"/>
        <v>612724.61851640651</v>
      </c>
      <c r="O26" s="11">
        <f t="shared" si="2"/>
        <v>2482837.2800224866</v>
      </c>
      <c r="P26" s="13">
        <f ca="1">P25-Sheet2!E31</f>
        <v>229221.91280901345</v>
      </c>
      <c r="Q26" s="11">
        <f t="shared" ca="1" si="3"/>
        <v>2866339.9857298797</v>
      </c>
      <c r="T26" s="12"/>
      <c r="U26">
        <f t="shared" si="8"/>
        <v>23</v>
      </c>
      <c r="V26" s="12">
        <f t="shared" si="9"/>
        <v>888282.7837988144</v>
      </c>
      <c r="W26" s="12">
        <f t="shared" si="10"/>
        <v>1822638.833376389</v>
      </c>
      <c r="X26" s="11">
        <f t="shared" si="4"/>
        <v>2710921.6171752033</v>
      </c>
      <c r="Y26" s="11"/>
      <c r="Z26" s="13"/>
    </row>
    <row r="27" spans="1:26" x14ac:dyDescent="0.3">
      <c r="B27" s="4">
        <f>SUM(B23:B26)</f>
        <v>0.15776923076923077</v>
      </c>
      <c r="J27" s="12">
        <f t="shared" si="0"/>
        <v>745142.15506164823</v>
      </c>
      <c r="K27">
        <f t="shared" si="5"/>
        <v>24</v>
      </c>
      <c r="L27" s="11">
        <f t="shared" si="1"/>
        <v>0</v>
      </c>
      <c r="M27" s="12">
        <f t="shared" si="6"/>
        <v>0</v>
      </c>
      <c r="N27" s="12">
        <f t="shared" si="7"/>
        <v>663278.11503426696</v>
      </c>
      <c r="O27" s="11">
        <f t="shared" si="2"/>
        <v>2631807.5168238361</v>
      </c>
      <c r="P27" s="13">
        <f ca="1">P26-Sheet2!E32</f>
        <v>202919.33026242134</v>
      </c>
      <c r="Q27" s="11">
        <f t="shared" ca="1" si="3"/>
        <v>3092166.3015956818</v>
      </c>
      <c r="T27" s="12"/>
      <c r="U27">
        <f t="shared" si="8"/>
        <v>24</v>
      </c>
      <c r="V27" s="12">
        <f t="shared" si="9"/>
        <v>941579.75082674331</v>
      </c>
      <c r="W27" s="12">
        <f t="shared" si="10"/>
        <v>1973017.5893981587</v>
      </c>
      <c r="X27" s="11">
        <f t="shared" si="4"/>
        <v>2914597.3402249021</v>
      </c>
      <c r="Y27" s="11"/>
      <c r="Z27" s="13"/>
    </row>
    <row r="28" spans="1:26" x14ac:dyDescent="0.3">
      <c r="J28" s="12">
        <f t="shared" si="0"/>
        <v>810110.36986942391</v>
      </c>
      <c r="K28">
        <f t="shared" si="5"/>
        <v>25</v>
      </c>
      <c r="L28" s="11">
        <f t="shared" si="1"/>
        <v>0</v>
      </c>
      <c r="M28" s="12">
        <f t="shared" si="6"/>
        <v>0</v>
      </c>
      <c r="N28" s="12">
        <f t="shared" si="7"/>
        <v>716949.64059944858</v>
      </c>
      <c r="O28" s="11">
        <f t="shared" si="2"/>
        <v>2789715.9678332666</v>
      </c>
      <c r="P28" s="13">
        <f ca="1">P27-Sheet2!E33</f>
        <v>174715.33189680829</v>
      </c>
      <c r="Q28" s="11">
        <f t="shared" ca="1" si="3"/>
        <v>3331950.2765359068</v>
      </c>
      <c r="T28" s="12"/>
      <c r="U28">
        <f t="shared" si="8"/>
        <v>25</v>
      </c>
      <c r="V28" s="12">
        <f t="shared" si="9"/>
        <v>998074.53587634792</v>
      </c>
      <c r="W28" s="12">
        <f t="shared" si="10"/>
        <v>2132671.3780422565</v>
      </c>
      <c r="X28" s="11">
        <f t="shared" si="4"/>
        <v>3130745.9139186041</v>
      </c>
      <c r="Y28" s="11"/>
      <c r="Z28" s="13"/>
    </row>
    <row r="29" spans="1:26" x14ac:dyDescent="0.3">
      <c r="A29" t="s">
        <v>56</v>
      </c>
      <c r="F29" t="s">
        <v>82</v>
      </c>
      <c r="J29" s="12">
        <f t="shared" si="0"/>
        <v>879626.35971374391</v>
      </c>
      <c r="K29">
        <f t="shared" si="5"/>
        <v>26</v>
      </c>
      <c r="L29" s="11">
        <f t="shared" si="1"/>
        <v>0</v>
      </c>
      <c r="M29" s="12">
        <f t="shared" si="6"/>
        <v>0</v>
      </c>
      <c r="N29" s="12">
        <f t="shared" si="7"/>
        <v>773931.50842092012</v>
      </c>
      <c r="O29" s="11">
        <f t="shared" si="2"/>
        <v>2957098.9259032626</v>
      </c>
      <c r="P29" s="13">
        <f ca="1">P28-Sheet2!E34</f>
        <v>144472.46420887593</v>
      </c>
      <c r="Q29" s="11">
        <f t="shared" ca="1" si="3"/>
        <v>3586557.9701153068</v>
      </c>
      <c r="T29" s="12"/>
      <c r="U29">
        <f t="shared" si="8"/>
        <v>26</v>
      </c>
      <c r="V29" s="12">
        <f t="shared" si="9"/>
        <v>1057959.0080289289</v>
      </c>
      <c r="W29" s="12">
        <f t="shared" si="10"/>
        <v>2302172.2630257993</v>
      </c>
      <c r="X29" s="11">
        <f t="shared" si="4"/>
        <v>3360131.271054728</v>
      </c>
      <c r="Y29" s="11"/>
      <c r="Z29" s="13"/>
    </row>
    <row r="30" spans="1:26" x14ac:dyDescent="0.3">
      <c r="A30" t="s">
        <v>1</v>
      </c>
      <c r="B30" s="2">
        <v>0.01</v>
      </c>
      <c r="J30" s="12">
        <f t="shared" si="0"/>
        <v>954008.46884716628</v>
      </c>
      <c r="K30">
        <f t="shared" si="5"/>
        <v>27</v>
      </c>
      <c r="L30" s="11">
        <f t="shared" si="1"/>
        <v>0</v>
      </c>
      <c r="M30" s="12">
        <f t="shared" si="6"/>
        <v>0</v>
      </c>
      <c r="N30" s="12">
        <f t="shared" si="7"/>
        <v>834427.89316557196</v>
      </c>
      <c r="O30" s="11">
        <f t="shared" si="2"/>
        <v>3134524.8614574587</v>
      </c>
      <c r="P30" s="13">
        <f ca="1">P29-Sheet2!E35</f>
        <v>112043.3371704585</v>
      </c>
      <c r="Q30" s="11">
        <f t="shared" ca="1" si="3"/>
        <v>3856909.4174525724</v>
      </c>
      <c r="T30" s="12"/>
      <c r="U30">
        <f t="shared" si="8"/>
        <v>27</v>
      </c>
      <c r="V30" s="12">
        <f t="shared" si="9"/>
        <v>1121436.5485106646</v>
      </c>
      <c r="W30" s="12">
        <f t="shared" si="10"/>
        <v>2482127.5917042228</v>
      </c>
      <c r="X30" s="11">
        <f t="shared" si="4"/>
        <v>3603564.1402148874</v>
      </c>
      <c r="Y30" s="11"/>
      <c r="Z30" s="13"/>
    </row>
    <row r="31" spans="1:26" x14ac:dyDescent="0.3">
      <c r="A31" t="s">
        <v>2</v>
      </c>
      <c r="B31" s="2">
        <v>0.01</v>
      </c>
      <c r="F31" t="s">
        <v>83</v>
      </c>
      <c r="J31" s="12">
        <f t="shared" si="0"/>
        <v>1033597.3256199282</v>
      </c>
      <c r="K31">
        <f t="shared" si="5"/>
        <v>28</v>
      </c>
      <c r="L31" s="11">
        <f t="shared" si="1"/>
        <v>0</v>
      </c>
      <c r="M31" s="12">
        <f t="shared" si="6"/>
        <v>0</v>
      </c>
      <c r="N31" s="12">
        <f t="shared" si="7"/>
        <v>898655.56254698674</v>
      </c>
      <c r="O31" s="11">
        <f t="shared" si="2"/>
        <v>3322596.3531449065</v>
      </c>
      <c r="P31" s="13">
        <f ca="1">P30-Sheet2!E36</f>
        <v>77269.905916336749</v>
      </c>
      <c r="Q31" s="11">
        <f t="shared" ca="1" si="3"/>
        <v>4143982.0097755562</v>
      </c>
      <c r="T31" s="12"/>
      <c r="U31">
        <f t="shared" si="8"/>
        <v>28</v>
      </c>
      <c r="V31" s="12">
        <f t="shared" si="9"/>
        <v>1188722.7414213046</v>
      </c>
      <c r="W31" s="12">
        <f t="shared" si="10"/>
        <v>2673182.171288888</v>
      </c>
      <c r="X31" s="11">
        <f t="shared" si="4"/>
        <v>3861904.9127101926</v>
      </c>
      <c r="Y31" s="11"/>
      <c r="Z31" s="13"/>
    </row>
    <row r="32" spans="1:26" x14ac:dyDescent="0.3">
      <c r="J32" s="12">
        <f t="shared" si="0"/>
        <v>1118757.4023667837</v>
      </c>
      <c r="K32">
        <f t="shared" si="5"/>
        <v>29</v>
      </c>
      <c r="L32" s="11">
        <f t="shared" si="1"/>
        <v>0</v>
      </c>
      <c r="M32" s="12">
        <f t="shared" si="6"/>
        <v>0</v>
      </c>
      <c r="N32" s="12">
        <f t="shared" si="7"/>
        <v>966844.65403700352</v>
      </c>
      <c r="O32" s="11">
        <f t="shared" si="2"/>
        <v>3521952.1343336012</v>
      </c>
      <c r="P32" s="13">
        <f ca="1">P31-Sheet2!E37</f>
        <v>39982.700505205779</v>
      </c>
      <c r="Q32" s="11">
        <f t="shared" ca="1" si="3"/>
        <v>4448814.0878653992</v>
      </c>
      <c r="T32" s="12"/>
      <c r="U32">
        <f t="shared" si="8"/>
        <v>29</v>
      </c>
      <c r="V32" s="12">
        <f t="shared" si="9"/>
        <v>1260046.1059065829</v>
      </c>
      <c r="W32" s="12">
        <f t="shared" si="10"/>
        <v>2876020.5792890266</v>
      </c>
      <c r="X32" s="11">
        <f t="shared" si="4"/>
        <v>4136066.6851956095</v>
      </c>
      <c r="Y32" s="11"/>
      <c r="Z32" s="13"/>
    </row>
    <row r="33" spans="1:26" x14ac:dyDescent="0.3">
      <c r="J33" s="12">
        <f t="shared" si="0"/>
        <v>1209878.6844859191</v>
      </c>
      <c r="K33">
        <f t="shared" si="5"/>
        <v>30</v>
      </c>
      <c r="L33" s="11">
        <f t="shared" si="1"/>
        <v>0</v>
      </c>
      <c r="M33" s="12">
        <f t="shared" si="6"/>
        <v>0</v>
      </c>
      <c r="N33" s="12">
        <f>FV($B$8/12,12,-($G$25-$G$18)/12,-N32)</f>
        <v>1039239.4994831526</v>
      </c>
      <c r="O33" s="11">
        <f t="shared" si="2"/>
        <v>3733269.2623936175</v>
      </c>
      <c r="P33" s="13">
        <f ca="1">P32-Sheet2!E38</f>
        <v>1.076841726899147E-9</v>
      </c>
      <c r="Q33" s="11">
        <f t="shared" ca="1" si="3"/>
        <v>4772508.7618767694</v>
      </c>
      <c r="R33" s="12"/>
      <c r="T33" s="12"/>
      <c r="U33">
        <f t="shared" si="8"/>
        <v>30</v>
      </c>
      <c r="V33" s="12">
        <f t="shared" si="9"/>
        <v>1335648.872260978</v>
      </c>
      <c r="W33" s="12">
        <f t="shared" si="10"/>
        <v>3091369.6164566921</v>
      </c>
      <c r="X33" s="11">
        <f t="shared" si="4"/>
        <v>4427018.4887176696</v>
      </c>
      <c r="Y33" s="11"/>
      <c r="Z33" s="13"/>
    </row>
    <row r="34" spans="1:26" x14ac:dyDescent="0.3">
      <c r="B34" t="s">
        <v>69</v>
      </c>
      <c r="N34" s="12"/>
    </row>
    <row r="35" spans="1:26" x14ac:dyDescent="0.3">
      <c r="U35" t="s">
        <v>27</v>
      </c>
      <c r="V35" t="e">
        <f>#REF!+#REF!</f>
        <v>#REF!</v>
      </c>
    </row>
    <row r="36" spans="1:26" x14ac:dyDescent="0.3">
      <c r="L36" s="11"/>
      <c r="U36" t="s">
        <v>33</v>
      </c>
      <c r="V36" s="11" t="e">
        <f>#REF!+#REF!</f>
        <v>#REF!</v>
      </c>
    </row>
    <row r="37" spans="1:26" x14ac:dyDescent="0.3">
      <c r="U37" t="s">
        <v>28</v>
      </c>
      <c r="V37" s="9" t="e">
        <f>V36/V35</f>
        <v>#REF!</v>
      </c>
    </row>
    <row r="38" spans="1:26" x14ac:dyDescent="0.3">
      <c r="U38" t="s">
        <v>29</v>
      </c>
    </row>
    <row r="39" spans="1:26" x14ac:dyDescent="0.3">
      <c r="P39" s="11"/>
      <c r="U39" s="11"/>
    </row>
    <row r="40" spans="1:26" x14ac:dyDescent="0.3">
      <c r="A40" s="3"/>
      <c r="M40" s="10" t="s">
        <v>30</v>
      </c>
      <c r="U40" s="11"/>
    </row>
    <row r="41" spans="1:26" x14ac:dyDescent="0.3">
      <c r="L41" s="3" t="s">
        <v>84</v>
      </c>
      <c r="M41">
        <f>IF($G$25&lt;$C$17,1,0)</f>
        <v>0</v>
      </c>
      <c r="U41" s="11"/>
    </row>
    <row r="42" spans="1:26" x14ac:dyDescent="0.3">
      <c r="K42" t="s">
        <v>21</v>
      </c>
      <c r="L42" t="s">
        <v>36</v>
      </c>
      <c r="M42" t="s">
        <v>85</v>
      </c>
      <c r="N42" t="s">
        <v>70</v>
      </c>
      <c r="O42" t="s">
        <v>71</v>
      </c>
      <c r="P42" t="s">
        <v>72</v>
      </c>
      <c r="Q42" t="s">
        <v>39</v>
      </c>
      <c r="V42" s="10"/>
    </row>
    <row r="43" spans="1:26" x14ac:dyDescent="0.3">
      <c r="H43" s="3"/>
      <c r="K43">
        <v>1</v>
      </c>
      <c r="L43" s="11">
        <f>$B$9-$G$8</f>
        <v>0</v>
      </c>
      <c r="M43" s="12">
        <f>FV($B$8/12,12,-($C$17-$G$25)/12)*$M$2</f>
        <v>0</v>
      </c>
      <c r="N43" s="12">
        <v>0</v>
      </c>
      <c r="O43" s="11">
        <f>$B$5*(1+$B$7)</f>
        <v>689000</v>
      </c>
      <c r="P43" s="13">
        <f ca="1">B13-Sheet2!O9</f>
        <v>500451.0103917243</v>
      </c>
      <c r="Q43" s="11">
        <f ca="1">L43+M43+N43+(O43-P43)</f>
        <v>188548.9896082757</v>
      </c>
      <c r="U43" s="3"/>
    </row>
    <row r="44" spans="1:26" x14ac:dyDescent="0.3">
      <c r="K44">
        <f>K43+1</f>
        <v>2</v>
      </c>
      <c r="L44" s="11">
        <f t="shared" ref="L44:L72" si="11">L43*(1+$B$8)</f>
        <v>0</v>
      </c>
      <c r="M44" s="12">
        <f>FV($B$8/12,12,-($C$17-$G$25)/12,-M43)*$M$2</f>
        <v>0</v>
      </c>
      <c r="N44" s="12">
        <v>0</v>
      </c>
      <c r="O44" s="11">
        <f t="shared" ref="O44:O72" si="12">O43*(1+$B$7)</f>
        <v>730340</v>
      </c>
      <c r="P44" s="13">
        <f ca="1">P43-Sheet2!O10</f>
        <v>479488.82274400862</v>
      </c>
      <c r="Q44" s="11">
        <f t="shared" ref="Q44:Q72" ca="1" si="13">L44+M44+N44+(O44-P44)</f>
        <v>250851.17725599138</v>
      </c>
    </row>
    <row r="45" spans="1:26" x14ac:dyDescent="0.3">
      <c r="H45" s="11"/>
      <c r="I45" s="11"/>
      <c r="J45" s="11"/>
      <c r="K45">
        <f t="shared" ref="K45:K72" si="14">K44+1</f>
        <v>3</v>
      </c>
      <c r="L45" s="11">
        <f t="shared" si="11"/>
        <v>0</v>
      </c>
      <c r="M45" s="12">
        <f t="shared" ref="M45:M72" si="15">FV($B$8/12,12,-($C$17-$G$25)/12,-M44)*$M$2</f>
        <v>0</v>
      </c>
      <c r="N45" s="12">
        <v>0</v>
      </c>
      <c r="O45" s="11">
        <f t="shared" si="12"/>
        <v>774160.4</v>
      </c>
      <c r="P45" s="13">
        <f ca="1">P44-Sheet2!O11</f>
        <v>457011.27685631602</v>
      </c>
      <c r="Q45" s="11">
        <f t="shared" ca="1" si="13"/>
        <v>317149.123143684</v>
      </c>
      <c r="R45" s="11"/>
      <c r="U45" s="11"/>
      <c r="V45" s="11"/>
      <c r="W45" s="11"/>
      <c r="X45" s="13"/>
      <c r="Y45" s="13"/>
      <c r="Z45" s="11"/>
    </row>
    <row r="46" spans="1:26" x14ac:dyDescent="0.3">
      <c r="D46" t="s">
        <v>25</v>
      </c>
      <c r="H46" s="11"/>
      <c r="I46" s="11"/>
      <c r="J46" s="11"/>
      <c r="K46">
        <f t="shared" si="14"/>
        <v>4</v>
      </c>
      <c r="L46" s="11">
        <f t="shared" si="11"/>
        <v>0</v>
      </c>
      <c r="M46" s="12">
        <f t="shared" si="15"/>
        <v>0</v>
      </c>
      <c r="N46" s="12">
        <v>0</v>
      </c>
      <c r="O46" s="11">
        <f t="shared" si="12"/>
        <v>820610.02400000009</v>
      </c>
      <c r="P46" s="13">
        <f ca="1">P45-Sheet2!O12</f>
        <v>432908.82735895237</v>
      </c>
      <c r="Q46" s="11">
        <f t="shared" ca="1" si="13"/>
        <v>387701.19664104772</v>
      </c>
      <c r="R46" s="11"/>
      <c r="U46" s="11"/>
      <c r="V46" s="11"/>
      <c r="W46" s="11"/>
      <c r="X46" s="13"/>
      <c r="Y46" s="13"/>
      <c r="Z46" s="11"/>
    </row>
    <row r="47" spans="1:26" x14ac:dyDescent="0.3">
      <c r="H47" s="11"/>
      <c r="I47" s="11"/>
      <c r="J47" s="11"/>
      <c r="K47">
        <f t="shared" si="14"/>
        <v>5</v>
      </c>
      <c r="L47" s="11">
        <f t="shared" si="11"/>
        <v>0</v>
      </c>
      <c r="M47" s="12">
        <f t="shared" si="15"/>
        <v>0</v>
      </c>
      <c r="N47" s="12">
        <v>0</v>
      </c>
      <c r="O47" s="11">
        <f t="shared" si="12"/>
        <v>869846.62544000009</v>
      </c>
      <c r="P47" s="13">
        <f ca="1">P46-Sheet2!O13</f>
        <v>407064.00983859098</v>
      </c>
      <c r="Q47" s="11">
        <f t="shared" ca="1" si="13"/>
        <v>462782.61560140911</v>
      </c>
      <c r="R47" s="11"/>
      <c r="U47" s="11"/>
      <c r="V47" s="11"/>
      <c r="W47" s="11"/>
      <c r="X47" s="13"/>
      <c r="Y47" s="13"/>
      <c r="Z47" s="11"/>
    </row>
    <row r="48" spans="1:26" x14ac:dyDescent="0.3">
      <c r="H48" s="11"/>
      <c r="I48" s="11"/>
      <c r="J48" s="11"/>
      <c r="K48">
        <f t="shared" si="14"/>
        <v>6</v>
      </c>
      <c r="L48" s="11">
        <f t="shared" si="11"/>
        <v>0</v>
      </c>
      <c r="M48" s="12">
        <f t="shared" si="15"/>
        <v>0</v>
      </c>
      <c r="N48" s="12">
        <v>0</v>
      </c>
      <c r="O48" s="11">
        <f t="shared" si="12"/>
        <v>922037.42296640016</v>
      </c>
      <c r="P48" s="13">
        <f ca="1">P47-Sheet2!O14</f>
        <v>379350.86836996803</v>
      </c>
      <c r="Q48" s="11">
        <f t="shared" ca="1" si="13"/>
        <v>542686.55459643214</v>
      </c>
      <c r="R48" s="11"/>
      <c r="U48" s="11"/>
      <c r="V48" s="11"/>
      <c r="W48" s="11"/>
      <c r="X48" s="13"/>
      <c r="Y48" s="13"/>
      <c r="Z48" s="11"/>
    </row>
    <row r="49" spans="1:26" x14ac:dyDescent="0.3">
      <c r="H49" s="11"/>
      <c r="I49" s="11"/>
      <c r="J49" s="11"/>
      <c r="K49">
        <f t="shared" si="14"/>
        <v>7</v>
      </c>
      <c r="L49" s="11">
        <f t="shared" si="11"/>
        <v>0</v>
      </c>
      <c r="M49" s="12">
        <f t="shared" si="15"/>
        <v>0</v>
      </c>
      <c r="N49" s="12">
        <v>0</v>
      </c>
      <c r="O49" s="11">
        <f t="shared" si="12"/>
        <v>977359.66834438418</v>
      </c>
      <c r="P49" s="13">
        <f ca="1">P48-Sheet2!O15</f>
        <v>349634.34166379797</v>
      </c>
      <c r="Q49" s="11">
        <f t="shared" ca="1" si="13"/>
        <v>627725.32668058621</v>
      </c>
      <c r="R49" s="11"/>
      <c r="U49" s="11"/>
      <c r="V49" s="11"/>
      <c r="W49" s="11"/>
      <c r="X49" s="13"/>
      <c r="Y49" s="13"/>
      <c r="Z49" s="11"/>
    </row>
    <row r="50" spans="1:26" x14ac:dyDescent="0.3">
      <c r="H50" s="11"/>
      <c r="I50" s="11"/>
      <c r="J50" s="11"/>
      <c r="K50">
        <f t="shared" si="14"/>
        <v>8</v>
      </c>
      <c r="L50" s="11">
        <f t="shared" si="11"/>
        <v>0</v>
      </c>
      <c r="M50" s="12">
        <f t="shared" si="15"/>
        <v>0</v>
      </c>
      <c r="N50" s="12">
        <v>0</v>
      </c>
      <c r="O50" s="11">
        <f t="shared" si="12"/>
        <v>1036001.2484450473</v>
      </c>
      <c r="P50" s="13">
        <f ca="1">P49-Sheet2!O16</f>
        <v>317769.60483927239</v>
      </c>
      <c r="Q50" s="11">
        <f t="shared" ca="1" si="13"/>
        <v>718231.64360577497</v>
      </c>
      <c r="R50" s="11"/>
      <c r="U50" s="11"/>
      <c r="V50" s="11"/>
      <c r="W50" s="11"/>
      <c r="X50" s="13"/>
      <c r="Y50" s="13"/>
      <c r="Z50" s="11"/>
    </row>
    <row r="51" spans="1:26" x14ac:dyDescent="0.3">
      <c r="H51" s="11"/>
      <c r="I51" s="11"/>
      <c r="J51" s="11"/>
      <c r="K51">
        <f t="shared" si="14"/>
        <v>9</v>
      </c>
      <c r="L51" s="11">
        <f t="shared" si="11"/>
        <v>0</v>
      </c>
      <c r="M51" s="12">
        <f t="shared" si="15"/>
        <v>0</v>
      </c>
      <c r="N51" s="12">
        <v>0</v>
      </c>
      <c r="O51" s="11">
        <f t="shared" si="12"/>
        <v>1098161.3233517502</v>
      </c>
      <c r="P51" s="13">
        <f ca="1">P50-Sheet2!O17</f>
        <v>283601.3636132392</v>
      </c>
      <c r="Q51" s="11">
        <f t="shared" ca="1" si="13"/>
        <v>814559.95973851089</v>
      </c>
      <c r="R51" s="11"/>
      <c r="U51" s="11"/>
      <c r="V51" s="11"/>
      <c r="W51" s="11"/>
      <c r="X51" s="13"/>
      <c r="Y51" s="13"/>
      <c r="Z51" s="11"/>
    </row>
    <row r="52" spans="1:26" x14ac:dyDescent="0.3">
      <c r="H52" s="11"/>
      <c r="I52" s="11"/>
      <c r="J52" s="11"/>
      <c r="K52">
        <f t="shared" si="14"/>
        <v>10</v>
      </c>
      <c r="L52" s="11">
        <f t="shared" si="11"/>
        <v>0</v>
      </c>
      <c r="M52" s="12">
        <f t="shared" si="15"/>
        <v>0</v>
      </c>
      <c r="N52" s="12">
        <v>0</v>
      </c>
      <c r="O52" s="11">
        <f t="shared" si="12"/>
        <v>1164051.0027528552</v>
      </c>
      <c r="P52" s="13">
        <f ca="1">P51-Sheet2!O18</f>
        <v>246963.09746626072</v>
      </c>
      <c r="Q52" s="11">
        <f t="shared" ca="1" si="13"/>
        <v>917087.90528659453</v>
      </c>
      <c r="R52" s="11"/>
      <c r="U52" s="11"/>
      <c r="V52" s="11"/>
      <c r="W52" s="11"/>
      <c r="X52" s="13"/>
      <c r="Y52" s="13"/>
      <c r="Z52" s="11"/>
    </row>
    <row r="53" spans="1:26" x14ac:dyDescent="0.3">
      <c r="H53" s="11"/>
      <c r="I53" s="11"/>
      <c r="J53" s="11"/>
      <c r="K53">
        <f t="shared" si="14"/>
        <v>11</v>
      </c>
      <c r="L53" s="11">
        <f t="shared" si="11"/>
        <v>0</v>
      </c>
      <c r="M53" s="12">
        <f t="shared" si="15"/>
        <v>0</v>
      </c>
      <c r="N53" s="12">
        <v>0</v>
      </c>
      <c r="O53" s="11">
        <f t="shared" si="12"/>
        <v>1233894.0629180265</v>
      </c>
      <c r="P53" s="13">
        <f ca="1">P52-Sheet2!O19</f>
        <v>207676.24809708487</v>
      </c>
      <c r="Q53" s="11">
        <f t="shared" ca="1" si="13"/>
        <v>1026217.8148209415</v>
      </c>
      <c r="R53" s="11"/>
      <c r="U53" s="11"/>
      <c r="V53" s="11"/>
      <c r="W53" s="11"/>
      <c r="X53" s="13"/>
      <c r="Y53" s="13"/>
      <c r="Z53" s="11"/>
    </row>
    <row r="54" spans="1:26" x14ac:dyDescent="0.3">
      <c r="A54" t="s">
        <v>34</v>
      </c>
      <c r="C54">
        <v>0</v>
      </c>
      <c r="H54" s="11"/>
      <c r="I54" s="11"/>
      <c r="J54" s="11"/>
      <c r="K54">
        <f t="shared" si="14"/>
        <v>12</v>
      </c>
      <c r="L54" s="11">
        <f t="shared" si="11"/>
        <v>0</v>
      </c>
      <c r="M54" s="12">
        <f t="shared" si="15"/>
        <v>0</v>
      </c>
      <c r="N54" s="12">
        <v>0</v>
      </c>
      <c r="O54" s="11">
        <f t="shared" si="12"/>
        <v>1307927.7066931082</v>
      </c>
      <c r="P54" s="13">
        <f ca="1">P53-Sheet2!O20</f>
        <v>165549.34921042455</v>
      </c>
      <c r="Q54" s="11">
        <f t="shared" ca="1" si="13"/>
        <v>1142378.3574826836</v>
      </c>
      <c r="R54" s="11"/>
      <c r="U54" s="11"/>
      <c r="V54" s="11"/>
      <c r="W54" s="11"/>
      <c r="X54" s="13"/>
      <c r="Y54" s="13"/>
      <c r="Z54" s="11"/>
    </row>
    <row r="55" spans="1:26" x14ac:dyDescent="0.3">
      <c r="A55" t="s">
        <v>35</v>
      </c>
      <c r="C55">
        <v>0</v>
      </c>
      <c r="H55" s="11"/>
      <c r="I55" s="11"/>
      <c r="J55" s="11"/>
      <c r="K55">
        <f t="shared" si="14"/>
        <v>13</v>
      </c>
      <c r="L55" s="11">
        <f t="shared" si="11"/>
        <v>0</v>
      </c>
      <c r="M55" s="12">
        <f t="shared" si="15"/>
        <v>0</v>
      </c>
      <c r="N55" s="12">
        <v>0</v>
      </c>
      <c r="O55" s="11">
        <f t="shared" si="12"/>
        <v>1386403.3690946947</v>
      </c>
      <c r="P55" s="13">
        <f ca="1">P54-Sheet2!O21</f>
        <v>120377.09339702511</v>
      </c>
      <c r="Q55" s="11">
        <f t="shared" ca="1" si="13"/>
        <v>1266026.2756976697</v>
      </c>
      <c r="R55" s="11"/>
      <c r="U55" s="11"/>
      <c r="V55" s="11"/>
      <c r="W55" s="11"/>
      <c r="X55" s="13"/>
      <c r="Y55" s="13"/>
      <c r="Z55" s="11"/>
    </row>
    <row r="56" spans="1:26" x14ac:dyDescent="0.3">
      <c r="H56" s="11"/>
      <c r="I56" s="11"/>
      <c r="J56" s="11"/>
      <c r="K56">
        <f t="shared" si="14"/>
        <v>14</v>
      </c>
      <c r="L56" s="11">
        <f t="shared" si="11"/>
        <v>0</v>
      </c>
      <c r="M56" s="12">
        <f t="shared" si="15"/>
        <v>0</v>
      </c>
      <c r="N56" s="12">
        <v>0</v>
      </c>
      <c r="O56" s="11">
        <f t="shared" si="12"/>
        <v>1469587.5712403764</v>
      </c>
      <c r="P56" s="13">
        <f ca="1">P55-Sheet2!O22</f>
        <v>71939.331558416452</v>
      </c>
      <c r="Q56" s="11">
        <f t="shared" ca="1" si="13"/>
        <v>1397648.2396819601</v>
      </c>
      <c r="R56" s="11"/>
      <c r="U56" s="11"/>
      <c r="V56" s="11"/>
      <c r="W56" s="11"/>
      <c r="X56" s="13"/>
      <c r="Y56" s="13"/>
      <c r="Z56" s="11"/>
    </row>
    <row r="57" spans="1:26" x14ac:dyDescent="0.3">
      <c r="H57" s="11"/>
      <c r="I57" s="11"/>
      <c r="J57" s="11"/>
      <c r="K57">
        <f t="shared" si="14"/>
        <v>15</v>
      </c>
      <c r="L57" s="11">
        <f t="shared" si="11"/>
        <v>0</v>
      </c>
      <c r="M57" s="12">
        <f t="shared" si="15"/>
        <v>0</v>
      </c>
      <c r="N57" s="12">
        <v>0</v>
      </c>
      <c r="O57" s="11">
        <f t="shared" si="12"/>
        <v>1557762.8255147992</v>
      </c>
      <c r="P57" s="13">
        <f ca="1">P56-Sheet2!O23</f>
        <v>19999.99999999968</v>
      </c>
      <c r="Q57" s="11">
        <f t="shared" ca="1" si="13"/>
        <v>1537762.8255147994</v>
      </c>
      <c r="R57" s="11"/>
      <c r="U57" s="11"/>
      <c r="V57" s="11"/>
      <c r="W57" s="11"/>
      <c r="X57" s="13"/>
      <c r="Y57" s="13"/>
      <c r="Z57" s="11"/>
    </row>
    <row r="58" spans="1:26" x14ac:dyDescent="0.3">
      <c r="H58" s="11"/>
      <c r="I58" s="11"/>
      <c r="J58" s="11"/>
      <c r="K58">
        <f t="shared" si="14"/>
        <v>16</v>
      </c>
      <c r="L58" s="11">
        <f t="shared" si="11"/>
        <v>0</v>
      </c>
      <c r="M58" s="12">
        <f t="shared" si="15"/>
        <v>0</v>
      </c>
      <c r="N58" s="12">
        <f t="shared" ref="N58:N72" si="16">FV($B$8/12,12,-($G$23)/12,-N57)</f>
        <v>55437.760988127702</v>
      </c>
      <c r="O58" s="11">
        <f t="shared" si="12"/>
        <v>1651228.5950456872</v>
      </c>
      <c r="P58" s="13">
        <f ca="1">P57-Sheet2!O24</f>
        <v>19999.99999999968</v>
      </c>
      <c r="Q58" s="11">
        <f t="shared" ca="1" si="13"/>
        <v>1686666.3560338151</v>
      </c>
      <c r="R58" s="11"/>
      <c r="U58" s="11"/>
      <c r="V58" s="11"/>
      <c r="W58" s="11"/>
      <c r="X58" s="13"/>
      <c r="Y58" s="13"/>
      <c r="Z58" s="11"/>
    </row>
    <row r="59" spans="1:26" x14ac:dyDescent="0.3">
      <c r="H59" s="11"/>
      <c r="I59" s="11"/>
      <c r="J59" s="11"/>
      <c r="K59">
        <f t="shared" si="14"/>
        <v>17</v>
      </c>
      <c r="L59" s="11">
        <f t="shared" si="11"/>
        <v>0</v>
      </c>
      <c r="M59" s="12">
        <f t="shared" si="15"/>
        <v>0</v>
      </c>
      <c r="N59" s="12">
        <f t="shared" si="16"/>
        <v>114294.80176867012</v>
      </c>
      <c r="O59" s="11">
        <f t="shared" si="12"/>
        <v>1750302.3107484286</v>
      </c>
      <c r="P59" s="13">
        <f ca="1">P58-Sheet2!O25</f>
        <v>19999.99999999968</v>
      </c>
      <c r="Q59" s="11">
        <f t="shared" ca="1" si="13"/>
        <v>1844597.1125170989</v>
      </c>
      <c r="R59" s="11"/>
      <c r="U59" s="11"/>
      <c r="V59" s="11"/>
      <c r="W59" s="11"/>
      <c r="X59" s="13"/>
      <c r="Y59" s="13"/>
      <c r="Z59" s="11"/>
    </row>
    <row r="60" spans="1:26" x14ac:dyDescent="0.3">
      <c r="H60" s="11"/>
      <c r="I60" s="11"/>
      <c r="J60" s="11"/>
      <c r="K60">
        <f t="shared" si="14"/>
        <v>18</v>
      </c>
      <c r="L60" s="11">
        <f t="shared" si="11"/>
        <v>0</v>
      </c>
      <c r="M60" s="12">
        <f t="shared" si="15"/>
        <v>0</v>
      </c>
      <c r="N60" s="12">
        <f t="shared" si="16"/>
        <v>176782.0160373759</v>
      </c>
      <c r="O60" s="11">
        <f t="shared" si="12"/>
        <v>1855320.4493933343</v>
      </c>
      <c r="P60" s="13">
        <f ca="1">P59-Sheet2!O26</f>
        <v>19999.99999999968</v>
      </c>
      <c r="Q60" s="11">
        <f t="shared" ca="1" si="13"/>
        <v>2012102.4654307105</v>
      </c>
      <c r="R60" s="11"/>
      <c r="U60" s="11"/>
      <c r="V60" s="11"/>
      <c r="W60" s="11"/>
      <c r="X60" s="13"/>
      <c r="Y60" s="13"/>
      <c r="Z60" s="11"/>
    </row>
    <row r="61" spans="1:26" x14ac:dyDescent="0.3">
      <c r="H61" s="11"/>
      <c r="I61" s="11"/>
      <c r="J61" s="11"/>
      <c r="K61">
        <f t="shared" si="14"/>
        <v>19</v>
      </c>
      <c r="L61" s="11">
        <f t="shared" si="11"/>
        <v>0</v>
      </c>
      <c r="M61" s="12">
        <f t="shared" si="15"/>
        <v>0</v>
      </c>
      <c r="N61" s="12">
        <f t="shared" si="16"/>
        <v>243123.30495168347</v>
      </c>
      <c r="O61" s="11">
        <f t="shared" si="12"/>
        <v>1966639.6763569345</v>
      </c>
      <c r="P61" s="13">
        <f ca="1">P60-Sheet2!O27</f>
        <v>19999.99999999968</v>
      </c>
      <c r="Q61" s="11">
        <f t="shared" ca="1" si="13"/>
        <v>2189762.9813086181</v>
      </c>
      <c r="R61" s="11"/>
      <c r="U61" s="11"/>
      <c r="V61" s="11"/>
      <c r="W61" s="11"/>
      <c r="X61" s="13"/>
      <c r="Y61" s="13"/>
      <c r="Z61" s="11"/>
    </row>
    <row r="62" spans="1:26" x14ac:dyDescent="0.3">
      <c r="H62" s="11"/>
      <c r="I62" s="11"/>
      <c r="J62" s="11"/>
      <c r="K62">
        <f t="shared" si="14"/>
        <v>20</v>
      </c>
      <c r="L62" s="11">
        <f t="shared" si="11"/>
        <v>0</v>
      </c>
      <c r="M62" s="12">
        <f t="shared" si="15"/>
        <v>0</v>
      </c>
      <c r="N62" s="12">
        <f t="shared" si="16"/>
        <v>313556.37940249598</v>
      </c>
      <c r="O62" s="11">
        <f t="shared" si="12"/>
        <v>2084638.0569383507</v>
      </c>
      <c r="P62" s="13">
        <f ca="1">P61-Sheet2!O28</f>
        <v>19999.99999999968</v>
      </c>
      <c r="Q62" s="11">
        <f t="shared" ca="1" si="13"/>
        <v>2378194.4363408471</v>
      </c>
      <c r="R62" s="11"/>
      <c r="U62" s="11"/>
      <c r="V62" s="11"/>
      <c r="W62" s="11"/>
      <c r="X62" s="13"/>
      <c r="Y62" s="13"/>
      <c r="Z62" s="11"/>
    </row>
    <row r="63" spans="1:26" x14ac:dyDescent="0.3">
      <c r="H63" s="11"/>
      <c r="I63" s="11"/>
      <c r="J63" s="11"/>
      <c r="K63">
        <f t="shared" si="14"/>
        <v>21</v>
      </c>
      <c r="L63" s="11">
        <f t="shared" si="11"/>
        <v>0</v>
      </c>
      <c r="M63" s="12">
        <f t="shared" si="15"/>
        <v>0</v>
      </c>
      <c r="N63" s="12">
        <f t="shared" si="16"/>
        <v>388333.61176832381</v>
      </c>
      <c r="O63" s="11">
        <f t="shared" si="12"/>
        <v>2209716.3403546517</v>
      </c>
      <c r="P63" s="13">
        <f ca="1">P62-Sheet2!O29</f>
        <v>19999.99999999968</v>
      </c>
      <c r="Q63" s="11">
        <f t="shared" ca="1" si="13"/>
        <v>2578049.9521229761</v>
      </c>
      <c r="R63" s="11"/>
      <c r="U63" s="11"/>
      <c r="V63" s="11"/>
      <c r="W63" s="11"/>
      <c r="X63" s="13"/>
      <c r="Y63" s="13"/>
      <c r="Z63" s="11"/>
    </row>
    <row r="64" spans="1:26" x14ac:dyDescent="0.3">
      <c r="H64" s="11"/>
      <c r="I64" s="11"/>
      <c r="J64" s="11"/>
      <c r="K64">
        <f t="shared" si="14"/>
        <v>22</v>
      </c>
      <c r="L64" s="11">
        <f t="shared" si="11"/>
        <v>0</v>
      </c>
      <c r="M64" s="12">
        <f t="shared" si="15"/>
        <v>0</v>
      </c>
      <c r="N64" s="12">
        <f t="shared" si="16"/>
        <v>467722.940203759</v>
      </c>
      <c r="O64" s="11">
        <f t="shared" si="12"/>
        <v>2342299.3207759308</v>
      </c>
      <c r="P64" s="13">
        <f ca="1">P63-Sheet2!O30</f>
        <v>19999.99999999968</v>
      </c>
      <c r="Q64" s="11">
        <f t="shared" ca="1" si="13"/>
        <v>2790022.2609796901</v>
      </c>
      <c r="R64" s="11"/>
      <c r="U64" s="11"/>
      <c r="V64" s="11"/>
      <c r="W64" s="11"/>
      <c r="X64" s="13"/>
      <c r="Y64" s="13"/>
      <c r="Z64" s="11"/>
    </row>
    <row r="65" spans="8:26" x14ac:dyDescent="0.3">
      <c r="H65" s="11"/>
      <c r="I65" s="11"/>
      <c r="J65" s="11"/>
      <c r="K65">
        <f t="shared" si="14"/>
        <v>23</v>
      </c>
      <c r="L65" s="11">
        <f t="shared" si="11"/>
        <v>0</v>
      </c>
      <c r="M65" s="12">
        <f t="shared" si="15"/>
        <v>0</v>
      </c>
      <c r="N65" s="12">
        <f t="shared" si="16"/>
        <v>552008.82870248379</v>
      </c>
      <c r="O65" s="11">
        <f t="shared" si="12"/>
        <v>2482837.2800224866</v>
      </c>
      <c r="P65" s="13">
        <f ca="1">P64-Sheet2!O31</f>
        <v>19999.99999999968</v>
      </c>
      <c r="Q65" s="11">
        <f t="shared" ca="1" si="13"/>
        <v>3014846.1087249708</v>
      </c>
      <c r="R65" s="11"/>
      <c r="U65" s="11"/>
      <c r="V65" s="11"/>
      <c r="W65" s="11"/>
      <c r="X65" s="13"/>
      <c r="Y65" s="13"/>
      <c r="Z65" s="11"/>
    </row>
    <row r="66" spans="8:26" x14ac:dyDescent="0.3">
      <c r="H66" s="11"/>
      <c r="I66" s="11"/>
      <c r="J66" s="11"/>
      <c r="K66">
        <f t="shared" si="14"/>
        <v>24</v>
      </c>
      <c r="L66" s="11">
        <f t="shared" si="11"/>
        <v>0</v>
      </c>
      <c r="M66" s="12">
        <f t="shared" si="15"/>
        <v>0</v>
      </c>
      <c r="N66" s="12">
        <f t="shared" si="16"/>
        <v>641493.28637486498</v>
      </c>
      <c r="O66" s="11">
        <f t="shared" si="12"/>
        <v>2631807.5168238361</v>
      </c>
      <c r="P66" s="13">
        <f ca="1">P65-Sheet2!O32</f>
        <v>19999.99999999968</v>
      </c>
      <c r="Q66" s="11">
        <f t="shared" ca="1" si="13"/>
        <v>3253300.8031987017</v>
      </c>
      <c r="R66" s="11"/>
      <c r="U66" s="11"/>
      <c r="V66" s="11"/>
      <c r="W66" s="11"/>
      <c r="X66" s="13"/>
      <c r="Y66" s="13"/>
      <c r="Z66" s="11"/>
    </row>
    <row r="67" spans="8:26" x14ac:dyDescent="0.3">
      <c r="H67" s="11"/>
      <c r="I67" s="11"/>
      <c r="J67" s="11"/>
      <c r="K67">
        <f t="shared" si="14"/>
        <v>25</v>
      </c>
      <c r="L67" s="11">
        <f t="shared" si="11"/>
        <v>0</v>
      </c>
      <c r="M67" s="12">
        <f t="shared" si="15"/>
        <v>0</v>
      </c>
      <c r="N67" s="12">
        <f t="shared" si="16"/>
        <v>736496.94959235983</v>
      </c>
      <c r="O67" s="11">
        <f t="shared" si="12"/>
        <v>2789715.9678332666</v>
      </c>
      <c r="P67" s="13">
        <f ca="1">P66-Sheet2!O33</f>
        <v>19999.99999999968</v>
      </c>
      <c r="Q67" s="11">
        <f t="shared" ca="1" si="13"/>
        <v>3506212.9174256269</v>
      </c>
      <c r="R67" s="11"/>
      <c r="U67" s="11"/>
      <c r="V67" s="11"/>
      <c r="W67" s="11"/>
      <c r="X67" s="13"/>
      <c r="Y67" s="13"/>
      <c r="Z67" s="11"/>
    </row>
    <row r="68" spans="8:26" x14ac:dyDescent="0.3">
      <c r="H68" s="11"/>
      <c r="I68" s="11"/>
      <c r="J68" s="11"/>
      <c r="K68">
        <f t="shared" si="14"/>
        <v>26</v>
      </c>
      <c r="L68" s="11">
        <f t="shared" si="11"/>
        <v>0</v>
      </c>
      <c r="M68" s="12">
        <f t="shared" si="15"/>
        <v>0</v>
      </c>
      <c r="N68" s="12">
        <f t="shared" si="16"/>
        <v>837360.23087622144</v>
      </c>
      <c r="O68" s="11">
        <f t="shared" si="12"/>
        <v>2957098.9259032626</v>
      </c>
      <c r="P68" s="13">
        <f ca="1">P67-Sheet2!O34</f>
        <v>19999.99999999968</v>
      </c>
      <c r="Q68" s="11">
        <f t="shared" ca="1" si="13"/>
        <v>3774459.1567794844</v>
      </c>
      <c r="R68" s="11"/>
      <c r="U68" s="11"/>
      <c r="V68" s="11"/>
      <c r="W68" s="11"/>
      <c r="X68" s="13"/>
      <c r="Y68" s="13"/>
      <c r="Z68" s="11"/>
    </row>
    <row r="69" spans="8:26" x14ac:dyDescent="0.3">
      <c r="H69" s="11"/>
      <c r="I69" s="11"/>
      <c r="J69" s="11"/>
      <c r="K69">
        <f t="shared" si="14"/>
        <v>27</v>
      </c>
      <c r="L69" s="11">
        <f t="shared" si="11"/>
        <v>0</v>
      </c>
      <c r="M69" s="12">
        <f t="shared" si="15"/>
        <v>0</v>
      </c>
      <c r="N69" s="12">
        <f t="shared" si="16"/>
        <v>944444.53864714503</v>
      </c>
      <c r="O69" s="11">
        <f t="shared" si="12"/>
        <v>3134524.8614574587</v>
      </c>
      <c r="P69" s="13">
        <f ca="1">P68-Sheet2!O35</f>
        <v>19999.99999999968</v>
      </c>
      <c r="Q69" s="11">
        <f t="shared" ca="1" si="13"/>
        <v>4058969.4001046042</v>
      </c>
      <c r="R69" s="11"/>
      <c r="U69" s="11"/>
      <c r="V69" s="11"/>
      <c r="W69" s="11"/>
      <c r="X69" s="13"/>
      <c r="Y69" s="13"/>
      <c r="Z69" s="11"/>
    </row>
    <row r="70" spans="8:26" x14ac:dyDescent="0.3">
      <c r="H70" s="11"/>
      <c r="I70" s="11"/>
      <c r="J70" s="11"/>
      <c r="K70">
        <f t="shared" si="14"/>
        <v>28</v>
      </c>
      <c r="L70" s="11">
        <f t="shared" si="11"/>
        <v>0</v>
      </c>
      <c r="M70" s="12">
        <f t="shared" si="15"/>
        <v>0</v>
      </c>
      <c r="N70" s="12">
        <f t="shared" si="16"/>
        <v>1058133.5722064036</v>
      </c>
      <c r="O70" s="11">
        <f t="shared" si="12"/>
        <v>3322596.3531449065</v>
      </c>
      <c r="P70" s="13">
        <f ca="1">P69-Sheet2!O36</f>
        <v>19999.99999999968</v>
      </c>
      <c r="Q70" s="11">
        <f t="shared" ca="1" si="13"/>
        <v>4360729.9253513105</v>
      </c>
      <c r="R70" s="11"/>
      <c r="U70" s="11"/>
      <c r="V70" s="11"/>
      <c r="W70" s="11"/>
      <c r="X70" s="13"/>
      <c r="Y70" s="13"/>
      <c r="Z70" s="11"/>
    </row>
    <row r="71" spans="8:26" x14ac:dyDescent="0.3">
      <c r="H71" s="11"/>
      <c r="I71" s="11"/>
      <c r="J71" s="11"/>
      <c r="K71">
        <f t="shared" si="14"/>
        <v>29</v>
      </c>
      <c r="L71" s="11">
        <f t="shared" si="11"/>
        <v>0</v>
      </c>
      <c r="M71" s="12">
        <f t="shared" si="15"/>
        <v>0</v>
      </c>
      <c r="N71" s="12">
        <f t="shared" si="16"/>
        <v>1178834.6965885866</v>
      </c>
      <c r="O71" s="11">
        <f t="shared" si="12"/>
        <v>3521952.1343336012</v>
      </c>
      <c r="P71" s="13">
        <f ca="1">P70-Sheet2!O37</f>
        <v>19999.99999999968</v>
      </c>
      <c r="Q71" s="11">
        <f t="shared" ca="1" si="13"/>
        <v>4680786.8309221882</v>
      </c>
      <c r="R71" s="11"/>
      <c r="U71" s="11"/>
      <c r="V71" s="11"/>
      <c r="W71" s="11"/>
      <c r="X71" s="13"/>
      <c r="Y71" s="13"/>
      <c r="Z71" s="11"/>
    </row>
    <row r="72" spans="8:26" x14ac:dyDescent="0.3">
      <c r="H72" s="11"/>
      <c r="I72" s="11"/>
      <c r="J72" s="11"/>
      <c r="K72">
        <f t="shared" si="14"/>
        <v>30</v>
      </c>
      <c r="L72" s="11">
        <f t="shared" si="11"/>
        <v>0</v>
      </c>
      <c r="M72" s="12">
        <f t="shared" si="15"/>
        <v>0</v>
      </c>
      <c r="N72" s="12">
        <f t="shared" si="16"/>
        <v>1306980.4022122473</v>
      </c>
      <c r="O72" s="11">
        <f t="shared" si="12"/>
        <v>3733269.2623936175</v>
      </c>
      <c r="P72" s="13">
        <f ca="1">P71-Sheet2!O38</f>
        <v>19999.99999999968</v>
      </c>
      <c r="Q72" s="11">
        <f t="shared" ca="1" si="13"/>
        <v>5020249.6646058653</v>
      </c>
      <c r="R72" s="11"/>
      <c r="U72" s="11"/>
      <c r="V72" s="11"/>
      <c r="W72" s="11"/>
      <c r="X72" s="13"/>
      <c r="Y72" s="13"/>
      <c r="Z72" s="11"/>
    </row>
    <row r="73" spans="8:26" x14ac:dyDescent="0.3">
      <c r="H73" s="11"/>
      <c r="I73" s="11"/>
      <c r="J73" s="11"/>
      <c r="N73" s="12"/>
      <c r="R73" s="11"/>
      <c r="U73" s="11"/>
      <c r="V73" s="11"/>
      <c r="W73" s="11"/>
      <c r="X73" s="13"/>
      <c r="Y73" s="13"/>
      <c r="Z73" s="11"/>
    </row>
    <row r="74" spans="8:26" x14ac:dyDescent="0.3">
      <c r="H74" s="11"/>
      <c r="I74" s="11"/>
      <c r="J74" s="11"/>
      <c r="R74" s="11"/>
      <c r="U74" s="11"/>
      <c r="V74" s="11"/>
      <c r="W74" s="11"/>
      <c r="X74" s="13"/>
      <c r="Y74" s="13"/>
      <c r="Z74" s="11"/>
    </row>
    <row r="75" spans="8:26" x14ac:dyDescent="0.3">
      <c r="L75" s="11"/>
    </row>
    <row r="77" spans="8:26" x14ac:dyDescent="0.3">
      <c r="H77" s="11"/>
      <c r="M77" s="11"/>
      <c r="U77" s="11"/>
    </row>
  </sheetData>
  <hyperlinks>
    <hyperlink ref="C8" r:id="rId1" xr:uid="{886190E6-EC62-4F1E-9D6E-50495D5940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FFD0-2200-4239-85B7-F158776BFF49}">
  <dimension ref="B1:R405"/>
  <sheetViews>
    <sheetView zoomScale="68" zoomScaleNormal="90" workbookViewId="0">
      <selection activeCell="M6" sqref="M6"/>
    </sheetView>
  </sheetViews>
  <sheetFormatPr defaultRowHeight="14.4" x14ac:dyDescent="0.3"/>
  <cols>
    <col min="3" max="3" width="15.44140625" customWidth="1"/>
    <col min="4" max="4" width="12.33203125" customWidth="1"/>
    <col min="5" max="5" width="19.109375" bestFit="1" customWidth="1"/>
    <col min="6" max="6" width="19" customWidth="1"/>
    <col min="7" max="7" width="13.109375" customWidth="1"/>
    <col min="8" max="8" width="15.33203125" customWidth="1"/>
    <col min="10" max="10" width="12.77734375" customWidth="1"/>
    <col min="11" max="11" width="14.5546875" customWidth="1"/>
    <col min="12" max="12" width="11.88671875" customWidth="1"/>
    <col min="13" max="13" width="14.109375" bestFit="1" customWidth="1"/>
    <col min="14" max="15" width="10.88671875" bestFit="1" customWidth="1"/>
    <col min="16" max="16" width="15" customWidth="1"/>
    <col min="17" max="17" width="14.109375" bestFit="1" customWidth="1"/>
    <col min="18" max="18" width="14.33203125" customWidth="1"/>
  </cols>
  <sheetData>
    <row r="1" spans="2:18" x14ac:dyDescent="0.3">
      <c r="B1" t="s">
        <v>50</v>
      </c>
    </row>
    <row r="3" spans="2:18" x14ac:dyDescent="0.3">
      <c r="B3" t="s">
        <v>37</v>
      </c>
      <c r="C3">
        <f>Sheet1!B13</f>
        <v>520000</v>
      </c>
      <c r="E3" t="s">
        <v>42</v>
      </c>
      <c r="F3">
        <f>C4*12</f>
        <v>360</v>
      </c>
      <c r="L3" t="s">
        <v>37</v>
      </c>
      <c r="M3">
        <v>500000</v>
      </c>
      <c r="O3" t="s">
        <v>42</v>
      </c>
      <c r="P3">
        <f>M4*12</f>
        <v>180</v>
      </c>
    </row>
    <row r="4" spans="2:18" x14ac:dyDescent="0.3">
      <c r="B4" t="s">
        <v>40</v>
      </c>
      <c r="C4">
        <v>30</v>
      </c>
      <c r="E4" t="s">
        <v>43</v>
      </c>
      <c r="F4">
        <f>C5/12</f>
        <v>5.8333333333333336E-3</v>
      </c>
      <c r="L4" t="s">
        <v>40</v>
      </c>
      <c r="M4">
        <v>15</v>
      </c>
      <c r="O4" t="s">
        <v>43</v>
      </c>
      <c r="P4">
        <f>M5/12</f>
        <v>5.8333333333333336E-3</v>
      </c>
    </row>
    <row r="5" spans="2:18" x14ac:dyDescent="0.3">
      <c r="B5" t="s">
        <v>41</v>
      </c>
      <c r="C5" s="2">
        <f>Sheet1!B14</f>
        <v>7.0000000000000007E-2</v>
      </c>
      <c r="E5" t="s">
        <v>42</v>
      </c>
      <c r="F5" s="12">
        <f>PMT(F4,F3,-C3,0)</f>
        <v>3459.5729749317525</v>
      </c>
      <c r="L5" t="s">
        <v>41</v>
      </c>
      <c r="M5" s="2">
        <f>Sheet1!B14</f>
        <v>7.0000000000000007E-2</v>
      </c>
      <c r="O5" t="s">
        <v>42</v>
      </c>
      <c r="P5" s="12">
        <f>PMT(P4,P3,-M3,0)</f>
        <v>4494.1413542621358</v>
      </c>
    </row>
    <row r="7" spans="2:18" x14ac:dyDescent="0.3">
      <c r="D7">
        <f>F3/C4</f>
        <v>12</v>
      </c>
      <c r="N7">
        <f>F3/C4</f>
        <v>12</v>
      </c>
    </row>
    <row r="8" spans="2:18" x14ac:dyDescent="0.3">
      <c r="C8" t="s">
        <v>21</v>
      </c>
      <c r="D8" t="s">
        <v>48</v>
      </c>
      <c r="E8" t="s">
        <v>49</v>
      </c>
      <c r="F8" t="s">
        <v>72</v>
      </c>
      <c r="G8" t="s">
        <v>47</v>
      </c>
      <c r="H8" s="13">
        <f ca="1">SUM(E9:E39)</f>
        <v>519999.99999999895</v>
      </c>
      <c r="M8" t="s">
        <v>21</v>
      </c>
      <c r="N8" t="s">
        <v>48</v>
      </c>
      <c r="O8" t="s">
        <v>49</v>
      </c>
      <c r="Q8" t="s">
        <v>47</v>
      </c>
      <c r="R8" s="13">
        <f ca="1">SUM(O9:O39)</f>
        <v>500000.00000000029</v>
      </c>
    </row>
    <row r="9" spans="2:18" x14ac:dyDescent="0.3">
      <c r="C9">
        <v>1</v>
      </c>
      <c r="D9" s="13" cm="1">
        <f t="array" aca="1" ref="D9" ca="1">SUM(_xlfn._xlws.FILTER(OFFSET($E$46, (C9-1)*$D$7, 0, 12), ROUND(OFFSET($G$46, (C9-1)*$D$7, 0, 12), 0) &gt;= 0, 0))</f>
        <v>36232.664586846869</v>
      </c>
      <c r="E9" s="13" cm="1">
        <f t="array" aca="1" ref="E9" ca="1">SUM(_xlfn._xlws.FILTER(OFFSET($F$46, (C9-1)*$D$7, 0, 12), ROUND(OFFSET($G$46, (C9-1)*$D$7, 0, 12), 0) &gt;= 0, 0))</f>
        <v>5282.211112334161</v>
      </c>
      <c r="G9" t="s">
        <v>27</v>
      </c>
      <c r="H9" s="13">
        <f ca="1">SUM(D9:E39)</f>
        <v>1245446.270975431</v>
      </c>
      <c r="M9">
        <v>1</v>
      </c>
      <c r="N9" s="13" cm="1">
        <f t="array" aca="1" ref="N9" ca="1">SUM(_xlfn._xlws.FILTER(OFFSET($O$46, (M9-1)*$N$7, 0, 12), ROUND(OFFSET($Q$46, (M9-1)*$N$7, 0, 12), 0) &gt;= 0, 0))</f>
        <v>34380.706642869933</v>
      </c>
      <c r="O9" s="13" cm="1">
        <f t="array" aca="1" ref="O9" ca="1">SUM(_xlfn._xlws.FILTER(OFFSET($P$46, (M9-1)*$N$7, 0, 12), ROUND(OFFSET($Q$46, (M9-1)*$N$7, 0, 12), 0) &gt;= 0, 0))</f>
        <v>19548.989608275697</v>
      </c>
      <c r="Q9" t="s">
        <v>27</v>
      </c>
      <c r="R9" s="13">
        <f ca="1">SUM(N9:O39)</f>
        <v>808945.44376718462</v>
      </c>
    </row>
    <row r="10" spans="2:18" x14ac:dyDescent="0.3">
      <c r="C10">
        <v>2</v>
      </c>
      <c r="D10" s="13" cm="1">
        <f t="array" aca="1" ref="D10" ca="1">SUM(_xlfn._xlws.FILTER(OFFSET($E$46, (C10-1)*$D$7, 0, 12), ROUND(OFFSET($G$46, (C10-1)*$D$7, 0, 12), 0) &gt;= 0, 0))</f>
        <v>35850.813118436534</v>
      </c>
      <c r="E10" s="13" cm="1">
        <f t="array" aca="1" ref="E10" ca="1">SUM(_xlfn._xlws.FILTER(OFFSET($F$46, (C10-1)*$D$7, 0, 12), ROUND(OFFSET($G$46, (C10-1)*$D$7, 0, 12), 0) &gt;= 0, 0))</f>
        <v>5664.0625807445012</v>
      </c>
      <c r="H10" s="12"/>
      <c r="M10">
        <v>2</v>
      </c>
      <c r="N10" s="13" cm="1">
        <f t="array" aca="1" ref="N10" ca="1">SUM(_xlfn._xlws.FILTER(OFFSET($O$46, (M10-1)*$N$7, 0, 12), ROUND(OFFSET($Q$46, (M10-1)*$N$7, 0, 12), 0) &gt;= 0, 0))</f>
        <v>32967.508603429975</v>
      </c>
      <c r="O10" s="13" cm="1">
        <f t="array" aca="1" ref="O10" ca="1">SUM(_xlfn._xlws.FILTER(OFFSET($P$46, (M10-1)*$N$7, 0, 12), ROUND(OFFSET($Q$46, (M10-1)*$N$7, 0, 12), 0) &gt;= 0, 0))</f>
        <v>20962.187647715655</v>
      </c>
      <c r="R10" s="12"/>
    </row>
    <row r="11" spans="2:18" x14ac:dyDescent="0.3">
      <c r="C11">
        <f>C10+1</f>
        <v>3</v>
      </c>
      <c r="D11" s="13" cm="1">
        <f t="array" aca="1" ref="D11" ca="1">SUM(_xlfn._xlws.FILTER(OFFSET($E$46, (C11-1)*$D$7, 0, 12), ROUND(OFFSET($G$46, (C11-1)*$D$7, 0, 12), 0) &gt;= 0, 0))</f>
        <v>35441.357576499737</v>
      </c>
      <c r="E11" s="13" cm="1">
        <f t="array" aca="1" ref="E11" ca="1">SUM(_xlfn._xlws.FILTER(OFFSET($F$46, (C11-1)*$D$7, 0, 12), ROUND(OFFSET($G$46, (C11-1)*$D$7, 0, 12), 0) &gt;= 0, 0))</f>
        <v>6073.5181226812965</v>
      </c>
      <c r="H11" s="12"/>
      <c r="M11">
        <f>M10+1</f>
        <v>3</v>
      </c>
      <c r="N11" s="13" cm="1">
        <f t="array" aca="1" ref="N11" ca="1">SUM(_xlfn._xlws.FILTER(OFFSET($O$46, (M11-1)*$N$7, 0, 12), ROUND(OFFSET($Q$46, (M11-1)*$N$7, 0, 12), 0) &gt;= 0, 0))</f>
        <v>31452.150363453024</v>
      </c>
      <c r="O11" s="13" cm="1">
        <f t="array" aca="1" ref="O11" ca="1">SUM(_xlfn._xlws.FILTER(OFFSET($P$46, (M11-1)*$N$7, 0, 12), ROUND(OFFSET($Q$46, (M11-1)*$N$7, 0, 12), 0) &gt;= 0, 0))</f>
        <v>22477.545887692599</v>
      </c>
      <c r="R11" s="12"/>
    </row>
    <row r="12" spans="2:18" x14ac:dyDescent="0.3">
      <c r="C12">
        <f t="shared" ref="C12:C39" si="0">C11+1</f>
        <v>4</v>
      </c>
      <c r="D12" s="13" cm="1">
        <f t="array" aca="1" ref="D12" ca="1">SUM(_xlfn._xlws.FILTER(OFFSET($E$46, (C12-1)*$D$7, 0, 12), ROUND(OFFSET($G$46, (C12-1)*$D$7, 0, 12), 0) &gt;= 0, 0))</f>
        <v>35002.302460329294</v>
      </c>
      <c r="E12" s="13" cm="1">
        <f t="array" aca="1" ref="E12" ca="1">SUM(_xlfn._xlws.FILTER(OFFSET($F$46, (C12-1)*$D$7, 0, 12), ROUND(OFFSET($G$46, (C12-1)*$D$7, 0, 12), 0) &gt;= 0, 0))</f>
        <v>6512.5732388517363</v>
      </c>
      <c r="M12">
        <f t="shared" ref="M12:M39" si="1">M11+1</f>
        <v>4</v>
      </c>
      <c r="N12" s="13" cm="1">
        <f t="array" aca="1" ref="N12" ca="1">SUM(_xlfn._xlws.FILTER(OFFSET($O$46, (M12-1)*$N$7, 0, 12), ROUND(OFFSET($Q$46, (M12-1)*$N$7, 0, 12), 0) &gt;= 0, 0))</f>
        <v>29827.246753781979</v>
      </c>
      <c r="O12" s="13" cm="1">
        <f t="array" aca="1" ref="O12" ca="1">SUM(_xlfn._xlws.FILTER(OFFSET($P$46, (M12-1)*$N$7, 0, 12), ROUND(OFFSET($Q$46, (M12-1)*$N$7, 0, 12), 0) &gt;= 0, 0))</f>
        <v>24102.449497363647</v>
      </c>
    </row>
    <row r="13" spans="2:18" x14ac:dyDescent="0.3">
      <c r="C13">
        <f t="shared" si="0"/>
        <v>5</v>
      </c>
      <c r="D13" s="13" cm="1">
        <f t="array" aca="1" ref="D13" ca="1">SUM(_xlfn._xlws.FILTER(OFFSET($E$46, (C13-1)*$D$7, 0, 12), ROUND(OFFSET($G$46, (C13-1)*$D$7, 0, 12), 0) &gt;= 0, 0))</f>
        <v>34531.508014310544</v>
      </c>
      <c r="E13" s="13" cm="1">
        <f t="array" aca="1" ref="E13" ca="1">SUM(_xlfn._xlws.FILTER(OFFSET($F$46, (C13-1)*$D$7, 0, 12), ROUND(OFFSET($G$46, (C13-1)*$D$7, 0, 12), 0) &gt;= 0, 0))</f>
        <v>6983.3676848704881</v>
      </c>
      <c r="M13">
        <f t="shared" si="1"/>
        <v>5</v>
      </c>
      <c r="N13" s="13" cm="1">
        <f t="array" aca="1" ref="N13" ca="1">SUM(_xlfn._xlws.FILTER(OFFSET($O$46, (M13-1)*$N$7, 0, 12), ROUND(OFFSET($Q$46, (M13-1)*$N$7, 0, 12), 0) &gt;= 0, 0))</f>
        <v>28084.878730784229</v>
      </c>
      <c r="O13" s="13" cm="1">
        <f t="array" aca="1" ref="O13" ca="1">SUM(_xlfn._xlws.FILTER(OFFSET($P$46, (M13-1)*$N$7, 0, 12), ROUND(OFFSET($Q$46, (M13-1)*$N$7, 0, 12), 0) &gt;= 0, 0))</f>
        <v>25844.817520361401</v>
      </c>
    </row>
    <row r="14" spans="2:18" x14ac:dyDescent="0.3">
      <c r="C14">
        <f t="shared" si="0"/>
        <v>6</v>
      </c>
      <c r="D14" s="13" cm="1">
        <f t="array" aca="1" ref="D14" ca="1">SUM(_xlfn._xlws.FILTER(OFFSET($E$46, (C14-1)*$D$7, 0, 12), ROUND(OFFSET($G$46, (C14-1)*$D$7, 0, 12), 0) &gt;= 0, 0))</f>
        <v>34026.679799722435</v>
      </c>
      <c r="E14" s="13" cm="1">
        <f t="array" aca="1" ref="E14" ca="1">SUM(_xlfn._xlws.FILTER(OFFSET($F$46, (C14-1)*$D$7, 0, 12), ROUND(OFFSET($G$46, (C14-1)*$D$7, 0, 12), 0) &gt;= 0, 0))</f>
        <v>7488.1958994586003</v>
      </c>
      <c r="M14">
        <f t="shared" si="1"/>
        <v>6</v>
      </c>
      <c r="N14" s="13" cm="1">
        <f t="array" aca="1" ref="N14" ca="1">SUM(_xlfn._xlws.FILTER(OFFSET($O$46, (M14-1)*$N$7, 0, 12), ROUND(OFFSET($Q$46, (M14-1)*$N$7, 0, 12), 0) &gt;= 0, 0))</f>
        <v>26216.554782522642</v>
      </c>
      <c r="O14" s="13" cm="1">
        <f t="array" aca="1" ref="O14" ca="1">SUM(_xlfn._xlws.FILTER(OFFSET($P$46, (M14-1)*$N$7, 0, 12), ROUND(OFFSET($Q$46, (M14-1)*$N$7, 0, 12), 0) &gt;= 0, 0))</f>
        <v>27713.141468622984</v>
      </c>
    </row>
    <row r="15" spans="2:18" x14ac:dyDescent="0.3">
      <c r="C15">
        <f t="shared" si="0"/>
        <v>7</v>
      </c>
      <c r="D15" s="13" cm="1">
        <f t="array" aca="1" ref="D15" ca="1">SUM(_xlfn._xlws.FILTER(OFFSET($E$46, (C15-1)*$D$7, 0, 12), ROUND(OFFSET($G$46, (C15-1)*$D$7, 0, 12), 0) &gt;= 0, 0))</f>
        <v>33485.357512683244</v>
      </c>
      <c r="E15" s="13" cm="1">
        <f t="array" aca="1" ref="E15" ca="1">SUM(_xlfn._xlws.FILTER(OFFSET($F$46, (C15-1)*$D$7, 0, 12), ROUND(OFFSET($G$46, (C15-1)*$D$7, 0, 12), 0) &gt;= 0, 0))</f>
        <v>8029.5181864977867</v>
      </c>
      <c r="M15">
        <f t="shared" si="1"/>
        <v>7</v>
      </c>
      <c r="N15" s="13" cm="1">
        <f t="array" aca="1" ref="N15" ca="1">SUM(_xlfn._xlws.FILTER(OFFSET($O$46, (M15-1)*$N$7, 0, 12), ROUND(OFFSET($Q$46, (M15-1)*$N$7, 0, 12), 0) &gt;= 0, 0))</f>
        <v>24213.169544975586</v>
      </c>
      <c r="O15" s="13" cm="1">
        <f t="array" aca="1" ref="O15" ca="1">SUM(_xlfn._xlws.FILTER(OFFSET($P$46, (M15-1)*$N$7, 0, 12), ROUND(OFFSET($Q$46, (M15-1)*$N$7, 0, 12), 0) &gt;= 0, 0))</f>
        <v>29716.526706170043</v>
      </c>
    </row>
    <row r="16" spans="2:18" x14ac:dyDescent="0.3">
      <c r="C16">
        <f t="shared" si="0"/>
        <v>8</v>
      </c>
      <c r="D16" s="13" cm="1">
        <f t="array" aca="1" ref="D16" ca="1">SUM(_xlfn._xlws.FILTER(OFFSET($E$46, (C16-1)*$D$7, 0, 12), ROUND(OFFSET($G$46, (C16-1)*$D$7, 0, 12), 0) &gt;= 0, 0))</f>
        <v>32904.902993744705</v>
      </c>
      <c r="E16" s="13" cm="1">
        <f t="array" aca="1" ref="E16" ca="1">SUM(_xlfn._xlws.FILTER(OFFSET($F$46, (C16-1)*$D$7, 0, 12), ROUND(OFFSET($G$46, (C16-1)*$D$7, 0, 12), 0) &gt;= 0, 0))</f>
        <v>8609.9727054363284</v>
      </c>
      <c r="M16">
        <f t="shared" si="1"/>
        <v>8</v>
      </c>
      <c r="N16" s="13" cm="1">
        <f t="array" aca="1" ref="N16" ca="1">SUM(_xlfn._xlws.FILTER(OFFSET($O$46, (M16-1)*$N$7, 0, 12), ROUND(OFFSET($Q$46, (M16-1)*$N$7, 0, 12), 0) &gt;= 0, 0))</f>
        <v>22064.959426620069</v>
      </c>
      <c r="O16" s="13" cm="1">
        <f t="array" aca="1" ref="O16" ca="1">SUM(_xlfn._xlws.FILTER(OFFSET($P$46, (M16-1)*$N$7, 0, 12), ROUND(OFFSET($Q$46, (M16-1)*$N$7, 0, 12), 0) &gt;= 0, 0))</f>
        <v>31864.736824525564</v>
      </c>
    </row>
    <row r="17" spans="3:15" x14ac:dyDescent="0.3">
      <c r="C17">
        <f t="shared" si="0"/>
        <v>9</v>
      </c>
      <c r="D17" s="13" cm="1">
        <f t="array" aca="1" ref="D17" ca="1">SUM(_xlfn._xlws.FILTER(OFFSET($E$46, (C17-1)*$D$7, 0, 12), ROUND(OFFSET($G$46, (C17-1)*$D$7, 0, 12), 0) &gt;= 0, 0))</f>
        <v>32282.487370698735</v>
      </c>
      <c r="E17" s="13" cm="1">
        <f t="array" aca="1" ref="E17" ca="1">SUM(_xlfn._xlws.FILTER(OFFSET($F$46, (C17-1)*$D$7, 0, 12), ROUND(OFFSET($G$46, (C17-1)*$D$7, 0, 12), 0) &gt;= 0, 0))</f>
        <v>9232.3883284822969</v>
      </c>
      <c r="M17">
        <f t="shared" si="1"/>
        <v>9</v>
      </c>
      <c r="N17" s="13" cm="1">
        <f t="array" aca="1" ref="N17" ca="1">SUM(_xlfn._xlws.FILTER(OFFSET($O$46, (M17-1)*$N$7, 0, 12), ROUND(OFFSET($Q$46, (M17-1)*$N$7, 0, 12), 0) &gt;= 0, 0))</f>
        <v>19761.455025112449</v>
      </c>
      <c r="O17" s="13" cm="1">
        <f t="array" aca="1" ref="O17" ca="1">SUM(_xlfn._xlws.FILTER(OFFSET($P$46, (M17-1)*$N$7, 0, 12), ROUND(OFFSET($Q$46, (M17-1)*$N$7, 0, 12), 0) &gt;= 0, 0))</f>
        <v>34168.241226033177</v>
      </c>
    </row>
    <row r="18" spans="3:15" x14ac:dyDescent="0.3">
      <c r="C18">
        <f t="shared" si="0"/>
        <v>10</v>
      </c>
      <c r="D18" s="13" cm="1">
        <f t="array" aca="1" ref="D18" ca="1">SUM(_xlfn._xlws.FILTER(OFFSET($E$46, (C18-1)*$D$7, 0, 12), ROUND(OFFSET($G$46, (C18-1)*$D$7, 0, 12), 0) &gt;= 0, 0))</f>
        <v>31615.077271936578</v>
      </c>
      <c r="E18" s="13" cm="1">
        <f t="array" aca="1" ref="E18" ca="1">SUM(_xlfn._xlws.FILTER(OFFSET($F$46, (C18-1)*$D$7, 0, 12), ROUND(OFFSET($G$46, (C18-1)*$D$7, 0, 12), 0) &gt;= 0, 0))</f>
        <v>9899.7984272444519</v>
      </c>
      <c r="M18">
        <f t="shared" si="1"/>
        <v>10</v>
      </c>
      <c r="N18" s="13" cm="1">
        <f t="array" aca="1" ref="N18" ca="1">SUM(_xlfn._xlws.FILTER(OFFSET($O$46, (M18-1)*$N$7, 0, 12), ROUND(OFFSET($Q$46, (M18-1)*$N$7, 0, 12), 0) &gt;= 0, 0))</f>
        <v>17291.430104167146</v>
      </c>
      <c r="O18" s="13" cm="1">
        <f t="array" aca="1" ref="O18" ca="1">SUM(_xlfn._xlws.FILTER(OFFSET($P$46, (M18-1)*$N$7, 0, 12), ROUND(OFFSET($Q$46, (M18-1)*$N$7, 0, 12), 0) &gt;= 0, 0))</f>
        <v>36638.266146978494</v>
      </c>
    </row>
    <row r="19" spans="3:15" x14ac:dyDescent="0.3">
      <c r="C19">
        <f t="shared" si="0"/>
        <v>11</v>
      </c>
      <c r="D19" s="13" cm="1">
        <f t="array" aca="1" ref="D19" ca="1">SUM(_xlfn._xlws.FILTER(OFFSET($E$46, (C19-1)*$D$7, 0, 12), ROUND(OFFSET($G$46, (C19-1)*$D$7, 0, 12), 0) &gt;= 0, 0))</f>
        <v>30899.420043170634</v>
      </c>
      <c r="E19" s="13" cm="1">
        <f t="array" aca="1" ref="E19" ca="1">SUM(_xlfn._xlws.FILTER(OFFSET($F$46, (C19-1)*$D$7, 0, 12), ROUND(OFFSET($G$46, (C19-1)*$D$7, 0, 12), 0) &gt;= 0, 0))</f>
        <v>10615.455656010397</v>
      </c>
      <c r="M19">
        <f t="shared" si="1"/>
        <v>11</v>
      </c>
      <c r="N19" s="13" cm="1">
        <f t="array" aca="1" ref="N19" ca="1">SUM(_xlfn._xlws.FILTER(OFFSET($O$46, (M19-1)*$N$7, 0, 12), ROUND(OFFSET($Q$46, (M19-1)*$N$7, 0, 12), 0) &gt;= 0, 0))</f>
        <v>14642.846881969786</v>
      </c>
      <c r="O19" s="13" cm="1">
        <f t="array" aca="1" ref="O19" ca="1">SUM(_xlfn._xlws.FILTER(OFFSET($P$46, (M19-1)*$N$7, 0, 12), ROUND(OFFSET($Q$46, (M19-1)*$N$7, 0, 12), 0) &gt;= 0, 0))</f>
        <v>39286.849369175834</v>
      </c>
    </row>
    <row r="20" spans="3:15" x14ac:dyDescent="0.3">
      <c r="C20">
        <f t="shared" si="0"/>
        <v>12</v>
      </c>
      <c r="D20" s="13" cm="1">
        <f t="array" aca="1" ref="D20" ca="1">SUM(_xlfn._xlws.FILTER(OFFSET($E$46, (C20-1)*$D$7, 0, 12), ROUND(OFFSET($G$46, (C20-1)*$D$7, 0, 12), 0) &gt;= 0, 0))</f>
        <v>30132.027895471856</v>
      </c>
      <c r="E20" s="13" cm="1">
        <f t="array" aca="1" ref="E20" ca="1">SUM(_xlfn._xlws.FILTER(OFFSET($F$46, (C20-1)*$D$7, 0, 12), ROUND(OFFSET($G$46, (C20-1)*$D$7, 0, 12), 0) &gt;= 0, 0))</f>
        <v>11382.847803709175</v>
      </c>
      <c r="M20">
        <f t="shared" si="1"/>
        <v>12</v>
      </c>
      <c r="N20" s="13" cm="1">
        <f t="array" aca="1" ref="N20" ca="1">SUM(_xlfn._xlws.FILTER(OFFSET($O$46, (M20-1)*$N$7, 0, 12), ROUND(OFFSET($Q$46, (M20-1)*$N$7, 0, 12), 0) &gt;= 0, 0))</f>
        <v>11802.797364485315</v>
      </c>
      <c r="O20" s="13" cm="1">
        <f t="array" aca="1" ref="O20" ca="1">SUM(_xlfn._xlws.FILTER(OFFSET($P$46, (M20-1)*$N$7, 0, 12), ROUND(OFFSET($Q$46, (M20-1)*$N$7, 0, 12), 0) &gt;= 0, 0))</f>
        <v>42126.89888666031</v>
      </c>
    </row>
    <row r="21" spans="3:15" x14ac:dyDescent="0.3">
      <c r="C21">
        <f t="shared" si="0"/>
        <v>13</v>
      </c>
      <c r="D21" s="13" cm="1">
        <f t="array" aca="1" ref="D21" ca="1">SUM(_xlfn._xlws.FILTER(OFFSET($E$46, (C21-1)*$D$7, 0, 12), ROUND(OFFSET($G$46, (C21-1)*$D$7, 0, 12), 0) &gt;= 0, 0))</f>
        <v>29309.160907367499</v>
      </c>
      <c r="E21" s="13" cm="1">
        <f t="array" aca="1" ref="E21" ca="1">SUM(_xlfn._xlws.FILTER(OFFSET($F$46, (C21-1)*$D$7, 0, 12), ROUND(OFFSET($G$46, (C21-1)*$D$7, 0, 12), 0) &gt;= 0, 0))</f>
        <v>12205.714791813538</v>
      </c>
      <c r="M21">
        <f t="shared" si="1"/>
        <v>13</v>
      </c>
      <c r="N21" s="13" cm="1">
        <f t="array" aca="1" ref="N21" ca="1">SUM(_xlfn._xlws.FILTER(OFFSET($O$46, (M21-1)*$N$7, 0, 12), ROUND(OFFSET($Q$46, (M21-1)*$N$7, 0, 12), 0) &gt;= 0, 0))</f>
        <v>8757.4404377461778</v>
      </c>
      <c r="O21" s="13" cm="1">
        <f t="array" aca="1" ref="O21" ca="1">SUM(_xlfn._xlws.FILTER(OFFSET($P$46, (M21-1)*$N$7, 0, 12), ROUND(OFFSET($Q$46, (M21-1)*$N$7, 0, 12), 0) &gt;= 0, 0))</f>
        <v>45172.255813399446</v>
      </c>
    </row>
    <row r="22" spans="3:15" x14ac:dyDescent="0.3">
      <c r="C22">
        <f t="shared" si="0"/>
        <v>14</v>
      </c>
      <c r="D22" s="13" cm="1">
        <f t="array" aca="1" ref="D22" ca="1">SUM(_xlfn._xlws.FILTER(OFFSET($E$46, (C22-1)*$D$7, 0, 12), ROUND(OFFSET($G$46, (C22-1)*$D$7, 0, 12), 0) &gt;= 0, 0))</f>
        <v>28426.808798159142</v>
      </c>
      <c r="E22" s="13" cm="1">
        <f t="array" aca="1" ref="E22" ca="1">SUM(_xlfn._xlws.FILTER(OFFSET($F$46, (C22-1)*$D$7, 0, 12), ROUND(OFFSET($G$46, (C22-1)*$D$7, 0, 12), 0) &gt;= 0, 0))</f>
        <v>13088.06690102189</v>
      </c>
      <c r="M22">
        <f t="shared" si="1"/>
        <v>14</v>
      </c>
      <c r="N22" s="13" cm="1">
        <f t="array" aca="1" ref="N22" ca="1">SUM(_xlfn._xlws.FILTER(OFFSET($O$46, (M22-1)*$N$7, 0, 12), ROUND(OFFSET($Q$46, (M22-1)*$N$7, 0, 12), 0) &gt;= 0, 0))</f>
        <v>5491.9344125369689</v>
      </c>
      <c r="O22" s="13" cm="1">
        <f t="array" aca="1" ref="O22" ca="1">SUM(_xlfn._xlws.FILTER(OFFSET($P$46, (M22-1)*$N$7, 0, 12), ROUND(OFFSET($Q$46, (M22-1)*$N$7, 0, 12), 0) &gt;= 0, 0))</f>
        <v>48437.761838608661</v>
      </c>
    </row>
    <row r="23" spans="3:15" x14ac:dyDescent="0.3">
      <c r="C23">
        <f t="shared" si="0"/>
        <v>15</v>
      </c>
      <c r="D23" s="13" cm="1">
        <f t="array" aca="1" ref="D23" ca="1">SUM(_xlfn._xlws.FILTER(OFFSET($E$46, (C23-1)*$D$7, 0, 12), ROUND(OFFSET($G$46, (C23-1)*$D$7, 0, 12), 0) &gt;= 0, 0))</f>
        <v>27480.671383632445</v>
      </c>
      <c r="E23" s="13" cm="1">
        <f t="array" aca="1" ref="E23" ca="1">SUM(_xlfn._xlws.FILTER(OFFSET($F$46, (C23-1)*$D$7, 0, 12), ROUND(OFFSET($G$46, (C23-1)*$D$7, 0, 12), 0) &gt;= 0, 0))</f>
        <v>14034.204315548586</v>
      </c>
      <c r="M23">
        <f t="shared" si="1"/>
        <v>15</v>
      </c>
      <c r="N23" s="13" cm="1">
        <f t="array" aca="1" ref="N23" ca="1">SUM(_xlfn._xlws.FILTER(OFFSET($O$46, (M23-1)*$N$7, 0, 12), ROUND(OFFSET($Q$46, (M23-1)*$N$7, 0, 12), 0) &gt;= 0, 0))</f>
        <v>1990.3646927288623</v>
      </c>
      <c r="O23" s="13" cm="1">
        <f t="array" aca="1" ref="O23" ca="1">SUM(_xlfn._xlws.FILTER(OFFSET($P$46, (M23-1)*$N$7, 0, 12), ROUND(OFFSET($Q$46, (M23-1)*$N$7, 0, 12), 0) &gt;= 0, 0))</f>
        <v>51939.331558416772</v>
      </c>
    </row>
    <row r="24" spans="3:15" x14ac:dyDescent="0.3">
      <c r="C24">
        <f t="shared" si="0"/>
        <v>16</v>
      </c>
      <c r="D24" s="13" cm="1">
        <f t="array" aca="1" ref="D24" ca="1">SUM(_xlfn._xlws.FILTER(OFFSET($E$46, (C24-1)*$D$7, 0, 12), ROUND(OFFSET($G$46, (C24-1)*$D$7, 0, 12), 0) &gt;= 0, 0))</f>
        <v>26466.137618908502</v>
      </c>
      <c r="E24" s="13" cm="1">
        <f t="array" aca="1" ref="E24" ca="1">SUM(_xlfn._xlws.FILTER(OFFSET($F$46, (C24-1)*$D$7, 0, 12), ROUND(OFFSET($G$46, (C24-1)*$D$7, 0, 12), 0) &gt;= 0, 0))</f>
        <v>15048.738080272524</v>
      </c>
      <c r="M24">
        <f t="shared" si="1"/>
        <v>16</v>
      </c>
      <c r="N24" s="13" cm="1">
        <f t="array" aca="1" ref="N24" ca="1">SUM(_xlfn._xlws.FILTER(OFFSET($O$46, (M24-1)*$N$7, 0, 12), ROUND(OFFSET($Q$46, (M24-1)*$N$7, 0, 12), 0) &gt;= 0, 0))</f>
        <v>0</v>
      </c>
      <c r="O24" s="13" cm="1">
        <f t="array" aca="1" ref="O24" ca="1">SUM(_xlfn._xlws.FILTER(OFFSET($P$46, (M24-1)*$N$7, 0, 12), ROUND(OFFSET($Q$46, (M24-1)*$N$7, 0, 12), 0) &gt;= 0, 0))</f>
        <v>0</v>
      </c>
    </row>
    <row r="25" spans="3:15" x14ac:dyDescent="0.3">
      <c r="C25">
        <f t="shared" si="0"/>
        <v>17</v>
      </c>
      <c r="D25" s="13" cm="1">
        <f t="array" aca="1" ref="D25" ca="1">SUM(_xlfn._xlws.FILTER(OFFSET($E$46, (C25-1)*$D$7, 0, 12), ROUND(OFFSET($G$46, (C25-1)*$D$7, 0, 12), 0) &gt;= 0, 0))</f>
        <v>25378.263126301288</v>
      </c>
      <c r="E25" s="13" cm="1">
        <f t="array" aca="1" ref="E25" ca="1">SUM(_xlfn._xlws.FILTER(OFFSET($F$46, (C25-1)*$D$7, 0, 12), ROUND(OFFSET($G$46, (C25-1)*$D$7, 0, 12), 0) &gt;= 0, 0))</f>
        <v>16136.612572879741</v>
      </c>
      <c r="M25">
        <f t="shared" si="1"/>
        <v>17</v>
      </c>
      <c r="N25" s="13" cm="1">
        <f t="array" aca="1" ref="N25" ca="1">SUM(_xlfn._xlws.FILTER(OFFSET($O$46, (M25-1)*$N$7, 0, 12), ROUND(OFFSET($Q$46, (M25-1)*$N$7, 0, 12), 0) &gt;= 0, 0))</f>
        <v>0</v>
      </c>
      <c r="O25" s="13" cm="1">
        <f t="array" aca="1" ref="O25" ca="1">SUM(_xlfn._xlws.FILTER(OFFSET($P$46, (M25-1)*$N$7, 0, 12), ROUND(OFFSET($Q$46, (M25-1)*$N$7, 0, 12), 0) &gt;= 0, 0))</f>
        <v>0</v>
      </c>
    </row>
    <row r="26" spans="3:15" x14ac:dyDescent="0.3">
      <c r="C26">
        <f t="shared" si="0"/>
        <v>18</v>
      </c>
      <c r="D26" s="13" cm="1">
        <f t="array" aca="1" ref="D26" ca="1">SUM(_xlfn._xlws.FILTER(OFFSET($E$46, (C26-1)*$D$7, 0, 12), ROUND(OFFSET($G$46, (C26-1)*$D$7, 0, 12), 0) &gt;= 0, 0))</f>
        <v>24211.746098662064</v>
      </c>
      <c r="E26" s="13" cm="1">
        <f t="array" aca="1" ref="E26" ca="1">SUM(_xlfn._xlws.FILTER(OFFSET($F$46, (C26-1)*$D$7, 0, 12), ROUND(OFFSET($G$46, (C26-1)*$D$7, 0, 12), 0) &gt;= 0, 0))</f>
        <v>17303.129600518965</v>
      </c>
      <c r="M26">
        <f t="shared" si="1"/>
        <v>18</v>
      </c>
      <c r="N26" s="13" cm="1">
        <f t="array" aca="1" ref="N26" ca="1">SUM(_xlfn._xlws.FILTER(OFFSET($O$46, (M26-1)*$N$7, 0, 12), ROUND(OFFSET($Q$46, (M26-1)*$N$7, 0, 12), 0) &gt;= 0, 0))</f>
        <v>0</v>
      </c>
      <c r="O26" s="13" cm="1">
        <f t="array" aca="1" ref="O26" ca="1">SUM(_xlfn._xlws.FILTER(OFFSET($P$46, (M26-1)*$N$7, 0, 12), ROUND(OFFSET($Q$46, (M26-1)*$N$7, 0, 12), 0) &gt;= 0, 0))</f>
        <v>0</v>
      </c>
    </row>
    <row r="27" spans="3:15" x14ac:dyDescent="0.3">
      <c r="C27">
        <f t="shared" si="0"/>
        <v>19</v>
      </c>
      <c r="D27" s="13" cm="1">
        <f t="array" aca="1" ref="D27" ca="1">SUM(_xlfn._xlws.FILTER(OFFSET($E$46, (C27-1)*$D$7, 0, 12), ROUND(OFFSET($G$46, (C27-1)*$D$7, 0, 12), 0) &gt;= 0, 0))</f>
        <v>22960.901460774629</v>
      </c>
      <c r="E27" s="13" cm="1">
        <f t="array" aca="1" ref="E27" ca="1">SUM(_xlfn._xlws.FILTER(OFFSET($F$46, (C27-1)*$D$7, 0, 12), ROUND(OFFSET($G$46, (C27-1)*$D$7, 0, 12), 0) &gt;= 0, 0))</f>
        <v>18553.974238406397</v>
      </c>
      <c r="M27">
        <f t="shared" si="1"/>
        <v>19</v>
      </c>
      <c r="N27" s="13" cm="1">
        <f t="array" aca="1" ref="N27" ca="1">SUM(_xlfn._xlws.FILTER(OFFSET($O$46, (M27-1)*$N$7, 0, 12), ROUND(OFFSET($Q$46, (M27-1)*$N$7, 0, 12), 0) &gt;= 0, 0))</f>
        <v>0</v>
      </c>
      <c r="O27" s="13" cm="1">
        <f t="array" aca="1" ref="O27" ca="1">SUM(_xlfn._xlws.FILTER(OFFSET($P$46, (M27-1)*$N$7, 0, 12), ROUND(OFFSET($Q$46, (M27-1)*$N$7, 0, 12), 0) &gt;= 0, 0))</f>
        <v>0</v>
      </c>
    </row>
    <row r="28" spans="3:15" x14ac:dyDescent="0.3">
      <c r="C28">
        <f t="shared" si="0"/>
        <v>20</v>
      </c>
      <c r="D28" s="13" cm="1">
        <f t="array" aca="1" ref="D28" ca="1">SUM(_xlfn._xlws.FILTER(OFFSET($E$46, (C28-1)*$D$7, 0, 12), ROUND(OFFSET($G$46, (C28-1)*$D$7, 0, 12), 0) &gt;= 0, 0))</f>
        <v>21619.633162875725</v>
      </c>
      <c r="E28" s="13" cm="1">
        <f t="array" aca="1" ref="E28" ca="1">SUM(_xlfn._xlws.FILTER(OFFSET($F$46, (C28-1)*$D$7, 0, 12), ROUND(OFFSET($G$46, (C28-1)*$D$7, 0, 12), 0) &gt;= 0, 0))</f>
        <v>19895.242536305312</v>
      </c>
      <c r="M28">
        <f t="shared" si="1"/>
        <v>20</v>
      </c>
      <c r="N28" s="13" cm="1">
        <f t="array" aca="1" ref="N28" ca="1">SUM(_xlfn._xlws.FILTER(OFFSET($O$46, (M28-1)*$N$7, 0, 12), ROUND(OFFSET($Q$46, (M28-1)*$N$7, 0, 12), 0) &gt;= 0, 0))</f>
        <v>0</v>
      </c>
      <c r="O28" s="13" cm="1">
        <f t="array" aca="1" ref="O28" ca="1">SUM(_xlfn._xlws.FILTER(OFFSET($P$46, (M28-1)*$N$7, 0, 12), ROUND(OFFSET($Q$46, (M28-1)*$N$7, 0, 12), 0) &gt;= 0, 0))</f>
        <v>0</v>
      </c>
    </row>
    <row r="29" spans="3:15" x14ac:dyDescent="0.3">
      <c r="C29">
        <f t="shared" si="0"/>
        <v>21</v>
      </c>
      <c r="D29" s="13" cm="1">
        <f t="array" aca="1" ref="D29" ca="1">SUM(_xlfn._xlws.FILTER(OFFSET($E$46, (C29-1)*$D$7, 0, 12), ROUND(OFFSET($G$46, (C29-1)*$D$7, 0, 12), 0) &gt;= 0, 0))</f>
        <v>20181.404471271795</v>
      </c>
      <c r="E29" s="13" cm="1">
        <f t="array" aca="1" ref="E29" ca="1">SUM(_xlfn._xlws.FILTER(OFFSET($F$46, (C29-1)*$D$7, 0, 12), ROUND(OFFSET($G$46, (C29-1)*$D$7, 0, 12), 0) &gt;= 0, 0))</f>
        <v>21333.471227909235</v>
      </c>
      <c r="M29">
        <f t="shared" si="1"/>
        <v>21</v>
      </c>
      <c r="N29" s="13" cm="1">
        <f t="array" aca="1" ref="N29" ca="1">SUM(_xlfn._xlws.FILTER(OFFSET($O$46, (M29-1)*$N$7, 0, 12), ROUND(OFFSET($Q$46, (M29-1)*$N$7, 0, 12), 0) &gt;= 0, 0))</f>
        <v>0</v>
      </c>
      <c r="O29" s="13" cm="1">
        <f t="array" aca="1" ref="O29" ca="1">SUM(_xlfn._xlws.FILTER(OFFSET($P$46, (M29-1)*$N$7, 0, 12), ROUND(OFFSET($Q$46, (M29-1)*$N$7, 0, 12), 0) &gt;= 0, 0))</f>
        <v>0</v>
      </c>
    </row>
    <row r="30" spans="3:15" x14ac:dyDescent="0.3">
      <c r="C30">
        <f t="shared" si="0"/>
        <v>22</v>
      </c>
      <c r="D30" s="13" cm="1">
        <f t="array" aca="1" ref="D30" ca="1">SUM(_xlfn._xlws.FILTER(OFFSET($E$46, (C30-1)*$D$7, 0, 12), ROUND(OFFSET($G$46, (C30-1)*$D$7, 0, 12), 0) &gt;= 0, 0))</f>
        <v>18639.206111262065</v>
      </c>
      <c r="E30" s="13" cm="1">
        <f t="array" aca="1" ref="E30" ca="1">SUM(_xlfn._xlws.FILTER(OFFSET($F$46, (C30-1)*$D$7, 0, 12), ROUND(OFFSET($G$46, (C30-1)*$D$7, 0, 12), 0) &gt;= 0, 0))</f>
        <v>22875.669587918965</v>
      </c>
      <c r="M30">
        <f t="shared" si="1"/>
        <v>22</v>
      </c>
      <c r="N30" s="13" cm="1">
        <f t="array" aca="1" ref="N30" ca="1">SUM(_xlfn._xlws.FILTER(OFFSET($O$46, (M30-1)*$N$7, 0, 12), ROUND(OFFSET($Q$46, (M30-1)*$N$7, 0, 12), 0) &gt;= 0, 0))</f>
        <v>0</v>
      </c>
      <c r="O30" s="13" cm="1">
        <f t="array" aca="1" ref="O30" ca="1">SUM(_xlfn._xlws.FILTER(OFFSET($P$46, (M30-1)*$N$7, 0, 12), ROUND(OFFSET($Q$46, (M30-1)*$N$7, 0, 12), 0) &gt;= 0, 0))</f>
        <v>0</v>
      </c>
    </row>
    <row r="31" spans="3:15" x14ac:dyDescent="0.3">
      <c r="C31">
        <f t="shared" si="0"/>
        <v>23</v>
      </c>
      <c r="D31" s="13" cm="1">
        <f t="array" aca="1" ref="D31" ca="1">SUM(_xlfn._xlws.FILTER(OFFSET($E$46, (C31-1)*$D$7, 0, 12), ROUND(OFFSET($G$46, (C31-1)*$D$7, 0, 12), 0) &gt;= 0, 0))</f>
        <v>16985.522107110872</v>
      </c>
      <c r="E31" s="13" cm="1">
        <f t="array" aca="1" ref="E31" ca="1">SUM(_xlfn._xlws.FILTER(OFFSET($F$46, (C31-1)*$D$7, 0, 12), ROUND(OFFSET($G$46, (C31-1)*$D$7, 0, 12), 0) &gt;= 0, 0))</f>
        <v>24529.353592070154</v>
      </c>
      <c r="M31">
        <f t="shared" si="1"/>
        <v>23</v>
      </c>
      <c r="N31" s="13" cm="1">
        <f t="array" aca="1" ref="N31" ca="1">SUM(_xlfn._xlws.FILTER(OFFSET($O$46, (M31-1)*$N$7, 0, 12), ROUND(OFFSET($Q$46, (M31-1)*$N$7, 0, 12), 0) &gt;= 0, 0))</f>
        <v>0</v>
      </c>
      <c r="O31" s="13" cm="1">
        <f t="array" aca="1" ref="O31" ca="1">SUM(_xlfn._xlws.FILTER(OFFSET($P$46, (M31-1)*$N$7, 0, 12), ROUND(OFFSET($Q$46, (M31-1)*$N$7, 0, 12), 0) &gt;= 0, 0))</f>
        <v>0</v>
      </c>
    </row>
    <row r="32" spans="3:15" x14ac:dyDescent="0.3">
      <c r="C32">
        <f t="shared" si="0"/>
        <v>24</v>
      </c>
      <c r="D32" s="13" cm="1">
        <f t="array" aca="1" ref="D32" ca="1">SUM(_xlfn._xlws.FILTER(OFFSET($E$46, (C32-1)*$D$7, 0, 12), ROUND(OFFSET($G$46, (C32-1)*$D$7, 0, 12), 0) &gt;= 0, 0))</f>
        <v>15212.293152588927</v>
      </c>
      <c r="E32" s="13" cm="1">
        <f t="array" aca="1" ref="E32" ca="1">SUM(_xlfn._xlws.FILTER(OFFSET($F$46, (C32-1)*$D$7, 0, 12), ROUND(OFFSET($G$46, (C32-1)*$D$7, 0, 12), 0) &gt;= 0, 0))</f>
        <v>26302.582546592108</v>
      </c>
      <c r="M32">
        <f t="shared" si="1"/>
        <v>24</v>
      </c>
      <c r="N32" s="13" cm="1">
        <f t="array" aca="1" ref="N32" ca="1">SUM(_xlfn._xlws.FILTER(OFFSET($O$46, (M32-1)*$N$7, 0, 12), ROUND(OFFSET($Q$46, (M32-1)*$N$7, 0, 12), 0) &gt;= 0, 0))</f>
        <v>0</v>
      </c>
      <c r="O32" s="13" cm="1">
        <f t="array" aca="1" ref="O32" ca="1">SUM(_xlfn._xlws.FILTER(OFFSET($P$46, (M32-1)*$N$7, 0, 12), ROUND(OFFSET($Q$46, (M32-1)*$N$7, 0, 12), 0) &gt;= 0, 0))</f>
        <v>0</v>
      </c>
    </row>
    <row r="33" spans="2:17" x14ac:dyDescent="0.3">
      <c r="C33">
        <f t="shared" si="0"/>
        <v>25</v>
      </c>
      <c r="D33" s="13" cm="1">
        <f t="array" aca="1" ref="D33" ca="1">SUM(_xlfn._xlws.FILTER(OFFSET($E$46, (C33-1)*$D$7, 0, 12), ROUND(OFFSET($G$46, (C33-1)*$D$7, 0, 12), 0) &gt;= 0, 0))</f>
        <v>13310.877333567973</v>
      </c>
      <c r="E33" s="13" cm="1">
        <f t="array" aca="1" ref="E33" ca="1">SUM(_xlfn._xlws.FILTER(OFFSET($F$46, (C33-1)*$D$7, 0, 12), ROUND(OFFSET($G$46, (C33-1)*$D$7, 0, 12), 0) &gt;= 0, 0))</f>
        <v>28203.998365613061</v>
      </c>
      <c r="M33">
        <f t="shared" si="1"/>
        <v>25</v>
      </c>
      <c r="N33" s="13" cm="1">
        <f t="array" aca="1" ref="N33" ca="1">SUM(_xlfn._xlws.FILTER(OFFSET($O$46, (M33-1)*$N$7, 0, 12), ROUND(OFFSET($Q$46, (M33-1)*$N$7, 0, 12), 0) &gt;= 0, 0))</f>
        <v>0</v>
      </c>
      <c r="O33" s="13" cm="1">
        <f t="array" aca="1" ref="O33" ca="1">SUM(_xlfn._xlws.FILTER(OFFSET($P$46, (M33-1)*$N$7, 0, 12), ROUND(OFFSET($Q$46, (M33-1)*$N$7, 0, 12), 0) &gt;= 0, 0))</f>
        <v>0</v>
      </c>
    </row>
    <row r="34" spans="2:17" x14ac:dyDescent="0.3">
      <c r="C34">
        <f t="shared" si="0"/>
        <v>26</v>
      </c>
      <c r="D34" s="13" cm="1">
        <f t="array" aca="1" ref="D34" ca="1">SUM(_xlfn._xlws.FILTER(OFFSET($E$46, (C34-1)*$D$7, 0, 12), ROUND(OFFSET($G$46, (C34-1)*$D$7, 0, 12), 0) &gt;= 0, 0))</f>
        <v>11272.008011248668</v>
      </c>
      <c r="E34" s="13" cm="1">
        <f t="array" aca="1" ref="E34" ca="1">SUM(_xlfn._xlws.FILTER(OFFSET($F$46, (C34-1)*$D$7, 0, 12), ROUND(OFFSET($G$46, (C34-1)*$D$7, 0, 12), 0) &gt;= 0, 0))</f>
        <v>30242.867687932365</v>
      </c>
      <c r="M34">
        <f t="shared" si="1"/>
        <v>26</v>
      </c>
      <c r="N34" s="13" cm="1">
        <f t="array" aca="1" ref="N34" ca="1">SUM(_xlfn._xlws.FILTER(OFFSET($O$46, (M34-1)*$N$7, 0, 12), ROUND(OFFSET($Q$46, (M34-1)*$N$7, 0, 12), 0) &gt;= 0, 0))</f>
        <v>0</v>
      </c>
      <c r="O34" s="13" cm="1">
        <f t="array" aca="1" ref="O34" ca="1">SUM(_xlfn._xlws.FILTER(OFFSET($P$46, (M34-1)*$N$7, 0, 12), ROUND(OFFSET($Q$46, (M34-1)*$N$7, 0, 12), 0) &gt;= 0, 0))</f>
        <v>0</v>
      </c>
    </row>
    <row r="35" spans="2:17" x14ac:dyDescent="0.3">
      <c r="C35">
        <f t="shared" si="0"/>
        <v>27</v>
      </c>
      <c r="D35" s="13" cm="1">
        <f t="array" aca="1" ref="D35" ca="1">SUM(_xlfn._xlws.FILTER(OFFSET($E$46, (C35-1)*$D$7, 0, 12), ROUND(OFFSET($G$46, (C35-1)*$D$7, 0, 12), 0) &gt;= 0, 0))</f>
        <v>9085.7486607636038</v>
      </c>
      <c r="E35" s="13" cm="1">
        <f t="array" aca="1" ref="E35" ca="1">SUM(_xlfn._xlws.FILTER(OFFSET($F$46, (C35-1)*$D$7, 0, 12), ROUND(OFFSET($G$46, (C35-1)*$D$7, 0, 12), 0) &gt;= 0, 0))</f>
        <v>32429.127038417424</v>
      </c>
      <c r="M35">
        <f t="shared" si="1"/>
        <v>27</v>
      </c>
      <c r="N35" s="13" cm="1">
        <f t="array" aca="1" ref="N35" ca="1">SUM(_xlfn._xlws.FILTER(OFFSET($O$46, (M35-1)*$N$7, 0, 12), ROUND(OFFSET($Q$46, (M35-1)*$N$7, 0, 12), 0) &gt;= 0, 0))</f>
        <v>0</v>
      </c>
      <c r="O35" s="13" cm="1">
        <f t="array" aca="1" ref="O35" ca="1">SUM(_xlfn._xlws.FILTER(OFFSET($P$46, (M35-1)*$N$7, 0, 12), ROUND(OFFSET($Q$46, (M35-1)*$N$7, 0, 12), 0) &gt;= 0, 0))</f>
        <v>0</v>
      </c>
    </row>
    <row r="36" spans="2:17" x14ac:dyDescent="0.3">
      <c r="C36">
        <f t="shared" si="0"/>
        <v>28</v>
      </c>
      <c r="D36" s="13" cm="1">
        <f t="array" aca="1" ref="D36" ca="1">SUM(_xlfn._xlws.FILTER(OFFSET($E$46, (C36-1)*$D$7, 0, 12), ROUND(OFFSET($G$46, (C36-1)*$D$7, 0, 12), 0) &gt;= 0, 0))</f>
        <v>6741.4444450592691</v>
      </c>
      <c r="E36" s="13" cm="1">
        <f t="array" aca="1" ref="E36" ca="1">SUM(_xlfn._xlws.FILTER(OFFSET($F$46, (C36-1)*$D$7, 0, 12), ROUND(OFFSET($G$46, (C36-1)*$D$7, 0, 12), 0) &gt;= 0, 0))</f>
        <v>34773.431254121759</v>
      </c>
      <c r="M36">
        <f t="shared" si="1"/>
        <v>28</v>
      </c>
      <c r="N36" s="13" cm="1">
        <f t="array" aca="1" ref="N36" ca="1">SUM(_xlfn._xlws.FILTER(OFFSET($O$46, (M36-1)*$N$7, 0, 12), ROUND(OFFSET($Q$46, (M36-1)*$N$7, 0, 12), 0) &gt;= 0, 0))</f>
        <v>0</v>
      </c>
      <c r="O36" s="13" cm="1">
        <f t="array" aca="1" ref="O36" ca="1">SUM(_xlfn._xlws.FILTER(OFFSET($P$46, (M36-1)*$N$7, 0, 12), ROUND(OFFSET($Q$46, (M36-1)*$N$7, 0, 12), 0) &gt;= 0, 0))</f>
        <v>0</v>
      </c>
    </row>
    <row r="37" spans="2:17" x14ac:dyDescent="0.3">
      <c r="C37">
        <f t="shared" si="0"/>
        <v>29</v>
      </c>
      <c r="D37" s="13" cm="1">
        <f t="array" aca="1" ref="D37" ca="1">SUM(_xlfn._xlws.FILTER(OFFSET($E$46, (C37-1)*$D$7, 0, 12), ROUND(OFFSET($G$46, (C37-1)*$D$7, 0, 12), 0) &gt;= 0, 0))</f>
        <v>4227.6702880500543</v>
      </c>
      <c r="E37" s="13" cm="1">
        <f t="array" aca="1" ref="E37" ca="1">SUM(_xlfn._xlws.FILTER(OFFSET($F$46, (C37-1)*$D$7, 0, 12), ROUND(OFFSET($G$46, (C37-1)*$D$7, 0, 12), 0) &gt;= 0, 0))</f>
        <v>37287.20541113097</v>
      </c>
      <c r="M37">
        <f t="shared" si="1"/>
        <v>29</v>
      </c>
      <c r="N37" s="13" cm="1">
        <f t="array" aca="1" ref="N37" ca="1">SUM(_xlfn._xlws.FILTER(OFFSET($O$46, (M37-1)*$N$7, 0, 12), ROUND(OFFSET($Q$46, (M37-1)*$N$7, 0, 12), 0) &gt;= 0, 0))</f>
        <v>0</v>
      </c>
      <c r="O37" s="13" cm="1">
        <f t="array" aca="1" ref="O37" ca="1">SUM(_xlfn._xlws.FILTER(OFFSET($P$46, (M37-1)*$N$7, 0, 12), ROUND(OFFSET($Q$46, (M37-1)*$N$7, 0, 12), 0) &gt;= 0, 0))</f>
        <v>0</v>
      </c>
    </row>
    <row r="38" spans="2:17" x14ac:dyDescent="0.3">
      <c r="C38">
        <f t="shared" si="0"/>
        <v>30</v>
      </c>
      <c r="D38" s="13" cm="1">
        <f t="array" aca="1" ref="D38" ca="1">SUM(_xlfn._xlws.FILTER(OFFSET($E$46, (C38-1)*$D$7, 0, 12), ROUND(OFFSET($G$46, (C38-1)*$D$7, 0, 12), 0) &gt;= 0, 0))</f>
        <v>1532.1751939763285</v>
      </c>
      <c r="E38" s="13" cm="1">
        <f t="array" aca="1" ref="E38" ca="1">SUM(_xlfn._xlws.FILTER(OFFSET($F$46, (C38-1)*$D$7, 0, 12), ROUND(OFFSET($G$46, (C38-1)*$D$7, 0, 12), 0) &gt;= 0, 0))</f>
        <v>39982.700505204702</v>
      </c>
      <c r="M38">
        <f t="shared" si="1"/>
        <v>30</v>
      </c>
      <c r="N38" s="13" cm="1">
        <f t="array" aca="1" ref="N38" ca="1">SUM(_xlfn._xlws.FILTER(OFFSET($O$46, (M38-1)*$N$7, 0, 12), ROUND(OFFSET($Q$46, (M38-1)*$N$7, 0, 12), 0) &gt;= 0, 0))</f>
        <v>0</v>
      </c>
      <c r="O38" s="13" cm="1">
        <f t="array" aca="1" ref="O38" ca="1">SUM(_xlfn._xlws.FILTER(OFFSET($P$46, (M38-1)*$N$7, 0, 12), ROUND(OFFSET($Q$46, (M38-1)*$N$7, 0, 12), 0) &gt;= 0, 0))</f>
        <v>0</v>
      </c>
    </row>
    <row r="39" spans="2:17" x14ac:dyDescent="0.3">
      <c r="C39">
        <f t="shared" si="0"/>
        <v>31</v>
      </c>
      <c r="D39" s="13" cm="1">
        <f t="array" aca="1" ref="D39" ca="1">SUM(_xlfn._xlws.FILTER(OFFSET($E$46, (C39-1)*$D$7, 0, 12), ROUND(OFFSET($G$46, (C39-1)*$D$7, 0, 12), 0) &gt;= 0, 0))</f>
        <v>0</v>
      </c>
      <c r="E39" s="13" cm="1">
        <f t="array" aca="1" ref="E39" ca="1">SUM(_xlfn._xlws.FILTER(OFFSET($F$46, (C39-1)*$D$7, 0, 12), ROUND(OFFSET($G$46, (C39-1)*$D$7, 0, 12), 0) &gt;= 0, 0))</f>
        <v>0</v>
      </c>
      <c r="M39">
        <f t="shared" si="1"/>
        <v>31</v>
      </c>
      <c r="N39" s="13" cm="1">
        <f t="array" aca="1" ref="N39" ca="1">SUM(_xlfn._xlws.FILTER(OFFSET($O$46, (M39-1)*$N$7, 0, 12), ROUND(OFFSET($Q$46, (M39-1)*$N$7, 0, 12), 0) &gt;= 0, 0))</f>
        <v>0</v>
      </c>
      <c r="O39" s="13" cm="1">
        <f t="array" aca="1" ref="O39" ca="1">SUM(_xlfn._xlws.FILTER(OFFSET($P$46, (M39-1)*$N$7, 0, 12), ROUND(OFFSET($Q$46, (M39-1)*$N$7, 0, 12), 0) &gt;= 0, 0))</f>
        <v>0</v>
      </c>
    </row>
    <row r="45" spans="2:17" x14ac:dyDescent="0.3">
      <c r="B45" t="s">
        <v>62</v>
      </c>
      <c r="C45" t="s">
        <v>44</v>
      </c>
      <c r="D45" t="s">
        <v>45</v>
      </c>
      <c r="E45" t="s">
        <v>38</v>
      </c>
      <c r="F45" t="s">
        <v>37</v>
      </c>
      <c r="G45" t="s">
        <v>46</v>
      </c>
      <c r="L45" t="s">
        <v>62</v>
      </c>
      <c r="M45" t="s">
        <v>44</v>
      </c>
      <c r="N45" t="s">
        <v>45</v>
      </c>
      <c r="O45" t="s">
        <v>38</v>
      </c>
      <c r="P45" t="s">
        <v>37</v>
      </c>
      <c r="Q45" t="s">
        <v>46</v>
      </c>
    </row>
    <row r="46" spans="2:17" x14ac:dyDescent="0.3">
      <c r="B46">
        <v>1</v>
      </c>
      <c r="C46">
        <f>C3</f>
        <v>520000</v>
      </c>
      <c r="D46" s="12">
        <f>F5</f>
        <v>3459.5729749317525</v>
      </c>
      <c r="E46">
        <f>C46*F4</f>
        <v>3033.3333333333335</v>
      </c>
      <c r="F46" s="12">
        <f>D46-E46</f>
        <v>426.23964159841898</v>
      </c>
      <c r="G46" s="12">
        <f>C46-F46</f>
        <v>519573.76035840157</v>
      </c>
      <c r="L46">
        <v>1</v>
      </c>
      <c r="M46" s="11">
        <f>M3</f>
        <v>500000</v>
      </c>
      <c r="N46" s="11">
        <f>P5</f>
        <v>4494.1413542621358</v>
      </c>
      <c r="O46" s="11">
        <f>M46*P4</f>
        <v>2916.666666666667</v>
      </c>
      <c r="P46" s="11">
        <f>N46-O46</f>
        <v>1577.4746875954688</v>
      </c>
      <c r="Q46" s="11">
        <f>M46-P46</f>
        <v>498422.52531240456</v>
      </c>
    </row>
    <row r="47" spans="2:17" x14ac:dyDescent="0.3">
      <c r="B47">
        <v>2</v>
      </c>
      <c r="C47" s="12">
        <f>G46</f>
        <v>519573.76035840157</v>
      </c>
      <c r="D47" s="12">
        <f>$F$5</f>
        <v>3459.5729749317525</v>
      </c>
      <c r="E47" s="12">
        <f>C47*$F$4</f>
        <v>3030.8469354240092</v>
      </c>
      <c r="F47" s="12">
        <f>D47-E47</f>
        <v>428.72603950774328</v>
      </c>
      <c r="G47" s="12">
        <f>C47-F47</f>
        <v>519145.03431889386</v>
      </c>
      <c r="L47">
        <v>2</v>
      </c>
      <c r="M47" s="11">
        <f>Q46</f>
        <v>498422.52531240456</v>
      </c>
      <c r="N47" s="11">
        <f>$P$5</f>
        <v>4494.1413542621358</v>
      </c>
      <c r="O47" s="11">
        <f>M47*$P$4</f>
        <v>2907.4647309890265</v>
      </c>
      <c r="P47" s="11">
        <f>N47-O47</f>
        <v>1586.6766232731093</v>
      </c>
      <c r="Q47" s="11">
        <f>M47-P47</f>
        <v>496835.84868913144</v>
      </c>
    </row>
    <row r="48" spans="2:17" x14ac:dyDescent="0.3">
      <c r="B48">
        <f>B47+1</f>
        <v>3</v>
      </c>
      <c r="C48" s="12">
        <f>G47</f>
        <v>519145.03431889386</v>
      </c>
      <c r="D48" s="12">
        <f>$F$5</f>
        <v>3459.5729749317525</v>
      </c>
      <c r="E48" s="12">
        <f>C48*$F$4</f>
        <v>3028.346033526881</v>
      </c>
      <c r="F48" s="12">
        <f>D48-E48</f>
        <v>431.22694140487147</v>
      </c>
      <c r="G48" s="12">
        <f>C48-F48</f>
        <v>518713.80737748899</v>
      </c>
      <c r="L48">
        <f>L47+1</f>
        <v>3</v>
      </c>
      <c r="M48" s="11">
        <f t="shared" ref="M48:M111" si="2">Q47</f>
        <v>496835.84868913144</v>
      </c>
      <c r="N48" s="11">
        <f t="shared" ref="N48:N111" si="3">$P$5</f>
        <v>4494.1413542621358</v>
      </c>
      <c r="O48" s="11">
        <f t="shared" ref="O48:O111" si="4">M48*$P$4</f>
        <v>2898.2091173532667</v>
      </c>
      <c r="P48" s="11">
        <f t="shared" ref="P48:P111" si="5">N48-O48</f>
        <v>1595.9322369088691</v>
      </c>
      <c r="Q48" s="11">
        <f t="shared" ref="Q48:Q111" si="6">M48-P48</f>
        <v>495239.91645222256</v>
      </c>
    </row>
    <row r="49" spans="2:17" x14ac:dyDescent="0.3">
      <c r="B49">
        <f t="shared" ref="B49:B112" si="7">B48+1</f>
        <v>4</v>
      </c>
      <c r="C49" s="12">
        <f t="shared" ref="C49:C112" si="8">G48</f>
        <v>518713.80737748899</v>
      </c>
      <c r="D49" s="12">
        <f t="shared" ref="D49:D112" si="9">$F$5</f>
        <v>3459.5729749317525</v>
      </c>
      <c r="E49" s="12">
        <f t="shared" ref="E49:E112" si="10">C49*$F$4</f>
        <v>3025.8305430353525</v>
      </c>
      <c r="F49" s="12">
        <f t="shared" ref="F49:F112" si="11">D49-E49</f>
        <v>433.74243189639992</v>
      </c>
      <c r="G49" s="12">
        <f t="shared" ref="G49:G112" si="12">C49-F49</f>
        <v>518280.0649455926</v>
      </c>
      <c r="L49">
        <f t="shared" ref="L49:L112" si="13">L48+1</f>
        <v>4</v>
      </c>
      <c r="M49" s="11">
        <f t="shared" si="2"/>
        <v>495239.91645222256</v>
      </c>
      <c r="N49" s="11">
        <f t="shared" si="3"/>
        <v>4494.1413542621358</v>
      </c>
      <c r="O49" s="11">
        <f t="shared" si="4"/>
        <v>2888.899512637965</v>
      </c>
      <c r="P49" s="11">
        <f t="shared" si="5"/>
        <v>1605.2418416241708</v>
      </c>
      <c r="Q49" s="11">
        <f t="shared" si="6"/>
        <v>493634.67461059836</v>
      </c>
    </row>
    <row r="50" spans="2:17" x14ac:dyDescent="0.3">
      <c r="B50">
        <f t="shared" si="7"/>
        <v>5</v>
      </c>
      <c r="C50" s="12">
        <f t="shared" si="8"/>
        <v>518280.0649455926</v>
      </c>
      <c r="D50" s="12">
        <f t="shared" si="9"/>
        <v>3459.5729749317525</v>
      </c>
      <c r="E50" s="12">
        <f t="shared" si="10"/>
        <v>3023.3003788492902</v>
      </c>
      <c r="F50" s="12">
        <f t="shared" si="11"/>
        <v>436.27259608246231</v>
      </c>
      <c r="G50" s="12">
        <f t="shared" si="12"/>
        <v>517843.79234951013</v>
      </c>
      <c r="L50">
        <f t="shared" si="13"/>
        <v>5</v>
      </c>
      <c r="M50" s="11">
        <f t="shared" si="2"/>
        <v>493634.67461059836</v>
      </c>
      <c r="N50" s="11">
        <f t="shared" si="3"/>
        <v>4494.1413542621358</v>
      </c>
      <c r="O50" s="11">
        <f t="shared" si="4"/>
        <v>2879.5356018951575</v>
      </c>
      <c r="P50" s="11">
        <f t="shared" si="5"/>
        <v>1614.6057523669783</v>
      </c>
      <c r="Q50" s="11">
        <f t="shared" si="6"/>
        <v>492020.06885823136</v>
      </c>
    </row>
    <row r="51" spans="2:17" x14ac:dyDescent="0.3">
      <c r="B51">
        <f t="shared" si="7"/>
        <v>6</v>
      </c>
      <c r="C51" s="12">
        <f t="shared" si="8"/>
        <v>517843.79234951013</v>
      </c>
      <c r="D51" s="12">
        <f t="shared" si="9"/>
        <v>3459.5729749317525</v>
      </c>
      <c r="E51" s="12">
        <f t="shared" si="10"/>
        <v>3020.7554553721425</v>
      </c>
      <c r="F51" s="12">
        <f t="shared" si="11"/>
        <v>438.81751955960999</v>
      </c>
      <c r="G51" s="12">
        <f t="shared" si="12"/>
        <v>517404.97482995054</v>
      </c>
      <c r="L51">
        <f t="shared" si="13"/>
        <v>6</v>
      </c>
      <c r="M51" s="11">
        <f t="shared" si="2"/>
        <v>492020.06885823136</v>
      </c>
      <c r="N51" s="11">
        <f t="shared" si="3"/>
        <v>4494.1413542621358</v>
      </c>
      <c r="O51" s="11">
        <f t="shared" si="4"/>
        <v>2870.1170683396831</v>
      </c>
      <c r="P51" s="11">
        <f t="shared" si="5"/>
        <v>1624.0242859224527</v>
      </c>
      <c r="Q51" s="11">
        <f t="shared" si="6"/>
        <v>490396.04457230889</v>
      </c>
    </row>
    <row r="52" spans="2:17" x14ac:dyDescent="0.3">
      <c r="B52">
        <f t="shared" si="7"/>
        <v>7</v>
      </c>
      <c r="C52" s="12">
        <f t="shared" si="8"/>
        <v>517404.97482995054</v>
      </c>
      <c r="D52" s="12">
        <f t="shared" si="9"/>
        <v>3459.5729749317525</v>
      </c>
      <c r="E52" s="12">
        <f t="shared" si="10"/>
        <v>3018.1956865080451</v>
      </c>
      <c r="F52" s="12">
        <f t="shared" si="11"/>
        <v>441.37728842370734</v>
      </c>
      <c r="G52" s="12">
        <f t="shared" si="12"/>
        <v>516963.59754152683</v>
      </c>
      <c r="L52">
        <f t="shared" si="13"/>
        <v>7</v>
      </c>
      <c r="M52" s="11">
        <f t="shared" si="2"/>
        <v>490396.04457230889</v>
      </c>
      <c r="N52" s="11">
        <f t="shared" si="3"/>
        <v>4494.1413542621358</v>
      </c>
      <c r="O52" s="11">
        <f t="shared" si="4"/>
        <v>2860.6435933384687</v>
      </c>
      <c r="P52" s="11">
        <f t="shared" si="5"/>
        <v>1633.4977609236671</v>
      </c>
      <c r="Q52" s="11">
        <f t="shared" si="6"/>
        <v>488762.5468113852</v>
      </c>
    </row>
    <row r="53" spans="2:17" x14ac:dyDescent="0.3">
      <c r="B53">
        <f t="shared" si="7"/>
        <v>8</v>
      </c>
      <c r="C53" s="12">
        <f t="shared" si="8"/>
        <v>516963.59754152683</v>
      </c>
      <c r="D53" s="12">
        <f t="shared" si="9"/>
        <v>3459.5729749317525</v>
      </c>
      <c r="E53" s="12">
        <f t="shared" si="10"/>
        <v>3015.6209856589066</v>
      </c>
      <c r="F53" s="12">
        <f t="shared" si="11"/>
        <v>443.95198927284582</v>
      </c>
      <c r="G53" s="12">
        <f t="shared" si="12"/>
        <v>516519.64555225399</v>
      </c>
      <c r="L53">
        <f t="shared" si="13"/>
        <v>8</v>
      </c>
      <c r="M53" s="11">
        <f t="shared" si="2"/>
        <v>488762.5468113852</v>
      </c>
      <c r="N53" s="11">
        <f t="shared" si="3"/>
        <v>4494.1413542621358</v>
      </c>
      <c r="O53" s="11">
        <f t="shared" si="4"/>
        <v>2851.1148563997472</v>
      </c>
      <c r="P53" s="11">
        <f t="shared" si="5"/>
        <v>1643.0264978623886</v>
      </c>
      <c r="Q53" s="11">
        <f t="shared" si="6"/>
        <v>487119.52031352284</v>
      </c>
    </row>
    <row r="54" spans="2:17" x14ac:dyDescent="0.3">
      <c r="B54">
        <f t="shared" si="7"/>
        <v>9</v>
      </c>
      <c r="C54" s="12">
        <f t="shared" si="8"/>
        <v>516519.64555225399</v>
      </c>
      <c r="D54" s="12">
        <f t="shared" si="9"/>
        <v>3459.5729749317525</v>
      </c>
      <c r="E54" s="12">
        <f t="shared" si="10"/>
        <v>3013.0312657214818</v>
      </c>
      <c r="F54" s="12">
        <f t="shared" si="11"/>
        <v>446.54170921027071</v>
      </c>
      <c r="G54" s="12">
        <f t="shared" si="12"/>
        <v>516073.10384304373</v>
      </c>
      <c r="L54">
        <f t="shared" si="13"/>
        <v>9</v>
      </c>
      <c r="M54" s="11">
        <f t="shared" si="2"/>
        <v>487119.52031352284</v>
      </c>
      <c r="N54" s="11">
        <f t="shared" si="3"/>
        <v>4494.1413542621358</v>
      </c>
      <c r="O54" s="11">
        <f t="shared" si="4"/>
        <v>2841.5305351622169</v>
      </c>
      <c r="P54" s="11">
        <f t="shared" si="5"/>
        <v>1652.6108190999189</v>
      </c>
      <c r="Q54" s="11">
        <f t="shared" si="6"/>
        <v>485466.9094944229</v>
      </c>
    </row>
    <row r="55" spans="2:17" x14ac:dyDescent="0.3">
      <c r="B55">
        <f t="shared" si="7"/>
        <v>10</v>
      </c>
      <c r="C55" s="12">
        <f t="shared" si="8"/>
        <v>516073.10384304373</v>
      </c>
      <c r="D55" s="12">
        <f t="shared" si="9"/>
        <v>3459.5729749317525</v>
      </c>
      <c r="E55" s="12">
        <f t="shared" si="10"/>
        <v>3010.4264390844219</v>
      </c>
      <c r="F55" s="12">
        <f t="shared" si="11"/>
        <v>449.1465358473306</v>
      </c>
      <c r="G55" s="12">
        <f t="shared" si="12"/>
        <v>515623.9573071964</v>
      </c>
      <c r="L55">
        <f t="shared" si="13"/>
        <v>10</v>
      </c>
      <c r="M55" s="11">
        <f t="shared" si="2"/>
        <v>485466.9094944229</v>
      </c>
      <c r="N55" s="11">
        <f t="shared" si="3"/>
        <v>4494.1413542621358</v>
      </c>
      <c r="O55" s="11">
        <f t="shared" si="4"/>
        <v>2831.8903053841336</v>
      </c>
      <c r="P55" s="11">
        <f t="shared" si="5"/>
        <v>1662.2510488780022</v>
      </c>
      <c r="Q55" s="11">
        <f t="shared" si="6"/>
        <v>483804.65844554489</v>
      </c>
    </row>
    <row r="56" spans="2:17" x14ac:dyDescent="0.3">
      <c r="B56">
        <f t="shared" si="7"/>
        <v>11</v>
      </c>
      <c r="C56" s="12">
        <f t="shared" si="8"/>
        <v>515623.9573071964</v>
      </c>
      <c r="D56" s="12">
        <f t="shared" si="9"/>
        <v>3459.5729749317525</v>
      </c>
      <c r="E56" s="12">
        <f t="shared" si="10"/>
        <v>3007.8064176253124</v>
      </c>
      <c r="F56" s="12">
        <f t="shared" si="11"/>
        <v>451.76655730644006</v>
      </c>
      <c r="G56" s="12">
        <f t="shared" si="12"/>
        <v>515172.19074988994</v>
      </c>
      <c r="L56">
        <f t="shared" si="13"/>
        <v>11</v>
      </c>
      <c r="M56" s="11">
        <f t="shared" si="2"/>
        <v>483804.65844554489</v>
      </c>
      <c r="N56" s="11">
        <f t="shared" si="3"/>
        <v>4494.1413542621358</v>
      </c>
      <c r="O56" s="11">
        <f t="shared" si="4"/>
        <v>2822.1938409323452</v>
      </c>
      <c r="P56" s="11">
        <f t="shared" si="5"/>
        <v>1671.9475133297906</v>
      </c>
      <c r="Q56" s="11">
        <f t="shared" si="6"/>
        <v>482132.71093221509</v>
      </c>
    </row>
    <row r="57" spans="2:17" x14ac:dyDescent="0.3">
      <c r="B57">
        <f t="shared" si="7"/>
        <v>12</v>
      </c>
      <c r="C57" s="12">
        <f t="shared" si="8"/>
        <v>515172.19074988994</v>
      </c>
      <c r="D57" s="12">
        <f t="shared" si="9"/>
        <v>3459.5729749317525</v>
      </c>
      <c r="E57" s="12">
        <f t="shared" si="10"/>
        <v>3005.1711127076915</v>
      </c>
      <c r="F57" s="12">
        <f t="shared" si="11"/>
        <v>454.40186222406101</v>
      </c>
      <c r="G57" s="12">
        <f t="shared" si="12"/>
        <v>514717.7888876659</v>
      </c>
      <c r="L57">
        <f t="shared" si="13"/>
        <v>12</v>
      </c>
      <c r="M57" s="11">
        <f t="shared" si="2"/>
        <v>482132.71093221509</v>
      </c>
      <c r="N57" s="11">
        <f t="shared" si="3"/>
        <v>4494.1413542621358</v>
      </c>
      <c r="O57" s="11">
        <f t="shared" si="4"/>
        <v>2812.4408137712549</v>
      </c>
      <c r="P57" s="11">
        <f t="shared" si="5"/>
        <v>1681.7005404908809</v>
      </c>
      <c r="Q57" s="11">
        <f t="shared" si="6"/>
        <v>480451.01039172424</v>
      </c>
    </row>
    <row r="58" spans="2:17" x14ac:dyDescent="0.3">
      <c r="B58">
        <f t="shared" si="7"/>
        <v>13</v>
      </c>
      <c r="C58" s="12">
        <f t="shared" si="8"/>
        <v>514717.7888876659</v>
      </c>
      <c r="D58" s="12">
        <f t="shared" si="9"/>
        <v>3459.5729749317525</v>
      </c>
      <c r="E58" s="12">
        <f>C58*$F$4</f>
        <v>3002.5204351780512</v>
      </c>
      <c r="F58" s="12">
        <f t="shared" si="11"/>
        <v>457.05253975370124</v>
      </c>
      <c r="G58" s="12">
        <f t="shared" si="12"/>
        <v>514260.73634791217</v>
      </c>
      <c r="L58">
        <f t="shared" si="13"/>
        <v>13</v>
      </c>
      <c r="M58" s="11">
        <f t="shared" si="2"/>
        <v>480451.01039172424</v>
      </c>
      <c r="N58" s="11">
        <f t="shared" si="3"/>
        <v>4494.1413542621358</v>
      </c>
      <c r="O58" s="11">
        <f t="shared" si="4"/>
        <v>2802.6308939517248</v>
      </c>
      <c r="P58" s="11">
        <f t="shared" si="5"/>
        <v>1691.510460310411</v>
      </c>
      <c r="Q58" s="11">
        <f t="shared" si="6"/>
        <v>478759.49993141385</v>
      </c>
    </row>
    <row r="59" spans="2:17" x14ac:dyDescent="0.3">
      <c r="B59">
        <f t="shared" si="7"/>
        <v>14</v>
      </c>
      <c r="C59" s="12">
        <f t="shared" si="8"/>
        <v>514260.73634791217</v>
      </c>
      <c r="D59" s="12">
        <f t="shared" si="9"/>
        <v>3459.5729749317525</v>
      </c>
      <c r="E59" s="12">
        <f t="shared" si="10"/>
        <v>2999.8542953628212</v>
      </c>
      <c r="F59" s="12">
        <f t="shared" si="11"/>
        <v>459.71867956893129</v>
      </c>
      <c r="G59" s="12">
        <f t="shared" si="12"/>
        <v>513801.01766834327</v>
      </c>
      <c r="L59">
        <f t="shared" si="13"/>
        <v>14</v>
      </c>
      <c r="M59" s="11">
        <f t="shared" si="2"/>
        <v>478759.49993141385</v>
      </c>
      <c r="N59" s="11">
        <f t="shared" si="3"/>
        <v>4494.1413542621358</v>
      </c>
      <c r="O59" s="11">
        <f t="shared" si="4"/>
        <v>2792.7637495999143</v>
      </c>
      <c r="P59" s="11">
        <f t="shared" si="5"/>
        <v>1701.3776046622215</v>
      </c>
      <c r="Q59" s="11">
        <f t="shared" si="6"/>
        <v>477058.12232675165</v>
      </c>
    </row>
    <row r="60" spans="2:17" x14ac:dyDescent="0.3">
      <c r="B60">
        <f t="shared" si="7"/>
        <v>15</v>
      </c>
      <c r="C60" s="12">
        <f t="shared" si="8"/>
        <v>513801.01766834327</v>
      </c>
      <c r="D60" s="12">
        <f t="shared" si="9"/>
        <v>3459.5729749317525</v>
      </c>
      <c r="E60" s="12">
        <f t="shared" si="10"/>
        <v>2997.1726030653358</v>
      </c>
      <c r="F60" s="12">
        <f t="shared" si="11"/>
        <v>462.40037186641666</v>
      </c>
      <c r="G60" s="12">
        <f t="shared" si="12"/>
        <v>513338.61729647685</v>
      </c>
      <c r="L60">
        <f t="shared" si="13"/>
        <v>15</v>
      </c>
      <c r="M60" s="11">
        <f t="shared" si="2"/>
        <v>477058.12232675165</v>
      </c>
      <c r="N60" s="11">
        <f t="shared" si="3"/>
        <v>4494.1413542621358</v>
      </c>
      <c r="O60" s="11">
        <f t="shared" si="4"/>
        <v>2782.8390469060514</v>
      </c>
      <c r="P60" s="11">
        <f t="shared" si="5"/>
        <v>1711.3023073560844</v>
      </c>
      <c r="Q60" s="11">
        <f t="shared" si="6"/>
        <v>475346.82001939556</v>
      </c>
    </row>
    <row r="61" spans="2:17" x14ac:dyDescent="0.3">
      <c r="B61">
        <f t="shared" si="7"/>
        <v>16</v>
      </c>
      <c r="C61" s="12">
        <f t="shared" si="8"/>
        <v>513338.61729647685</v>
      </c>
      <c r="D61" s="12">
        <f t="shared" si="9"/>
        <v>3459.5729749317525</v>
      </c>
      <c r="E61" s="12">
        <f t="shared" si="10"/>
        <v>2994.4752675627819</v>
      </c>
      <c r="F61" s="12">
        <f t="shared" si="11"/>
        <v>465.09770736897053</v>
      </c>
      <c r="G61" s="12">
        <f t="shared" si="12"/>
        <v>512873.51958910789</v>
      </c>
      <c r="L61">
        <f t="shared" si="13"/>
        <v>16</v>
      </c>
      <c r="M61" s="11">
        <f t="shared" si="2"/>
        <v>475346.82001939556</v>
      </c>
      <c r="N61" s="11">
        <f t="shared" si="3"/>
        <v>4494.1413542621358</v>
      </c>
      <c r="O61" s="11">
        <f t="shared" si="4"/>
        <v>2772.8564501131409</v>
      </c>
      <c r="P61" s="11">
        <f t="shared" si="5"/>
        <v>1721.2849041489949</v>
      </c>
      <c r="Q61" s="11">
        <f t="shared" si="6"/>
        <v>473625.53511524654</v>
      </c>
    </row>
    <row r="62" spans="2:17" x14ac:dyDescent="0.3">
      <c r="B62">
        <f t="shared" si="7"/>
        <v>17</v>
      </c>
      <c r="C62" s="12">
        <f t="shared" si="8"/>
        <v>512873.51958910789</v>
      </c>
      <c r="D62" s="12">
        <f t="shared" si="9"/>
        <v>3459.5729749317525</v>
      </c>
      <c r="E62" s="12">
        <f t="shared" si="10"/>
        <v>2991.7621976031296</v>
      </c>
      <c r="F62" s="12">
        <f t="shared" si="11"/>
        <v>467.81077732862286</v>
      </c>
      <c r="G62" s="12">
        <f t="shared" si="12"/>
        <v>512405.70881177927</v>
      </c>
      <c r="L62">
        <f t="shared" si="13"/>
        <v>17</v>
      </c>
      <c r="M62" s="11">
        <f t="shared" si="2"/>
        <v>473625.53511524654</v>
      </c>
      <c r="N62" s="11">
        <f t="shared" si="3"/>
        <v>4494.1413542621358</v>
      </c>
      <c r="O62" s="11">
        <f t="shared" si="4"/>
        <v>2762.8156215056051</v>
      </c>
      <c r="P62" s="11">
        <f t="shared" si="5"/>
        <v>1731.3257327565307</v>
      </c>
      <c r="Q62" s="11">
        <f t="shared" si="6"/>
        <v>471894.20938249002</v>
      </c>
    </row>
    <row r="63" spans="2:17" x14ac:dyDescent="0.3">
      <c r="B63">
        <f t="shared" si="7"/>
        <v>18</v>
      </c>
      <c r="C63" s="12">
        <f t="shared" si="8"/>
        <v>512405.70881177927</v>
      </c>
      <c r="D63" s="12">
        <f t="shared" si="9"/>
        <v>3459.5729749317525</v>
      </c>
      <c r="E63" s="12">
        <f t="shared" si="10"/>
        <v>2989.0333014020457</v>
      </c>
      <c r="F63" s="12">
        <f t="shared" si="11"/>
        <v>470.53967352970676</v>
      </c>
      <c r="G63" s="12">
        <f t="shared" si="12"/>
        <v>511935.16913824959</v>
      </c>
      <c r="L63">
        <f t="shared" si="13"/>
        <v>18</v>
      </c>
      <c r="M63" s="11">
        <f t="shared" si="2"/>
        <v>471894.20938249002</v>
      </c>
      <c r="N63" s="11">
        <f t="shared" si="3"/>
        <v>4494.1413542621358</v>
      </c>
      <c r="O63" s="11">
        <f t="shared" si="4"/>
        <v>2752.7162213978586</v>
      </c>
      <c r="P63" s="11">
        <f t="shared" si="5"/>
        <v>1741.4251328642772</v>
      </c>
      <c r="Q63" s="11">
        <f t="shared" si="6"/>
        <v>470152.78424962575</v>
      </c>
    </row>
    <row r="64" spans="2:17" x14ac:dyDescent="0.3">
      <c r="B64">
        <f t="shared" si="7"/>
        <v>19</v>
      </c>
      <c r="C64" s="12">
        <f t="shared" si="8"/>
        <v>511935.16913824959</v>
      </c>
      <c r="D64" s="12">
        <f t="shared" si="9"/>
        <v>3459.5729749317525</v>
      </c>
      <c r="E64" s="12">
        <f t="shared" si="10"/>
        <v>2986.2884866397894</v>
      </c>
      <c r="F64" s="12">
        <f t="shared" si="11"/>
        <v>473.28448829196304</v>
      </c>
      <c r="G64" s="12">
        <f t="shared" si="12"/>
        <v>511461.88464995765</v>
      </c>
      <c r="L64">
        <f t="shared" si="13"/>
        <v>19</v>
      </c>
      <c r="M64" s="11">
        <f t="shared" si="2"/>
        <v>470152.78424962575</v>
      </c>
      <c r="N64" s="11">
        <f t="shared" si="3"/>
        <v>4494.1413542621358</v>
      </c>
      <c r="O64" s="11">
        <f t="shared" si="4"/>
        <v>2742.557908122817</v>
      </c>
      <c r="P64" s="11">
        <f t="shared" si="5"/>
        <v>1751.5834461393188</v>
      </c>
      <c r="Q64" s="11">
        <f t="shared" si="6"/>
        <v>468401.20080348646</v>
      </c>
    </row>
    <row r="65" spans="2:17" x14ac:dyDescent="0.3">
      <c r="B65">
        <f t="shared" si="7"/>
        <v>20</v>
      </c>
      <c r="C65" s="12">
        <f t="shared" si="8"/>
        <v>511461.88464995765</v>
      </c>
      <c r="D65" s="12">
        <f t="shared" si="9"/>
        <v>3459.5729749317525</v>
      </c>
      <c r="E65" s="12">
        <f t="shared" si="10"/>
        <v>2983.5276604580863</v>
      </c>
      <c r="F65" s="12">
        <f t="shared" si="11"/>
        <v>476.04531447366617</v>
      </c>
      <c r="G65" s="12">
        <f t="shared" si="12"/>
        <v>510985.83933548396</v>
      </c>
      <c r="L65">
        <f t="shared" si="13"/>
        <v>20</v>
      </c>
      <c r="M65" s="11">
        <f t="shared" si="2"/>
        <v>468401.20080348646</v>
      </c>
      <c r="N65" s="11">
        <f t="shared" si="3"/>
        <v>4494.1413542621358</v>
      </c>
      <c r="O65" s="11">
        <f t="shared" si="4"/>
        <v>2732.3403380203376</v>
      </c>
      <c r="P65" s="11">
        <f t="shared" si="5"/>
        <v>1761.8010162417982</v>
      </c>
      <c r="Q65" s="11">
        <f t="shared" si="6"/>
        <v>466639.39978724468</v>
      </c>
    </row>
    <row r="66" spans="2:17" x14ac:dyDescent="0.3">
      <c r="B66">
        <f t="shared" si="7"/>
        <v>21</v>
      </c>
      <c r="C66" s="12">
        <f t="shared" si="8"/>
        <v>510985.83933548396</v>
      </c>
      <c r="D66" s="12">
        <f t="shared" si="9"/>
        <v>3459.5729749317525</v>
      </c>
      <c r="E66" s="12">
        <f t="shared" si="10"/>
        <v>2980.75072945699</v>
      </c>
      <c r="F66" s="12">
        <f t="shared" si="11"/>
        <v>478.82224547476244</v>
      </c>
      <c r="G66" s="12">
        <f t="shared" si="12"/>
        <v>510507.01709000918</v>
      </c>
      <c r="L66">
        <f t="shared" si="13"/>
        <v>21</v>
      </c>
      <c r="M66" s="11">
        <f t="shared" si="2"/>
        <v>466639.39978724468</v>
      </c>
      <c r="N66" s="11">
        <f t="shared" si="3"/>
        <v>4494.1413542621358</v>
      </c>
      <c r="O66" s="11">
        <f t="shared" si="4"/>
        <v>2722.063165425594</v>
      </c>
      <c r="P66" s="11">
        <f t="shared" si="5"/>
        <v>1772.0781888365418</v>
      </c>
      <c r="Q66" s="11">
        <f t="shared" si="6"/>
        <v>464867.32159840816</v>
      </c>
    </row>
    <row r="67" spans="2:17" x14ac:dyDescent="0.3">
      <c r="B67">
        <f t="shared" si="7"/>
        <v>22</v>
      </c>
      <c r="C67" s="12">
        <f t="shared" si="8"/>
        <v>510507.01709000918</v>
      </c>
      <c r="D67" s="12">
        <f t="shared" si="9"/>
        <v>3459.5729749317525</v>
      </c>
      <c r="E67" s="12">
        <f t="shared" si="10"/>
        <v>2977.9575996917201</v>
      </c>
      <c r="F67" s="12">
        <f t="shared" si="11"/>
        <v>481.61537524003234</v>
      </c>
      <c r="G67" s="12">
        <f t="shared" si="12"/>
        <v>510025.40171476913</v>
      </c>
      <c r="L67">
        <f t="shared" si="13"/>
        <v>22</v>
      </c>
      <c r="M67" s="11">
        <f t="shared" si="2"/>
        <v>464867.32159840816</v>
      </c>
      <c r="N67" s="11">
        <f t="shared" si="3"/>
        <v>4494.1413542621358</v>
      </c>
      <c r="O67" s="11">
        <f t="shared" si="4"/>
        <v>2711.7260426573812</v>
      </c>
      <c r="P67" s="11">
        <f t="shared" si="5"/>
        <v>1782.4153116047546</v>
      </c>
      <c r="Q67" s="11">
        <f t="shared" si="6"/>
        <v>463084.90628680342</v>
      </c>
    </row>
    <row r="68" spans="2:17" x14ac:dyDescent="0.3">
      <c r="B68">
        <f t="shared" si="7"/>
        <v>23</v>
      </c>
      <c r="C68" s="12">
        <f t="shared" si="8"/>
        <v>510025.40171476913</v>
      </c>
      <c r="D68" s="12">
        <f t="shared" si="9"/>
        <v>3459.5729749317525</v>
      </c>
      <c r="E68" s="12">
        <f t="shared" si="10"/>
        <v>2975.1481766694869</v>
      </c>
      <c r="F68" s="12">
        <f t="shared" si="11"/>
        <v>484.42479826226554</v>
      </c>
      <c r="G68" s="12">
        <f t="shared" si="12"/>
        <v>509540.97691650689</v>
      </c>
      <c r="L68">
        <f t="shared" si="13"/>
        <v>23</v>
      </c>
      <c r="M68" s="11">
        <f t="shared" si="2"/>
        <v>463084.90628680342</v>
      </c>
      <c r="N68" s="11">
        <f t="shared" si="3"/>
        <v>4494.1413542621358</v>
      </c>
      <c r="O68" s="11">
        <f t="shared" si="4"/>
        <v>2701.3286200063535</v>
      </c>
      <c r="P68" s="11">
        <f t="shared" si="5"/>
        <v>1792.8127342557823</v>
      </c>
      <c r="Q68" s="11">
        <f t="shared" si="6"/>
        <v>461292.09355254762</v>
      </c>
    </row>
    <row r="69" spans="2:17" x14ac:dyDescent="0.3">
      <c r="B69">
        <f t="shared" si="7"/>
        <v>24</v>
      </c>
      <c r="C69" s="12">
        <f t="shared" si="8"/>
        <v>509540.97691650689</v>
      </c>
      <c r="D69" s="12">
        <f t="shared" si="9"/>
        <v>3459.5729749317525</v>
      </c>
      <c r="E69" s="12">
        <f t="shared" si="10"/>
        <v>2972.3223653462901</v>
      </c>
      <c r="F69" s="12">
        <f t="shared" si="11"/>
        <v>487.25060958546237</v>
      </c>
      <c r="G69" s="12">
        <f t="shared" si="12"/>
        <v>509053.72630692145</v>
      </c>
      <c r="L69">
        <f t="shared" si="13"/>
        <v>24</v>
      </c>
      <c r="M69" s="11">
        <f t="shared" si="2"/>
        <v>461292.09355254762</v>
      </c>
      <c r="N69" s="11">
        <f t="shared" si="3"/>
        <v>4494.1413542621358</v>
      </c>
      <c r="O69" s="11">
        <f t="shared" si="4"/>
        <v>2690.8705457231945</v>
      </c>
      <c r="P69" s="11">
        <f t="shared" si="5"/>
        <v>1803.2708085389413</v>
      </c>
      <c r="Q69" s="11">
        <f t="shared" si="6"/>
        <v>459488.82274400868</v>
      </c>
    </row>
    <row r="70" spans="2:17" x14ac:dyDescent="0.3">
      <c r="B70">
        <f t="shared" si="7"/>
        <v>25</v>
      </c>
      <c r="C70" s="12">
        <f t="shared" si="8"/>
        <v>509053.72630692145</v>
      </c>
      <c r="D70" s="12">
        <f t="shared" si="9"/>
        <v>3459.5729749317525</v>
      </c>
      <c r="E70" s="12">
        <f t="shared" si="10"/>
        <v>2969.4800701237086</v>
      </c>
      <c r="F70" s="12">
        <f t="shared" si="11"/>
        <v>490.09290480804384</v>
      </c>
      <c r="G70" s="12">
        <f t="shared" si="12"/>
        <v>508563.6334021134</v>
      </c>
      <c r="L70">
        <f t="shared" si="13"/>
        <v>25</v>
      </c>
      <c r="M70" s="11">
        <f t="shared" si="2"/>
        <v>459488.82274400868</v>
      </c>
      <c r="N70" s="11">
        <f t="shared" si="3"/>
        <v>4494.1413542621358</v>
      </c>
      <c r="O70" s="11">
        <f t="shared" si="4"/>
        <v>2680.3514660067176</v>
      </c>
      <c r="P70" s="11">
        <f t="shared" si="5"/>
        <v>1813.7898882554182</v>
      </c>
      <c r="Q70" s="11">
        <f t="shared" si="6"/>
        <v>457675.03285575326</v>
      </c>
    </row>
    <row r="71" spans="2:17" x14ac:dyDescent="0.3">
      <c r="B71">
        <f t="shared" si="7"/>
        <v>26</v>
      </c>
      <c r="C71" s="12">
        <f t="shared" si="8"/>
        <v>508563.6334021134</v>
      </c>
      <c r="D71" s="12">
        <f t="shared" si="9"/>
        <v>3459.5729749317525</v>
      </c>
      <c r="E71" s="12">
        <f t="shared" si="10"/>
        <v>2966.6211948456616</v>
      </c>
      <c r="F71" s="12">
        <f t="shared" si="11"/>
        <v>492.95178008609082</v>
      </c>
      <c r="G71" s="12">
        <f t="shared" si="12"/>
        <v>508070.6816220273</v>
      </c>
      <c r="L71">
        <f t="shared" si="13"/>
        <v>26</v>
      </c>
      <c r="M71" s="11">
        <f t="shared" si="2"/>
        <v>457675.03285575326</v>
      </c>
      <c r="N71" s="11">
        <f t="shared" si="3"/>
        <v>4494.1413542621358</v>
      </c>
      <c r="O71" s="11">
        <f t="shared" si="4"/>
        <v>2669.7710249918941</v>
      </c>
      <c r="P71" s="11">
        <f t="shared" si="5"/>
        <v>1824.3703292702417</v>
      </c>
      <c r="Q71" s="11">
        <f t="shared" si="6"/>
        <v>455850.66252648301</v>
      </c>
    </row>
    <row r="72" spans="2:17" x14ac:dyDescent="0.3">
      <c r="B72">
        <f t="shared" si="7"/>
        <v>27</v>
      </c>
      <c r="C72" s="12">
        <f t="shared" si="8"/>
        <v>508070.6816220273</v>
      </c>
      <c r="D72" s="12">
        <f t="shared" si="9"/>
        <v>3459.5729749317525</v>
      </c>
      <c r="E72" s="12">
        <f t="shared" si="10"/>
        <v>2963.7456427951593</v>
      </c>
      <c r="F72" s="12">
        <f t="shared" si="11"/>
        <v>495.82733213659321</v>
      </c>
      <c r="G72" s="12">
        <f t="shared" si="12"/>
        <v>507574.85428989073</v>
      </c>
      <c r="L72">
        <f t="shared" si="13"/>
        <v>27</v>
      </c>
      <c r="M72" s="11">
        <f t="shared" si="2"/>
        <v>455850.66252648301</v>
      </c>
      <c r="N72" s="11">
        <f t="shared" si="3"/>
        <v>4494.1413542621358</v>
      </c>
      <c r="O72" s="11">
        <f t="shared" si="4"/>
        <v>2659.1288647378178</v>
      </c>
      <c r="P72" s="11">
        <f t="shared" si="5"/>
        <v>1835.012489524318</v>
      </c>
      <c r="Q72" s="11">
        <f t="shared" si="6"/>
        <v>454015.65003695869</v>
      </c>
    </row>
    <row r="73" spans="2:17" x14ac:dyDescent="0.3">
      <c r="B73">
        <f t="shared" si="7"/>
        <v>28</v>
      </c>
      <c r="C73" s="12">
        <f t="shared" si="8"/>
        <v>507574.85428989073</v>
      </c>
      <c r="D73" s="12">
        <f t="shared" si="9"/>
        <v>3459.5729749317525</v>
      </c>
      <c r="E73" s="12">
        <f t="shared" si="10"/>
        <v>2960.8533166910292</v>
      </c>
      <c r="F73" s="12">
        <f t="shared" si="11"/>
        <v>498.71965824072322</v>
      </c>
      <c r="G73" s="12">
        <f t="shared" si="12"/>
        <v>507076.13463165</v>
      </c>
      <c r="L73">
        <f t="shared" si="13"/>
        <v>28</v>
      </c>
      <c r="M73" s="11">
        <f t="shared" si="2"/>
        <v>454015.65003695869</v>
      </c>
      <c r="N73" s="11">
        <f t="shared" si="3"/>
        <v>4494.1413542621358</v>
      </c>
      <c r="O73" s="11">
        <f t="shared" si="4"/>
        <v>2648.4246252155926</v>
      </c>
      <c r="P73" s="11">
        <f t="shared" si="5"/>
        <v>1845.7167290465432</v>
      </c>
      <c r="Q73" s="11">
        <f t="shared" si="6"/>
        <v>452169.93330791214</v>
      </c>
    </row>
    <row r="74" spans="2:17" x14ac:dyDescent="0.3">
      <c r="B74">
        <f t="shared" si="7"/>
        <v>29</v>
      </c>
      <c r="C74" s="12">
        <f t="shared" si="8"/>
        <v>507076.13463165</v>
      </c>
      <c r="D74" s="12">
        <f t="shared" si="9"/>
        <v>3459.5729749317525</v>
      </c>
      <c r="E74" s="12">
        <f t="shared" si="10"/>
        <v>2957.9441186846252</v>
      </c>
      <c r="F74" s="12">
        <f t="shared" si="11"/>
        <v>501.62885624712726</v>
      </c>
      <c r="G74" s="12">
        <f t="shared" si="12"/>
        <v>506574.50577540288</v>
      </c>
      <c r="L74">
        <f t="shared" si="13"/>
        <v>29</v>
      </c>
      <c r="M74" s="11">
        <f t="shared" si="2"/>
        <v>452169.93330791214</v>
      </c>
      <c r="N74" s="11">
        <f t="shared" si="3"/>
        <v>4494.1413542621358</v>
      </c>
      <c r="O74" s="11">
        <f t="shared" si="4"/>
        <v>2637.6579442961543</v>
      </c>
      <c r="P74" s="11">
        <f t="shared" si="5"/>
        <v>1856.4834099659815</v>
      </c>
      <c r="Q74" s="11">
        <f t="shared" si="6"/>
        <v>450313.44989794615</v>
      </c>
    </row>
    <row r="75" spans="2:17" x14ac:dyDescent="0.3">
      <c r="B75">
        <f t="shared" si="7"/>
        <v>30</v>
      </c>
      <c r="C75" s="12">
        <f t="shared" si="8"/>
        <v>506574.50577540288</v>
      </c>
      <c r="D75" s="12">
        <f t="shared" si="9"/>
        <v>3459.5729749317525</v>
      </c>
      <c r="E75" s="12">
        <f t="shared" si="10"/>
        <v>2955.0179503565168</v>
      </c>
      <c r="F75" s="12">
        <f t="shared" si="11"/>
        <v>504.55502457523562</v>
      </c>
      <c r="G75" s="12">
        <f t="shared" si="12"/>
        <v>506069.95075082767</v>
      </c>
      <c r="L75">
        <f t="shared" si="13"/>
        <v>30</v>
      </c>
      <c r="M75" s="11">
        <f t="shared" si="2"/>
        <v>450313.44989794615</v>
      </c>
      <c r="N75" s="11">
        <f t="shared" si="3"/>
        <v>4494.1413542621358</v>
      </c>
      <c r="O75" s="11">
        <f t="shared" si="4"/>
        <v>2626.8284577380196</v>
      </c>
      <c r="P75" s="11">
        <f t="shared" si="5"/>
        <v>1867.3128965241162</v>
      </c>
      <c r="Q75" s="11">
        <f t="shared" si="6"/>
        <v>448446.13700142206</v>
      </c>
    </row>
    <row r="76" spans="2:17" x14ac:dyDescent="0.3">
      <c r="B76">
        <f t="shared" si="7"/>
        <v>31</v>
      </c>
      <c r="C76" s="12">
        <f t="shared" si="8"/>
        <v>506069.95075082767</v>
      </c>
      <c r="D76" s="12">
        <f t="shared" si="9"/>
        <v>3459.5729749317525</v>
      </c>
      <c r="E76" s="12">
        <f t="shared" si="10"/>
        <v>2952.0747127131617</v>
      </c>
      <c r="F76" s="12">
        <f t="shared" si="11"/>
        <v>507.49826221859075</v>
      </c>
      <c r="G76" s="12">
        <f t="shared" si="12"/>
        <v>505562.45248860907</v>
      </c>
      <c r="L76">
        <f t="shared" si="13"/>
        <v>31</v>
      </c>
      <c r="M76" s="11">
        <f t="shared" si="2"/>
        <v>448446.13700142206</v>
      </c>
      <c r="N76" s="11">
        <f t="shared" si="3"/>
        <v>4494.1413542621358</v>
      </c>
      <c r="O76" s="11">
        <f t="shared" si="4"/>
        <v>2615.9357991749621</v>
      </c>
      <c r="P76" s="11">
        <f t="shared" si="5"/>
        <v>1878.2055550871737</v>
      </c>
      <c r="Q76" s="11">
        <f t="shared" si="6"/>
        <v>446567.93144633487</v>
      </c>
    </row>
    <row r="77" spans="2:17" x14ac:dyDescent="0.3">
      <c r="B77">
        <f t="shared" si="7"/>
        <v>32</v>
      </c>
      <c r="C77" s="12">
        <f t="shared" si="8"/>
        <v>505562.45248860907</v>
      </c>
      <c r="D77" s="12">
        <f t="shared" si="9"/>
        <v>3459.5729749317525</v>
      </c>
      <c r="E77" s="12">
        <f t="shared" si="10"/>
        <v>2949.1143061835528</v>
      </c>
      <c r="F77" s="12">
        <f t="shared" si="11"/>
        <v>510.45866874819967</v>
      </c>
      <c r="G77" s="12">
        <f t="shared" si="12"/>
        <v>505051.99381986086</v>
      </c>
      <c r="L77">
        <f t="shared" si="13"/>
        <v>32</v>
      </c>
      <c r="M77" s="11">
        <f t="shared" si="2"/>
        <v>446567.93144633487</v>
      </c>
      <c r="N77" s="11">
        <f t="shared" si="3"/>
        <v>4494.1413542621358</v>
      </c>
      <c r="O77" s="11">
        <f t="shared" si="4"/>
        <v>2604.9796001036202</v>
      </c>
      <c r="P77" s="11">
        <f t="shared" si="5"/>
        <v>1889.1617541585156</v>
      </c>
      <c r="Q77" s="11">
        <f t="shared" si="6"/>
        <v>444678.76969217637</v>
      </c>
    </row>
    <row r="78" spans="2:17" x14ac:dyDescent="0.3">
      <c r="B78">
        <f t="shared" si="7"/>
        <v>33</v>
      </c>
      <c r="C78" s="12">
        <f t="shared" si="8"/>
        <v>505051.99381986086</v>
      </c>
      <c r="D78" s="12">
        <f t="shared" si="9"/>
        <v>3459.5729749317525</v>
      </c>
      <c r="E78" s="12">
        <f t="shared" si="10"/>
        <v>2946.1366306158552</v>
      </c>
      <c r="F78" s="12">
        <f t="shared" si="11"/>
        <v>513.43634431589726</v>
      </c>
      <c r="G78" s="12">
        <f t="shared" si="12"/>
        <v>504538.55747554498</v>
      </c>
      <c r="L78">
        <f t="shared" si="13"/>
        <v>33</v>
      </c>
      <c r="M78" s="11">
        <f t="shared" si="2"/>
        <v>444678.76969217637</v>
      </c>
      <c r="N78" s="11">
        <f t="shared" si="3"/>
        <v>4494.1413542621358</v>
      </c>
      <c r="O78" s="11">
        <f t="shared" si="4"/>
        <v>2593.9594898710288</v>
      </c>
      <c r="P78" s="11">
        <f t="shared" si="5"/>
        <v>1900.181864391107</v>
      </c>
      <c r="Q78" s="11">
        <f t="shared" si="6"/>
        <v>442778.58782778529</v>
      </c>
    </row>
    <row r="79" spans="2:17" x14ac:dyDescent="0.3">
      <c r="B79">
        <f t="shared" si="7"/>
        <v>34</v>
      </c>
      <c r="C79" s="12">
        <f t="shared" si="8"/>
        <v>504538.55747554498</v>
      </c>
      <c r="D79" s="12">
        <f t="shared" si="9"/>
        <v>3459.5729749317525</v>
      </c>
      <c r="E79" s="12">
        <f t="shared" si="10"/>
        <v>2943.1415852740124</v>
      </c>
      <c r="F79" s="12">
        <f t="shared" si="11"/>
        <v>516.43138965774006</v>
      </c>
      <c r="G79" s="12">
        <f t="shared" si="12"/>
        <v>504022.12608588726</v>
      </c>
      <c r="L79">
        <f t="shared" si="13"/>
        <v>34</v>
      </c>
      <c r="M79" s="11">
        <f t="shared" si="2"/>
        <v>442778.58782778529</v>
      </c>
      <c r="N79" s="11">
        <f t="shared" si="3"/>
        <v>4494.1413542621358</v>
      </c>
      <c r="O79" s="11">
        <f t="shared" si="4"/>
        <v>2582.8750956620811</v>
      </c>
      <c r="P79" s="11">
        <f t="shared" si="5"/>
        <v>1911.2662586000547</v>
      </c>
      <c r="Q79" s="11">
        <f t="shared" si="6"/>
        <v>440867.32156918524</v>
      </c>
    </row>
    <row r="80" spans="2:17" x14ac:dyDescent="0.3">
      <c r="B80">
        <f t="shared" si="7"/>
        <v>35</v>
      </c>
      <c r="C80" s="12">
        <f t="shared" si="8"/>
        <v>504022.12608588726</v>
      </c>
      <c r="D80" s="12">
        <f t="shared" si="9"/>
        <v>3459.5729749317525</v>
      </c>
      <c r="E80" s="12">
        <f t="shared" si="10"/>
        <v>2940.1290688343424</v>
      </c>
      <c r="F80" s="12">
        <f t="shared" si="11"/>
        <v>519.44390609741004</v>
      </c>
      <c r="G80" s="12">
        <f t="shared" si="12"/>
        <v>503502.68217978987</v>
      </c>
      <c r="L80">
        <f t="shared" si="13"/>
        <v>35</v>
      </c>
      <c r="M80" s="11">
        <f t="shared" si="2"/>
        <v>440867.32156918524</v>
      </c>
      <c r="N80" s="11">
        <f t="shared" si="3"/>
        <v>4494.1413542621358</v>
      </c>
      <c r="O80" s="11">
        <f t="shared" si="4"/>
        <v>2571.7260424869141</v>
      </c>
      <c r="P80" s="11">
        <f t="shared" si="5"/>
        <v>1922.4153117752217</v>
      </c>
      <c r="Q80" s="11">
        <f t="shared" si="6"/>
        <v>438944.90625741001</v>
      </c>
    </row>
    <row r="81" spans="2:17" x14ac:dyDescent="0.3">
      <c r="B81">
        <f t="shared" si="7"/>
        <v>36</v>
      </c>
      <c r="C81" s="12">
        <f t="shared" si="8"/>
        <v>503502.68217978987</v>
      </c>
      <c r="D81" s="12">
        <f t="shared" si="9"/>
        <v>3459.5729749317525</v>
      </c>
      <c r="E81" s="12">
        <f t="shared" si="10"/>
        <v>2937.0989793821077</v>
      </c>
      <c r="F81" s="12">
        <f t="shared" si="11"/>
        <v>522.47399554964477</v>
      </c>
      <c r="G81" s="12">
        <f t="shared" si="12"/>
        <v>502980.20818424021</v>
      </c>
      <c r="L81">
        <f t="shared" si="13"/>
        <v>36</v>
      </c>
      <c r="M81" s="11">
        <f t="shared" si="2"/>
        <v>438944.90625741001</v>
      </c>
      <c r="N81" s="11">
        <f t="shared" si="3"/>
        <v>4494.1413542621358</v>
      </c>
      <c r="O81" s="11">
        <f t="shared" si="4"/>
        <v>2560.5119531682253</v>
      </c>
      <c r="P81" s="11">
        <f t="shared" si="5"/>
        <v>1933.6294010939105</v>
      </c>
      <c r="Q81" s="11">
        <f t="shared" si="6"/>
        <v>437011.27685631608</v>
      </c>
    </row>
    <row r="82" spans="2:17" x14ac:dyDescent="0.3">
      <c r="B82">
        <f t="shared" si="7"/>
        <v>37</v>
      </c>
      <c r="C82" s="12">
        <f t="shared" si="8"/>
        <v>502980.20818424021</v>
      </c>
      <c r="D82" s="12">
        <f t="shared" si="9"/>
        <v>3459.5729749317525</v>
      </c>
      <c r="E82" s="12">
        <f t="shared" si="10"/>
        <v>2934.0512144080681</v>
      </c>
      <c r="F82" s="12">
        <f t="shared" si="11"/>
        <v>525.52176052368441</v>
      </c>
      <c r="G82" s="12">
        <f t="shared" si="12"/>
        <v>502454.68642371654</v>
      </c>
      <c r="L82">
        <f t="shared" si="13"/>
        <v>37</v>
      </c>
      <c r="M82" s="11">
        <f t="shared" si="2"/>
        <v>437011.27685631608</v>
      </c>
      <c r="N82" s="11">
        <f t="shared" si="3"/>
        <v>4494.1413542621358</v>
      </c>
      <c r="O82" s="11">
        <f t="shared" si="4"/>
        <v>2549.2324483285106</v>
      </c>
      <c r="P82" s="11">
        <f t="shared" si="5"/>
        <v>1944.9089059336252</v>
      </c>
      <c r="Q82" s="11">
        <f t="shared" si="6"/>
        <v>435066.36795038247</v>
      </c>
    </row>
    <row r="83" spans="2:17" x14ac:dyDescent="0.3">
      <c r="B83">
        <f t="shared" si="7"/>
        <v>38</v>
      </c>
      <c r="C83" s="12">
        <f t="shared" si="8"/>
        <v>502454.68642371654</v>
      </c>
      <c r="D83" s="12">
        <f t="shared" si="9"/>
        <v>3459.5729749317525</v>
      </c>
      <c r="E83" s="12">
        <f t="shared" si="10"/>
        <v>2930.9856708050133</v>
      </c>
      <c r="F83" s="12">
        <f t="shared" si="11"/>
        <v>528.58730412673913</v>
      </c>
      <c r="G83" s="12">
        <f t="shared" si="12"/>
        <v>501926.09911958978</v>
      </c>
      <c r="L83">
        <f t="shared" si="13"/>
        <v>38</v>
      </c>
      <c r="M83" s="11">
        <f t="shared" si="2"/>
        <v>435066.36795038247</v>
      </c>
      <c r="N83" s="11">
        <f t="shared" si="3"/>
        <v>4494.1413542621358</v>
      </c>
      <c r="O83" s="11">
        <f t="shared" si="4"/>
        <v>2537.8871463772311</v>
      </c>
      <c r="P83" s="11">
        <f t="shared" si="5"/>
        <v>1956.2542078849046</v>
      </c>
      <c r="Q83" s="11">
        <f t="shared" si="6"/>
        <v>433110.11374249758</v>
      </c>
    </row>
    <row r="84" spans="2:17" x14ac:dyDescent="0.3">
      <c r="B84">
        <f t="shared" si="7"/>
        <v>39</v>
      </c>
      <c r="C84" s="12">
        <f t="shared" si="8"/>
        <v>501926.09911958978</v>
      </c>
      <c r="D84" s="12">
        <f t="shared" si="9"/>
        <v>3459.5729749317525</v>
      </c>
      <c r="E84" s="12">
        <f t="shared" si="10"/>
        <v>2927.9022448642741</v>
      </c>
      <c r="F84" s="12">
        <f t="shared" si="11"/>
        <v>531.67073006747842</v>
      </c>
      <c r="G84" s="12">
        <f t="shared" si="12"/>
        <v>501394.42838952231</v>
      </c>
      <c r="L84">
        <f t="shared" si="13"/>
        <v>39</v>
      </c>
      <c r="M84" s="11">
        <f t="shared" si="2"/>
        <v>433110.11374249758</v>
      </c>
      <c r="N84" s="11">
        <f t="shared" si="3"/>
        <v>4494.1413542621358</v>
      </c>
      <c r="O84" s="11">
        <f t="shared" si="4"/>
        <v>2526.4756634979026</v>
      </c>
      <c r="P84" s="11">
        <f t="shared" si="5"/>
        <v>1967.6656907642332</v>
      </c>
      <c r="Q84" s="11">
        <f t="shared" si="6"/>
        <v>431142.44805173331</v>
      </c>
    </row>
    <row r="85" spans="2:17" x14ac:dyDescent="0.3">
      <c r="B85">
        <f t="shared" si="7"/>
        <v>40</v>
      </c>
      <c r="C85" s="12">
        <f t="shared" si="8"/>
        <v>501394.42838952231</v>
      </c>
      <c r="D85" s="12">
        <f t="shared" si="9"/>
        <v>3459.5729749317525</v>
      </c>
      <c r="E85" s="12">
        <f t="shared" si="10"/>
        <v>2924.8008322722135</v>
      </c>
      <c r="F85" s="12">
        <f t="shared" si="11"/>
        <v>534.77214265953899</v>
      </c>
      <c r="G85" s="12">
        <f t="shared" si="12"/>
        <v>500859.65624686278</v>
      </c>
      <c r="L85">
        <f t="shared" si="13"/>
        <v>40</v>
      </c>
      <c r="M85" s="11">
        <f t="shared" si="2"/>
        <v>431142.44805173331</v>
      </c>
      <c r="N85" s="11">
        <f t="shared" si="3"/>
        <v>4494.1413542621358</v>
      </c>
      <c r="O85" s="11">
        <f t="shared" si="4"/>
        <v>2514.9976136351111</v>
      </c>
      <c r="P85" s="11">
        <f t="shared" si="5"/>
        <v>1979.1437406270247</v>
      </c>
      <c r="Q85" s="11">
        <f t="shared" si="6"/>
        <v>429163.30431110627</v>
      </c>
    </row>
    <row r="86" spans="2:17" x14ac:dyDescent="0.3">
      <c r="B86">
        <f t="shared" si="7"/>
        <v>41</v>
      </c>
      <c r="C86" s="12">
        <f t="shared" si="8"/>
        <v>500859.65624686278</v>
      </c>
      <c r="D86" s="12">
        <f t="shared" si="9"/>
        <v>3459.5729749317525</v>
      </c>
      <c r="E86" s="12">
        <f t="shared" si="10"/>
        <v>2921.6813281066998</v>
      </c>
      <c r="F86" s="12">
        <f t="shared" si="11"/>
        <v>537.8916468250527</v>
      </c>
      <c r="G86" s="12">
        <f t="shared" si="12"/>
        <v>500321.76460003771</v>
      </c>
      <c r="L86">
        <f t="shared" si="13"/>
        <v>41</v>
      </c>
      <c r="M86" s="11">
        <f t="shared" si="2"/>
        <v>429163.30431110627</v>
      </c>
      <c r="N86" s="11">
        <f t="shared" si="3"/>
        <v>4494.1413542621358</v>
      </c>
      <c r="O86" s="11">
        <f t="shared" si="4"/>
        <v>2503.4526084814534</v>
      </c>
      <c r="P86" s="11">
        <f t="shared" si="5"/>
        <v>1990.6887457806824</v>
      </c>
      <c r="Q86" s="11">
        <f t="shared" si="6"/>
        <v>427172.6155653256</v>
      </c>
    </row>
    <row r="87" spans="2:17" x14ac:dyDescent="0.3">
      <c r="B87">
        <f t="shared" si="7"/>
        <v>42</v>
      </c>
      <c r="C87" s="12">
        <f t="shared" si="8"/>
        <v>500321.76460003771</v>
      </c>
      <c r="D87" s="12">
        <f t="shared" si="9"/>
        <v>3459.5729749317525</v>
      </c>
      <c r="E87" s="12">
        <f t="shared" si="10"/>
        <v>2918.5436268335534</v>
      </c>
      <c r="F87" s="12">
        <f t="shared" si="11"/>
        <v>541.02934809819908</v>
      </c>
      <c r="G87" s="12">
        <f t="shared" si="12"/>
        <v>499780.73525193951</v>
      </c>
      <c r="L87">
        <f t="shared" si="13"/>
        <v>42</v>
      </c>
      <c r="M87" s="11">
        <f t="shared" si="2"/>
        <v>427172.6155653256</v>
      </c>
      <c r="N87" s="11">
        <f t="shared" si="3"/>
        <v>4494.1413542621358</v>
      </c>
      <c r="O87" s="11">
        <f t="shared" si="4"/>
        <v>2491.8402574643997</v>
      </c>
      <c r="P87" s="11">
        <f t="shared" si="5"/>
        <v>2002.3010967977361</v>
      </c>
      <c r="Q87" s="11">
        <f t="shared" si="6"/>
        <v>425170.31446852785</v>
      </c>
    </row>
    <row r="88" spans="2:17" x14ac:dyDescent="0.3">
      <c r="B88">
        <f t="shared" si="7"/>
        <v>43</v>
      </c>
      <c r="C88" s="12">
        <f t="shared" si="8"/>
        <v>499780.73525193951</v>
      </c>
      <c r="D88" s="12">
        <f t="shared" si="9"/>
        <v>3459.5729749317525</v>
      </c>
      <c r="E88" s="12">
        <f t="shared" si="10"/>
        <v>2915.3876223029806</v>
      </c>
      <c r="F88" s="12">
        <f t="shared" si="11"/>
        <v>544.18535262877185</v>
      </c>
      <c r="G88" s="12">
        <f t="shared" si="12"/>
        <v>499236.54989931075</v>
      </c>
      <c r="L88">
        <f t="shared" si="13"/>
        <v>43</v>
      </c>
      <c r="M88" s="11">
        <f t="shared" si="2"/>
        <v>425170.31446852785</v>
      </c>
      <c r="N88" s="11">
        <f t="shared" si="3"/>
        <v>4494.1413542621358</v>
      </c>
      <c r="O88" s="11">
        <f t="shared" si="4"/>
        <v>2480.1601677330791</v>
      </c>
      <c r="P88" s="11">
        <f t="shared" si="5"/>
        <v>2013.9811865290567</v>
      </c>
      <c r="Q88" s="11">
        <f t="shared" si="6"/>
        <v>423156.33328199881</v>
      </c>
    </row>
    <row r="89" spans="2:17" x14ac:dyDescent="0.3">
      <c r="B89">
        <f t="shared" si="7"/>
        <v>44</v>
      </c>
      <c r="C89" s="12">
        <f t="shared" si="8"/>
        <v>499236.54989931075</v>
      </c>
      <c r="D89" s="12">
        <f t="shared" si="9"/>
        <v>3459.5729749317525</v>
      </c>
      <c r="E89" s="12">
        <f t="shared" si="10"/>
        <v>2912.2132077459796</v>
      </c>
      <c r="F89" s="12">
        <f t="shared" si="11"/>
        <v>547.35976718577285</v>
      </c>
      <c r="G89" s="12">
        <f t="shared" si="12"/>
        <v>498689.19013212499</v>
      </c>
      <c r="L89">
        <f t="shared" si="13"/>
        <v>44</v>
      </c>
      <c r="M89" s="11">
        <f t="shared" si="2"/>
        <v>423156.33328199881</v>
      </c>
      <c r="N89" s="11">
        <f t="shared" si="3"/>
        <v>4494.1413542621358</v>
      </c>
      <c r="O89" s="11">
        <f t="shared" si="4"/>
        <v>2468.4119441449934</v>
      </c>
      <c r="P89" s="11">
        <f t="shared" si="5"/>
        <v>2025.7294101171424</v>
      </c>
      <c r="Q89" s="11">
        <f t="shared" si="6"/>
        <v>421130.60387188167</v>
      </c>
    </row>
    <row r="90" spans="2:17" x14ac:dyDescent="0.3">
      <c r="B90">
        <f t="shared" si="7"/>
        <v>45</v>
      </c>
      <c r="C90" s="12">
        <f t="shared" si="8"/>
        <v>498689.19013212499</v>
      </c>
      <c r="D90" s="12">
        <f t="shared" si="9"/>
        <v>3459.5729749317525</v>
      </c>
      <c r="E90" s="12">
        <f t="shared" si="10"/>
        <v>2909.0202757707293</v>
      </c>
      <c r="F90" s="12">
        <f t="shared" si="11"/>
        <v>550.55269916102316</v>
      </c>
      <c r="G90" s="12">
        <f t="shared" si="12"/>
        <v>498138.63743296399</v>
      </c>
      <c r="L90">
        <f t="shared" si="13"/>
        <v>45</v>
      </c>
      <c r="M90" s="11">
        <f t="shared" si="2"/>
        <v>421130.60387188167</v>
      </c>
      <c r="N90" s="11">
        <f t="shared" si="3"/>
        <v>4494.1413542621358</v>
      </c>
      <c r="O90" s="11">
        <f t="shared" si="4"/>
        <v>2456.5951892526432</v>
      </c>
      <c r="P90" s="11">
        <f t="shared" si="5"/>
        <v>2037.5461650094926</v>
      </c>
      <c r="Q90" s="11">
        <f t="shared" si="6"/>
        <v>419093.05770687218</v>
      </c>
    </row>
    <row r="91" spans="2:17" x14ac:dyDescent="0.3">
      <c r="B91">
        <f t="shared" si="7"/>
        <v>46</v>
      </c>
      <c r="C91" s="12">
        <f t="shared" si="8"/>
        <v>498138.63743296399</v>
      </c>
      <c r="D91" s="12">
        <f t="shared" si="9"/>
        <v>3459.5729749317525</v>
      </c>
      <c r="E91" s="12">
        <f t="shared" si="10"/>
        <v>2905.8087183589569</v>
      </c>
      <c r="F91" s="12">
        <f t="shared" si="11"/>
        <v>553.7642565727956</v>
      </c>
      <c r="G91" s="12">
        <f t="shared" si="12"/>
        <v>497584.87317639118</v>
      </c>
      <c r="L91">
        <f t="shared" si="13"/>
        <v>46</v>
      </c>
      <c r="M91" s="11">
        <f t="shared" si="2"/>
        <v>419093.05770687218</v>
      </c>
      <c r="N91" s="11">
        <f t="shared" si="3"/>
        <v>4494.1413542621358</v>
      </c>
      <c r="O91" s="11">
        <f t="shared" si="4"/>
        <v>2444.7095032900879</v>
      </c>
      <c r="P91" s="11">
        <f t="shared" si="5"/>
        <v>2049.4318509720479</v>
      </c>
      <c r="Q91" s="11">
        <f t="shared" si="6"/>
        <v>417043.62585590011</v>
      </c>
    </row>
    <row r="92" spans="2:17" x14ac:dyDescent="0.3">
      <c r="B92">
        <f t="shared" si="7"/>
        <v>47</v>
      </c>
      <c r="C92" s="12">
        <f t="shared" si="8"/>
        <v>497584.87317639118</v>
      </c>
      <c r="D92" s="12">
        <f t="shared" si="9"/>
        <v>3459.5729749317525</v>
      </c>
      <c r="E92" s="12">
        <f t="shared" si="10"/>
        <v>2902.578426862282</v>
      </c>
      <c r="F92" s="12">
        <f t="shared" si="11"/>
        <v>556.99454806947051</v>
      </c>
      <c r="G92" s="12">
        <f t="shared" si="12"/>
        <v>497027.87862832169</v>
      </c>
      <c r="L92">
        <f t="shared" si="13"/>
        <v>47</v>
      </c>
      <c r="M92" s="11">
        <f t="shared" si="2"/>
        <v>417043.62585590011</v>
      </c>
      <c r="N92" s="11">
        <f t="shared" si="3"/>
        <v>4494.1413542621358</v>
      </c>
      <c r="O92" s="11">
        <f t="shared" si="4"/>
        <v>2432.7544841594176</v>
      </c>
      <c r="P92" s="11">
        <f t="shared" si="5"/>
        <v>2061.3868701027181</v>
      </c>
      <c r="Q92" s="11">
        <f t="shared" si="6"/>
        <v>414982.23898579739</v>
      </c>
    </row>
    <row r="93" spans="2:17" x14ac:dyDescent="0.3">
      <c r="B93">
        <f t="shared" si="7"/>
        <v>48</v>
      </c>
      <c r="C93" s="12">
        <f t="shared" si="8"/>
        <v>497027.87862832169</v>
      </c>
      <c r="D93" s="12">
        <f t="shared" si="9"/>
        <v>3459.5729749317525</v>
      </c>
      <c r="E93" s="12">
        <f t="shared" si="10"/>
        <v>2899.3292919985433</v>
      </c>
      <c r="F93" s="12">
        <f t="shared" si="11"/>
        <v>560.24368293320913</v>
      </c>
      <c r="G93" s="12">
        <f t="shared" si="12"/>
        <v>496467.63494538848</v>
      </c>
      <c r="L93">
        <f t="shared" si="13"/>
        <v>48</v>
      </c>
      <c r="M93" s="11">
        <f t="shared" si="2"/>
        <v>414982.23898579739</v>
      </c>
      <c r="N93" s="11">
        <f t="shared" si="3"/>
        <v>4494.1413542621358</v>
      </c>
      <c r="O93" s="11">
        <f t="shared" si="4"/>
        <v>2420.7297274171515</v>
      </c>
      <c r="P93" s="11">
        <f t="shared" si="5"/>
        <v>2073.4116268449843</v>
      </c>
      <c r="Q93" s="11">
        <f t="shared" si="6"/>
        <v>412908.82735895243</v>
      </c>
    </row>
    <row r="94" spans="2:17" x14ac:dyDescent="0.3">
      <c r="B94">
        <f t="shared" si="7"/>
        <v>49</v>
      </c>
      <c r="C94" s="12">
        <f t="shared" si="8"/>
        <v>496467.63494538848</v>
      </c>
      <c r="D94" s="12">
        <f t="shared" si="9"/>
        <v>3459.5729749317525</v>
      </c>
      <c r="E94" s="12">
        <f t="shared" si="10"/>
        <v>2896.0612038480995</v>
      </c>
      <c r="F94" s="12">
        <f t="shared" si="11"/>
        <v>563.511771083653</v>
      </c>
      <c r="G94" s="12">
        <f t="shared" si="12"/>
        <v>495904.12317430484</v>
      </c>
      <c r="L94">
        <f t="shared" si="13"/>
        <v>49</v>
      </c>
      <c r="M94" s="11">
        <f t="shared" si="2"/>
        <v>412908.82735895243</v>
      </c>
      <c r="N94" s="11">
        <f t="shared" si="3"/>
        <v>4494.1413542621358</v>
      </c>
      <c r="O94" s="11">
        <f t="shared" si="4"/>
        <v>2408.6348262605561</v>
      </c>
      <c r="P94" s="11">
        <f t="shared" si="5"/>
        <v>2085.5065280015797</v>
      </c>
      <c r="Q94" s="11">
        <f t="shared" si="6"/>
        <v>410823.32083095086</v>
      </c>
    </row>
    <row r="95" spans="2:17" x14ac:dyDescent="0.3">
      <c r="B95">
        <f t="shared" si="7"/>
        <v>50</v>
      </c>
      <c r="C95" s="12">
        <f t="shared" si="8"/>
        <v>495904.12317430484</v>
      </c>
      <c r="D95" s="12">
        <f t="shared" si="9"/>
        <v>3459.5729749317525</v>
      </c>
      <c r="E95" s="12">
        <f t="shared" si="10"/>
        <v>2892.7740518501118</v>
      </c>
      <c r="F95" s="12">
        <f t="shared" si="11"/>
        <v>566.79892308164062</v>
      </c>
      <c r="G95" s="12">
        <f t="shared" si="12"/>
        <v>495337.32425122318</v>
      </c>
      <c r="L95">
        <f t="shared" si="13"/>
        <v>50</v>
      </c>
      <c r="M95" s="11">
        <f t="shared" si="2"/>
        <v>410823.32083095086</v>
      </c>
      <c r="N95" s="11">
        <f t="shared" si="3"/>
        <v>4494.1413542621358</v>
      </c>
      <c r="O95" s="11">
        <f t="shared" si="4"/>
        <v>2396.4693715138801</v>
      </c>
      <c r="P95" s="11">
        <f t="shared" si="5"/>
        <v>2097.6719827482557</v>
      </c>
      <c r="Q95" s="11">
        <f t="shared" si="6"/>
        <v>408725.6488482026</v>
      </c>
    </row>
    <row r="96" spans="2:17" x14ac:dyDescent="0.3">
      <c r="B96">
        <f t="shared" si="7"/>
        <v>51</v>
      </c>
      <c r="C96" s="12">
        <f t="shared" si="8"/>
        <v>495337.32425122318</v>
      </c>
      <c r="D96" s="12">
        <f t="shared" si="9"/>
        <v>3459.5729749317525</v>
      </c>
      <c r="E96" s="12">
        <f t="shared" si="10"/>
        <v>2889.467724798802</v>
      </c>
      <c r="F96" s="12">
        <f t="shared" si="11"/>
        <v>570.10525013295046</v>
      </c>
      <c r="G96" s="12">
        <f t="shared" si="12"/>
        <v>494767.21900109021</v>
      </c>
      <c r="L96">
        <f t="shared" si="13"/>
        <v>51</v>
      </c>
      <c r="M96" s="11">
        <f t="shared" si="2"/>
        <v>408725.6488482026</v>
      </c>
      <c r="N96" s="11">
        <f t="shared" si="3"/>
        <v>4494.1413542621358</v>
      </c>
      <c r="O96" s="11">
        <f t="shared" si="4"/>
        <v>2384.2329516145155</v>
      </c>
      <c r="P96" s="11">
        <f t="shared" si="5"/>
        <v>2109.9084026476203</v>
      </c>
      <c r="Q96" s="11">
        <f t="shared" si="6"/>
        <v>406615.74044555495</v>
      </c>
    </row>
    <row r="97" spans="2:17" x14ac:dyDescent="0.3">
      <c r="B97">
        <f t="shared" si="7"/>
        <v>52</v>
      </c>
      <c r="C97" s="12">
        <f t="shared" si="8"/>
        <v>494767.21900109021</v>
      </c>
      <c r="D97" s="12">
        <f t="shared" si="9"/>
        <v>3459.5729749317525</v>
      </c>
      <c r="E97" s="12">
        <f t="shared" si="10"/>
        <v>2886.142110839693</v>
      </c>
      <c r="F97" s="12">
        <f t="shared" si="11"/>
        <v>573.43086409205944</v>
      </c>
      <c r="G97" s="12">
        <f t="shared" si="12"/>
        <v>494193.78813699813</v>
      </c>
      <c r="L97">
        <f t="shared" si="13"/>
        <v>52</v>
      </c>
      <c r="M97" s="11">
        <f t="shared" si="2"/>
        <v>406615.74044555495</v>
      </c>
      <c r="N97" s="11">
        <f t="shared" si="3"/>
        <v>4494.1413542621358</v>
      </c>
      <c r="O97" s="11">
        <f t="shared" si="4"/>
        <v>2371.9251525990708</v>
      </c>
      <c r="P97" s="11">
        <f t="shared" si="5"/>
        <v>2122.216201663065</v>
      </c>
      <c r="Q97" s="11">
        <f t="shared" si="6"/>
        <v>404493.52424389188</v>
      </c>
    </row>
    <row r="98" spans="2:17" x14ac:dyDescent="0.3">
      <c r="B98">
        <f t="shared" si="7"/>
        <v>53</v>
      </c>
      <c r="C98" s="12">
        <f t="shared" si="8"/>
        <v>494193.78813699813</v>
      </c>
      <c r="D98" s="12">
        <f t="shared" si="9"/>
        <v>3459.5729749317525</v>
      </c>
      <c r="E98" s="12">
        <f t="shared" si="10"/>
        <v>2882.7970974658224</v>
      </c>
      <c r="F98" s="12">
        <f t="shared" si="11"/>
        <v>576.77587746593008</v>
      </c>
      <c r="G98" s="12">
        <f t="shared" si="12"/>
        <v>493617.01225953223</v>
      </c>
      <c r="L98">
        <f t="shared" si="13"/>
        <v>53</v>
      </c>
      <c r="M98" s="11">
        <f t="shared" si="2"/>
        <v>404493.52424389188</v>
      </c>
      <c r="N98" s="11">
        <f t="shared" si="3"/>
        <v>4494.1413542621358</v>
      </c>
      <c r="O98" s="11">
        <f t="shared" si="4"/>
        <v>2359.5455580893695</v>
      </c>
      <c r="P98" s="11">
        <f t="shared" si="5"/>
        <v>2134.5957961727663</v>
      </c>
      <c r="Q98" s="11">
        <f t="shared" si="6"/>
        <v>402358.92844771914</v>
      </c>
    </row>
    <row r="99" spans="2:17" x14ac:dyDescent="0.3">
      <c r="B99">
        <f t="shared" si="7"/>
        <v>54</v>
      </c>
      <c r="C99" s="12">
        <f t="shared" si="8"/>
        <v>493617.01225953223</v>
      </c>
      <c r="D99" s="12">
        <f t="shared" si="9"/>
        <v>3459.5729749317525</v>
      </c>
      <c r="E99" s="12">
        <f t="shared" si="10"/>
        <v>2879.432571513938</v>
      </c>
      <c r="F99" s="12">
        <f t="shared" si="11"/>
        <v>580.14040341781447</v>
      </c>
      <c r="G99" s="12">
        <f t="shared" si="12"/>
        <v>493036.87185611442</v>
      </c>
      <c r="L99">
        <f t="shared" si="13"/>
        <v>54</v>
      </c>
      <c r="M99" s="11">
        <f t="shared" si="2"/>
        <v>402358.92844771914</v>
      </c>
      <c r="N99" s="11">
        <f t="shared" si="3"/>
        <v>4494.1413542621358</v>
      </c>
      <c r="O99" s="11">
        <f t="shared" si="4"/>
        <v>2347.0937492783619</v>
      </c>
      <c r="P99" s="11">
        <f t="shared" si="5"/>
        <v>2147.0476049837739</v>
      </c>
      <c r="Q99" s="11">
        <f t="shared" si="6"/>
        <v>400211.88084273535</v>
      </c>
    </row>
    <row r="100" spans="2:17" x14ac:dyDescent="0.3">
      <c r="B100">
        <f t="shared" si="7"/>
        <v>55</v>
      </c>
      <c r="C100" s="12">
        <f t="shared" si="8"/>
        <v>493036.87185611442</v>
      </c>
      <c r="D100" s="12">
        <f t="shared" si="9"/>
        <v>3459.5729749317525</v>
      </c>
      <c r="E100" s="12">
        <f t="shared" si="10"/>
        <v>2876.0484191606674</v>
      </c>
      <c r="F100" s="12">
        <f t="shared" si="11"/>
        <v>583.52455577108503</v>
      </c>
      <c r="G100" s="12">
        <f t="shared" si="12"/>
        <v>492453.34730034333</v>
      </c>
      <c r="L100">
        <f t="shared" si="13"/>
        <v>55</v>
      </c>
      <c r="M100" s="11">
        <f t="shared" si="2"/>
        <v>400211.88084273535</v>
      </c>
      <c r="N100" s="11">
        <f t="shared" si="3"/>
        <v>4494.1413542621358</v>
      </c>
      <c r="O100" s="11">
        <f t="shared" si="4"/>
        <v>2334.5693049159563</v>
      </c>
      <c r="P100" s="11">
        <f t="shared" si="5"/>
        <v>2159.5720493461795</v>
      </c>
      <c r="Q100" s="11">
        <f t="shared" si="6"/>
        <v>398052.30879338918</v>
      </c>
    </row>
    <row r="101" spans="2:17" x14ac:dyDescent="0.3">
      <c r="B101">
        <f t="shared" si="7"/>
        <v>56</v>
      </c>
      <c r="C101" s="12">
        <f t="shared" si="8"/>
        <v>492453.34730034333</v>
      </c>
      <c r="D101" s="12">
        <f t="shared" si="9"/>
        <v>3459.5729749317525</v>
      </c>
      <c r="E101" s="12">
        <f t="shared" si="10"/>
        <v>2872.6445259186694</v>
      </c>
      <c r="F101" s="12">
        <f t="shared" si="11"/>
        <v>586.92844901308308</v>
      </c>
      <c r="G101" s="12">
        <f t="shared" si="12"/>
        <v>491866.41885133024</v>
      </c>
      <c r="L101">
        <f t="shared" si="13"/>
        <v>56</v>
      </c>
      <c r="M101" s="11">
        <f t="shared" si="2"/>
        <v>398052.30879338918</v>
      </c>
      <c r="N101" s="11">
        <f t="shared" si="3"/>
        <v>4494.1413542621358</v>
      </c>
      <c r="O101" s="11">
        <f t="shared" si="4"/>
        <v>2321.9718012947701</v>
      </c>
      <c r="P101" s="11">
        <f t="shared" si="5"/>
        <v>2172.1695529673657</v>
      </c>
      <c r="Q101" s="11">
        <f t="shared" si="6"/>
        <v>395880.13924042182</v>
      </c>
    </row>
    <row r="102" spans="2:17" x14ac:dyDescent="0.3">
      <c r="B102">
        <f t="shared" si="7"/>
        <v>57</v>
      </c>
      <c r="C102" s="12">
        <f t="shared" si="8"/>
        <v>491866.41885133024</v>
      </c>
      <c r="D102" s="12">
        <f t="shared" si="9"/>
        <v>3459.5729749317525</v>
      </c>
      <c r="E102" s="12">
        <f t="shared" si="10"/>
        <v>2869.2207766327597</v>
      </c>
      <c r="F102" s="12">
        <f t="shared" si="11"/>
        <v>590.35219829899279</v>
      </c>
      <c r="G102" s="12">
        <f t="shared" si="12"/>
        <v>491276.06665303122</v>
      </c>
      <c r="L102">
        <f t="shared" si="13"/>
        <v>57</v>
      </c>
      <c r="M102" s="11">
        <f t="shared" si="2"/>
        <v>395880.13924042182</v>
      </c>
      <c r="N102" s="11">
        <f t="shared" si="3"/>
        <v>4494.1413542621358</v>
      </c>
      <c r="O102" s="11">
        <f t="shared" si="4"/>
        <v>2309.3008122357942</v>
      </c>
      <c r="P102" s="11">
        <f t="shared" si="5"/>
        <v>2184.8405420263416</v>
      </c>
      <c r="Q102" s="11">
        <f t="shared" si="6"/>
        <v>393695.29869839549</v>
      </c>
    </row>
    <row r="103" spans="2:17" x14ac:dyDescent="0.3">
      <c r="B103">
        <f t="shared" si="7"/>
        <v>58</v>
      </c>
      <c r="C103" s="12">
        <f t="shared" si="8"/>
        <v>491276.06665303122</v>
      </c>
      <c r="D103" s="12">
        <f t="shared" si="9"/>
        <v>3459.5729749317525</v>
      </c>
      <c r="E103" s="12">
        <f t="shared" si="10"/>
        <v>2865.7770554760154</v>
      </c>
      <c r="F103" s="12">
        <f t="shared" si="11"/>
        <v>593.79591945573702</v>
      </c>
      <c r="G103" s="12">
        <f t="shared" si="12"/>
        <v>490682.27073357545</v>
      </c>
      <c r="L103">
        <f t="shared" si="13"/>
        <v>58</v>
      </c>
      <c r="M103" s="11">
        <f t="shared" si="2"/>
        <v>393695.29869839549</v>
      </c>
      <c r="N103" s="11">
        <f t="shared" si="3"/>
        <v>4494.1413542621358</v>
      </c>
      <c r="O103" s="11">
        <f t="shared" si="4"/>
        <v>2296.5559090739739</v>
      </c>
      <c r="P103" s="11">
        <f t="shared" si="5"/>
        <v>2197.5854451881619</v>
      </c>
      <c r="Q103" s="11">
        <f t="shared" si="6"/>
        <v>391497.71325320733</v>
      </c>
    </row>
    <row r="104" spans="2:17" x14ac:dyDescent="0.3">
      <c r="B104">
        <f t="shared" si="7"/>
        <v>59</v>
      </c>
      <c r="C104" s="12">
        <f t="shared" si="8"/>
        <v>490682.27073357545</v>
      </c>
      <c r="D104" s="12">
        <f t="shared" si="9"/>
        <v>3459.5729749317525</v>
      </c>
      <c r="E104" s="12">
        <f t="shared" si="10"/>
        <v>2862.313245945857</v>
      </c>
      <c r="F104" s="12">
        <f t="shared" si="11"/>
        <v>597.25972898589544</v>
      </c>
      <c r="G104" s="12">
        <f t="shared" si="12"/>
        <v>490085.01100458956</v>
      </c>
      <c r="L104">
        <f t="shared" si="13"/>
        <v>59</v>
      </c>
      <c r="M104" s="11">
        <f t="shared" si="2"/>
        <v>391497.71325320733</v>
      </c>
      <c r="N104" s="11">
        <f t="shared" si="3"/>
        <v>4494.1413542621358</v>
      </c>
      <c r="O104" s="11">
        <f t="shared" si="4"/>
        <v>2283.7366606437095</v>
      </c>
      <c r="P104" s="11">
        <f t="shared" si="5"/>
        <v>2210.4046936184263</v>
      </c>
      <c r="Q104" s="11">
        <f t="shared" si="6"/>
        <v>389287.30855958891</v>
      </c>
    </row>
    <row r="105" spans="2:17" x14ac:dyDescent="0.3">
      <c r="B105">
        <f t="shared" si="7"/>
        <v>60</v>
      </c>
      <c r="C105" s="12">
        <f t="shared" si="8"/>
        <v>490085.01100458956</v>
      </c>
      <c r="D105" s="12">
        <f t="shared" si="9"/>
        <v>3459.5729749317525</v>
      </c>
      <c r="E105" s="12">
        <f t="shared" si="10"/>
        <v>2858.8292308601058</v>
      </c>
      <c r="F105" s="12">
        <f t="shared" si="11"/>
        <v>600.74374407164669</v>
      </c>
      <c r="G105" s="12">
        <f t="shared" si="12"/>
        <v>489484.26726051793</v>
      </c>
      <c r="L105">
        <f t="shared" si="13"/>
        <v>60</v>
      </c>
      <c r="M105" s="11">
        <f t="shared" si="2"/>
        <v>389287.30855958891</v>
      </c>
      <c r="N105" s="11">
        <f t="shared" si="3"/>
        <v>4494.1413542621358</v>
      </c>
      <c r="O105" s="11">
        <f t="shared" si="4"/>
        <v>2270.8426332642689</v>
      </c>
      <c r="P105" s="11">
        <f t="shared" si="5"/>
        <v>2223.2987209978669</v>
      </c>
      <c r="Q105" s="11">
        <f t="shared" si="6"/>
        <v>387064.00983859104</v>
      </c>
    </row>
    <row r="106" spans="2:17" x14ac:dyDescent="0.3">
      <c r="B106">
        <f t="shared" si="7"/>
        <v>61</v>
      </c>
      <c r="C106" s="12">
        <f t="shared" si="8"/>
        <v>489484.26726051793</v>
      </c>
      <c r="D106" s="12">
        <f t="shared" si="9"/>
        <v>3459.5729749317525</v>
      </c>
      <c r="E106" s="12">
        <f t="shared" si="10"/>
        <v>2855.3248923530214</v>
      </c>
      <c r="F106" s="12">
        <f t="shared" si="11"/>
        <v>604.2480825787311</v>
      </c>
      <c r="G106" s="12">
        <f t="shared" si="12"/>
        <v>488880.01917793922</v>
      </c>
      <c r="L106">
        <f t="shared" si="13"/>
        <v>61</v>
      </c>
      <c r="M106" s="11">
        <f t="shared" si="2"/>
        <v>387064.00983859104</v>
      </c>
      <c r="N106" s="11">
        <f t="shared" si="3"/>
        <v>4494.1413542621358</v>
      </c>
      <c r="O106" s="11">
        <f t="shared" si="4"/>
        <v>2257.8733907251144</v>
      </c>
      <c r="P106" s="11">
        <f t="shared" si="5"/>
        <v>2236.2679635370214</v>
      </c>
      <c r="Q106" s="11">
        <f t="shared" si="6"/>
        <v>384827.74187505402</v>
      </c>
    </row>
    <row r="107" spans="2:17" x14ac:dyDescent="0.3">
      <c r="B107">
        <f t="shared" si="7"/>
        <v>62</v>
      </c>
      <c r="C107" s="12">
        <f t="shared" si="8"/>
        <v>488880.01917793922</v>
      </c>
      <c r="D107" s="12">
        <f t="shared" si="9"/>
        <v>3459.5729749317525</v>
      </c>
      <c r="E107" s="12">
        <f t="shared" si="10"/>
        <v>2851.8001118713123</v>
      </c>
      <c r="F107" s="12">
        <f t="shared" si="11"/>
        <v>607.77286306044016</v>
      </c>
      <c r="G107" s="12">
        <f t="shared" si="12"/>
        <v>488272.24631487875</v>
      </c>
      <c r="L107">
        <f t="shared" si="13"/>
        <v>62</v>
      </c>
      <c r="M107" s="11">
        <f t="shared" si="2"/>
        <v>384827.74187505402</v>
      </c>
      <c r="N107" s="11">
        <f t="shared" si="3"/>
        <v>4494.1413542621358</v>
      </c>
      <c r="O107" s="11">
        <f t="shared" si="4"/>
        <v>2244.8284942711484</v>
      </c>
      <c r="P107" s="11">
        <f t="shared" si="5"/>
        <v>2249.3128599909874</v>
      </c>
      <c r="Q107" s="11">
        <f t="shared" si="6"/>
        <v>382578.42901506304</v>
      </c>
    </row>
    <row r="108" spans="2:17" x14ac:dyDescent="0.3">
      <c r="B108">
        <f t="shared" si="7"/>
        <v>63</v>
      </c>
      <c r="C108" s="12">
        <f t="shared" si="8"/>
        <v>488272.24631487875</v>
      </c>
      <c r="D108" s="12">
        <f t="shared" si="9"/>
        <v>3459.5729749317525</v>
      </c>
      <c r="E108" s="12">
        <f t="shared" si="10"/>
        <v>2848.254770170126</v>
      </c>
      <c r="F108" s="12">
        <f t="shared" si="11"/>
        <v>611.31820476162648</v>
      </c>
      <c r="G108" s="12">
        <f t="shared" si="12"/>
        <v>487660.92811011715</v>
      </c>
      <c r="L108">
        <f t="shared" si="13"/>
        <v>63</v>
      </c>
      <c r="M108" s="11">
        <f t="shared" si="2"/>
        <v>382578.42901506304</v>
      </c>
      <c r="N108" s="11">
        <f t="shared" si="3"/>
        <v>4494.1413542621358</v>
      </c>
      <c r="O108" s="11">
        <f t="shared" si="4"/>
        <v>2231.707502587868</v>
      </c>
      <c r="P108" s="11">
        <f t="shared" si="5"/>
        <v>2262.4338516742678</v>
      </c>
      <c r="Q108" s="11">
        <f t="shared" si="6"/>
        <v>380315.99516338878</v>
      </c>
    </row>
    <row r="109" spans="2:17" x14ac:dyDescent="0.3">
      <c r="B109">
        <f t="shared" si="7"/>
        <v>64</v>
      </c>
      <c r="C109" s="12">
        <f t="shared" si="8"/>
        <v>487660.92811011715</v>
      </c>
      <c r="D109" s="12">
        <f t="shared" si="9"/>
        <v>3459.5729749317525</v>
      </c>
      <c r="E109" s="12">
        <f t="shared" si="10"/>
        <v>2844.6887473090169</v>
      </c>
      <c r="F109" s="12">
        <f t="shared" si="11"/>
        <v>614.88422762273558</v>
      </c>
      <c r="G109" s="12">
        <f t="shared" si="12"/>
        <v>487046.04388249444</v>
      </c>
      <c r="L109">
        <f t="shared" si="13"/>
        <v>64</v>
      </c>
      <c r="M109" s="11">
        <f t="shared" si="2"/>
        <v>380315.99516338878</v>
      </c>
      <c r="N109" s="11">
        <f t="shared" si="3"/>
        <v>4494.1413542621358</v>
      </c>
      <c r="O109" s="11">
        <f t="shared" si="4"/>
        <v>2218.5099717864346</v>
      </c>
      <c r="P109" s="11">
        <f t="shared" si="5"/>
        <v>2275.6313824757012</v>
      </c>
      <c r="Q109" s="11">
        <f t="shared" si="6"/>
        <v>378040.36378091306</v>
      </c>
    </row>
    <row r="110" spans="2:17" x14ac:dyDescent="0.3">
      <c r="B110">
        <f t="shared" si="7"/>
        <v>65</v>
      </c>
      <c r="C110" s="12">
        <f t="shared" si="8"/>
        <v>487046.04388249444</v>
      </c>
      <c r="D110" s="12">
        <f t="shared" si="9"/>
        <v>3459.5729749317525</v>
      </c>
      <c r="E110" s="12">
        <f t="shared" si="10"/>
        <v>2841.1019226478843</v>
      </c>
      <c r="F110" s="12">
        <f t="shared" si="11"/>
        <v>618.47105228386818</v>
      </c>
      <c r="G110" s="12">
        <f t="shared" si="12"/>
        <v>486427.57283021056</v>
      </c>
      <c r="L110">
        <f t="shared" si="13"/>
        <v>65</v>
      </c>
      <c r="M110" s="11">
        <f t="shared" si="2"/>
        <v>378040.36378091306</v>
      </c>
      <c r="N110" s="11">
        <f t="shared" si="3"/>
        <v>4494.1413542621358</v>
      </c>
      <c r="O110" s="11">
        <f t="shared" si="4"/>
        <v>2205.2354553886598</v>
      </c>
      <c r="P110" s="11">
        <f t="shared" si="5"/>
        <v>2288.905898873476</v>
      </c>
      <c r="Q110" s="11">
        <f t="shared" si="6"/>
        <v>375751.4578820396</v>
      </c>
    </row>
    <row r="111" spans="2:17" x14ac:dyDescent="0.3">
      <c r="B111">
        <f t="shared" si="7"/>
        <v>66</v>
      </c>
      <c r="C111" s="12">
        <f t="shared" si="8"/>
        <v>486427.57283021056</v>
      </c>
      <c r="D111" s="12">
        <f t="shared" si="9"/>
        <v>3459.5729749317525</v>
      </c>
      <c r="E111" s="12">
        <f t="shared" si="10"/>
        <v>2837.4941748428951</v>
      </c>
      <c r="F111" s="12">
        <f t="shared" si="11"/>
        <v>622.07880008885741</v>
      </c>
      <c r="G111" s="12">
        <f t="shared" si="12"/>
        <v>485805.49403012171</v>
      </c>
      <c r="L111">
        <f t="shared" si="13"/>
        <v>66</v>
      </c>
      <c r="M111" s="11">
        <f t="shared" si="2"/>
        <v>375751.4578820396</v>
      </c>
      <c r="N111" s="11">
        <f t="shared" si="3"/>
        <v>4494.1413542621358</v>
      </c>
      <c r="O111" s="11">
        <f t="shared" si="4"/>
        <v>2191.8835043118979</v>
      </c>
      <c r="P111" s="11">
        <f t="shared" si="5"/>
        <v>2302.2578499502379</v>
      </c>
      <c r="Q111" s="11">
        <f t="shared" si="6"/>
        <v>373449.20003208937</v>
      </c>
    </row>
    <row r="112" spans="2:17" x14ac:dyDescent="0.3">
      <c r="B112">
        <f t="shared" si="7"/>
        <v>67</v>
      </c>
      <c r="C112" s="12">
        <f t="shared" si="8"/>
        <v>485805.49403012171</v>
      </c>
      <c r="D112" s="12">
        <f t="shared" si="9"/>
        <v>3459.5729749317525</v>
      </c>
      <c r="E112" s="12">
        <f t="shared" si="10"/>
        <v>2833.8653818423768</v>
      </c>
      <c r="F112" s="12">
        <f t="shared" si="11"/>
        <v>625.70759308937568</v>
      </c>
      <c r="G112" s="12">
        <f t="shared" si="12"/>
        <v>485179.78643703234</v>
      </c>
      <c r="L112">
        <f t="shared" si="13"/>
        <v>67</v>
      </c>
      <c r="M112" s="11">
        <f t="shared" ref="M112:M175" si="14">Q111</f>
        <v>373449.20003208937</v>
      </c>
      <c r="N112" s="11">
        <f t="shared" ref="N112:N175" si="15">$P$5</f>
        <v>4494.1413542621358</v>
      </c>
      <c r="O112" s="11">
        <f t="shared" ref="O112:O175" si="16">M112*$P$4</f>
        <v>2178.4536668538549</v>
      </c>
      <c r="P112" s="11">
        <f t="shared" ref="P112:P175" si="17">N112-O112</f>
        <v>2315.6876874082809</v>
      </c>
      <c r="Q112" s="11">
        <f t="shared" ref="Q112:Q175" si="18">M112-P112</f>
        <v>371133.51234468108</v>
      </c>
    </row>
    <row r="113" spans="2:17" x14ac:dyDescent="0.3">
      <c r="B113">
        <f t="shared" ref="B113:B176" si="19">B112+1</f>
        <v>68</v>
      </c>
      <c r="C113" s="12">
        <f t="shared" ref="C113:C176" si="20">G112</f>
        <v>485179.78643703234</v>
      </c>
      <c r="D113" s="12">
        <f t="shared" ref="D113:D176" si="21">$F$5</f>
        <v>3459.5729749317525</v>
      </c>
      <c r="E113" s="12">
        <f t="shared" ref="E113:E176" si="22">C113*$F$4</f>
        <v>2830.2154208826887</v>
      </c>
      <c r="F113" s="12">
        <f t="shared" ref="F113:F176" si="23">D113-E113</f>
        <v>629.35755404906376</v>
      </c>
      <c r="G113" s="12">
        <f t="shared" ref="G113:G176" si="24">C113-F113</f>
        <v>484550.42888298328</v>
      </c>
      <c r="L113">
        <f t="shared" ref="L113:L176" si="25">L112+1</f>
        <v>68</v>
      </c>
      <c r="M113" s="11">
        <f t="shared" si="14"/>
        <v>371133.51234468108</v>
      </c>
      <c r="N113" s="11">
        <f t="shared" si="15"/>
        <v>4494.1413542621358</v>
      </c>
      <c r="O113" s="11">
        <f t="shared" si="16"/>
        <v>2164.9454886773065</v>
      </c>
      <c r="P113" s="11">
        <f t="shared" si="17"/>
        <v>2329.1958655848293</v>
      </c>
      <c r="Q113" s="11">
        <f t="shared" si="18"/>
        <v>368804.31647909625</v>
      </c>
    </row>
    <row r="114" spans="2:17" x14ac:dyDescent="0.3">
      <c r="B114">
        <f t="shared" si="19"/>
        <v>69</v>
      </c>
      <c r="C114" s="12">
        <f t="shared" si="20"/>
        <v>484550.42888298328</v>
      </c>
      <c r="D114" s="12">
        <f t="shared" si="21"/>
        <v>3459.5729749317525</v>
      </c>
      <c r="E114" s="12">
        <f t="shared" si="22"/>
        <v>2826.5441684840694</v>
      </c>
      <c r="F114" s="12">
        <f t="shared" si="23"/>
        <v>633.02880644768311</v>
      </c>
      <c r="G114" s="12">
        <f t="shared" si="24"/>
        <v>483917.40007653559</v>
      </c>
      <c r="L114">
        <f t="shared" si="25"/>
        <v>69</v>
      </c>
      <c r="M114" s="11">
        <f t="shared" si="14"/>
        <v>368804.31647909625</v>
      </c>
      <c r="N114" s="11">
        <f t="shared" si="15"/>
        <v>4494.1413542621358</v>
      </c>
      <c r="O114" s="11">
        <f t="shared" si="16"/>
        <v>2151.3585127947281</v>
      </c>
      <c r="P114" s="11">
        <f t="shared" si="17"/>
        <v>2342.7828414674077</v>
      </c>
      <c r="Q114" s="11">
        <f t="shared" si="18"/>
        <v>366461.53363762883</v>
      </c>
    </row>
    <row r="115" spans="2:17" x14ac:dyDescent="0.3">
      <c r="B115">
        <f t="shared" si="19"/>
        <v>70</v>
      </c>
      <c r="C115" s="12">
        <f t="shared" si="20"/>
        <v>483917.40007653559</v>
      </c>
      <c r="D115" s="12">
        <f t="shared" si="21"/>
        <v>3459.5729749317525</v>
      </c>
      <c r="E115" s="12">
        <f t="shared" si="22"/>
        <v>2822.8515004464575</v>
      </c>
      <c r="F115" s="12">
        <f t="shared" si="23"/>
        <v>636.72147448529495</v>
      </c>
      <c r="G115" s="12">
        <f t="shared" si="24"/>
        <v>483280.67860205029</v>
      </c>
      <c r="L115">
        <f t="shared" si="25"/>
        <v>70</v>
      </c>
      <c r="M115" s="11">
        <f t="shared" si="14"/>
        <v>366461.53363762883</v>
      </c>
      <c r="N115" s="11">
        <f t="shared" si="15"/>
        <v>4494.1413542621358</v>
      </c>
      <c r="O115" s="11">
        <f t="shared" si="16"/>
        <v>2137.6922795528349</v>
      </c>
      <c r="P115" s="11">
        <f t="shared" si="17"/>
        <v>2356.4490747093009</v>
      </c>
      <c r="Q115" s="11">
        <f t="shared" si="18"/>
        <v>364105.08456291951</v>
      </c>
    </row>
    <row r="116" spans="2:17" x14ac:dyDescent="0.3">
      <c r="B116">
        <f t="shared" si="19"/>
        <v>71</v>
      </c>
      <c r="C116" s="12">
        <f t="shared" si="20"/>
        <v>483280.67860205029</v>
      </c>
      <c r="D116" s="12">
        <f t="shared" si="21"/>
        <v>3459.5729749317525</v>
      </c>
      <c r="E116" s="12">
        <f t="shared" si="22"/>
        <v>2819.1372918452935</v>
      </c>
      <c r="F116" s="12">
        <f t="shared" si="23"/>
        <v>640.43568308645899</v>
      </c>
      <c r="G116" s="12">
        <f t="shared" si="24"/>
        <v>482640.24291896384</v>
      </c>
      <c r="L116">
        <f t="shared" si="25"/>
        <v>71</v>
      </c>
      <c r="M116" s="11">
        <f t="shared" si="14"/>
        <v>364105.08456291951</v>
      </c>
      <c r="N116" s="11">
        <f t="shared" si="15"/>
        <v>4494.1413542621358</v>
      </c>
      <c r="O116" s="11">
        <f t="shared" si="16"/>
        <v>2123.9463266170305</v>
      </c>
      <c r="P116" s="11">
        <f t="shared" si="17"/>
        <v>2370.1950276451053</v>
      </c>
      <c r="Q116" s="11">
        <f t="shared" si="18"/>
        <v>361734.88953527441</v>
      </c>
    </row>
    <row r="117" spans="2:17" x14ac:dyDescent="0.3">
      <c r="B117">
        <f t="shared" si="19"/>
        <v>72</v>
      </c>
      <c r="C117" s="12">
        <f t="shared" si="20"/>
        <v>482640.24291896384</v>
      </c>
      <c r="D117" s="12">
        <f t="shared" si="21"/>
        <v>3459.5729749317525</v>
      </c>
      <c r="E117" s="12">
        <f t="shared" si="22"/>
        <v>2815.401417027289</v>
      </c>
      <c r="F117" s="12">
        <f t="shared" si="23"/>
        <v>644.1715579044635</v>
      </c>
      <c r="G117" s="12">
        <f t="shared" si="24"/>
        <v>481996.07136105938</v>
      </c>
      <c r="L117">
        <f t="shared" si="25"/>
        <v>72</v>
      </c>
      <c r="M117" s="11">
        <f t="shared" si="14"/>
        <v>361734.88953527441</v>
      </c>
      <c r="N117" s="11">
        <f t="shared" si="15"/>
        <v>4494.1413542621358</v>
      </c>
      <c r="O117" s="11">
        <f t="shared" si="16"/>
        <v>2110.1201889557674</v>
      </c>
      <c r="P117" s="11">
        <f t="shared" si="17"/>
        <v>2384.0211653063684</v>
      </c>
      <c r="Q117" s="11">
        <f t="shared" si="18"/>
        <v>359350.86836996803</v>
      </c>
    </row>
    <row r="118" spans="2:17" x14ac:dyDescent="0.3">
      <c r="B118">
        <f t="shared" si="19"/>
        <v>73</v>
      </c>
      <c r="C118" s="12">
        <f t="shared" si="20"/>
        <v>481996.07136105938</v>
      </c>
      <c r="D118" s="12">
        <f t="shared" si="21"/>
        <v>3459.5729749317525</v>
      </c>
      <c r="E118" s="12">
        <f t="shared" si="22"/>
        <v>2811.6437496061799</v>
      </c>
      <c r="F118" s="12">
        <f t="shared" si="23"/>
        <v>647.92922532557259</v>
      </c>
      <c r="G118" s="12">
        <f t="shared" si="24"/>
        <v>481348.1421357338</v>
      </c>
      <c r="L118">
        <f t="shared" si="25"/>
        <v>73</v>
      </c>
      <c r="M118" s="11">
        <f t="shared" si="14"/>
        <v>359350.86836996803</v>
      </c>
      <c r="N118" s="11">
        <f t="shared" si="15"/>
        <v>4494.1413542621358</v>
      </c>
      <c r="O118" s="11">
        <f t="shared" si="16"/>
        <v>2096.2133988248138</v>
      </c>
      <c r="P118" s="11">
        <f t="shared" si="17"/>
        <v>2397.927955437322</v>
      </c>
      <c r="Q118" s="11">
        <f t="shared" si="18"/>
        <v>356952.94041453069</v>
      </c>
    </row>
    <row r="119" spans="2:17" x14ac:dyDescent="0.3">
      <c r="B119">
        <f t="shared" si="19"/>
        <v>74</v>
      </c>
      <c r="C119" s="12">
        <f t="shared" si="20"/>
        <v>481348.1421357338</v>
      </c>
      <c r="D119" s="12">
        <f t="shared" si="21"/>
        <v>3459.5729749317525</v>
      </c>
      <c r="E119" s="12">
        <f t="shared" si="22"/>
        <v>2807.8641624584475</v>
      </c>
      <c r="F119" s="12">
        <f t="shared" si="23"/>
        <v>651.70881247330499</v>
      </c>
      <c r="G119" s="12">
        <f t="shared" si="24"/>
        <v>480696.43332326051</v>
      </c>
      <c r="L119">
        <f t="shared" si="25"/>
        <v>74</v>
      </c>
      <c r="M119" s="11">
        <f t="shared" si="14"/>
        <v>356952.94041453069</v>
      </c>
      <c r="N119" s="11">
        <f t="shared" si="15"/>
        <v>4494.1413542621358</v>
      </c>
      <c r="O119" s="11">
        <f t="shared" si="16"/>
        <v>2082.225485751429</v>
      </c>
      <c r="P119" s="11">
        <f t="shared" si="17"/>
        <v>2411.9158685107068</v>
      </c>
      <c r="Q119" s="11">
        <f t="shared" si="18"/>
        <v>354541.02454601997</v>
      </c>
    </row>
    <row r="120" spans="2:17" x14ac:dyDescent="0.3">
      <c r="B120">
        <f t="shared" si="19"/>
        <v>75</v>
      </c>
      <c r="C120" s="12">
        <f t="shared" si="20"/>
        <v>480696.43332326051</v>
      </c>
      <c r="D120" s="12">
        <f t="shared" si="21"/>
        <v>3459.5729749317525</v>
      </c>
      <c r="E120" s="12">
        <f t="shared" si="22"/>
        <v>2804.0625277190197</v>
      </c>
      <c r="F120" s="12">
        <f t="shared" si="23"/>
        <v>655.51044721273274</v>
      </c>
      <c r="G120" s="12">
        <f t="shared" si="24"/>
        <v>480040.92287604779</v>
      </c>
      <c r="L120">
        <f t="shared" si="25"/>
        <v>75</v>
      </c>
      <c r="M120" s="11">
        <f t="shared" si="14"/>
        <v>354541.02454601997</v>
      </c>
      <c r="N120" s="11">
        <f t="shared" si="15"/>
        <v>4494.1413542621358</v>
      </c>
      <c r="O120" s="11">
        <f t="shared" si="16"/>
        <v>2068.1559765184497</v>
      </c>
      <c r="P120" s="11">
        <f t="shared" si="17"/>
        <v>2425.9853777436861</v>
      </c>
      <c r="Q120" s="11">
        <f t="shared" si="18"/>
        <v>352115.0391682763</v>
      </c>
    </row>
    <row r="121" spans="2:17" x14ac:dyDescent="0.3">
      <c r="B121">
        <f t="shared" si="19"/>
        <v>76</v>
      </c>
      <c r="C121" s="12">
        <f t="shared" si="20"/>
        <v>480040.92287604779</v>
      </c>
      <c r="D121" s="12">
        <f t="shared" si="21"/>
        <v>3459.5729749317525</v>
      </c>
      <c r="E121" s="12">
        <f t="shared" si="22"/>
        <v>2800.2387167769457</v>
      </c>
      <c r="F121" s="12">
        <f t="shared" si="23"/>
        <v>659.33425815480678</v>
      </c>
      <c r="G121" s="12">
        <f t="shared" si="24"/>
        <v>479381.58861789299</v>
      </c>
      <c r="L121">
        <f t="shared" si="25"/>
        <v>76</v>
      </c>
      <c r="M121" s="11">
        <f t="shared" si="14"/>
        <v>352115.0391682763</v>
      </c>
      <c r="N121" s="11">
        <f t="shared" si="15"/>
        <v>4494.1413542621358</v>
      </c>
      <c r="O121" s="11">
        <f t="shared" si="16"/>
        <v>2054.0043951482785</v>
      </c>
      <c r="P121" s="11">
        <f t="shared" si="17"/>
        <v>2440.1369591138573</v>
      </c>
      <c r="Q121" s="11">
        <f t="shared" si="18"/>
        <v>349674.90220916242</v>
      </c>
    </row>
    <row r="122" spans="2:17" x14ac:dyDescent="0.3">
      <c r="B122">
        <f t="shared" si="19"/>
        <v>77</v>
      </c>
      <c r="C122" s="12">
        <f t="shared" si="20"/>
        <v>479381.58861789299</v>
      </c>
      <c r="D122" s="12">
        <f t="shared" si="21"/>
        <v>3459.5729749317525</v>
      </c>
      <c r="E122" s="12">
        <f t="shared" si="22"/>
        <v>2796.3926002710427</v>
      </c>
      <c r="F122" s="12">
        <f t="shared" si="23"/>
        <v>663.18037466070973</v>
      </c>
      <c r="G122" s="12">
        <f t="shared" si="24"/>
        <v>478718.40824323229</v>
      </c>
      <c r="L122">
        <f t="shared" si="25"/>
        <v>77</v>
      </c>
      <c r="M122" s="11">
        <f t="shared" si="14"/>
        <v>349674.90220916242</v>
      </c>
      <c r="N122" s="11">
        <f t="shared" si="15"/>
        <v>4494.1413542621358</v>
      </c>
      <c r="O122" s="11">
        <f t="shared" si="16"/>
        <v>2039.770262886781</v>
      </c>
      <c r="P122" s="11">
        <f t="shared" si="17"/>
        <v>2454.3710913753548</v>
      </c>
      <c r="Q122" s="11">
        <f t="shared" si="18"/>
        <v>347220.53111778706</v>
      </c>
    </row>
    <row r="123" spans="2:17" x14ac:dyDescent="0.3">
      <c r="B123">
        <f t="shared" si="19"/>
        <v>78</v>
      </c>
      <c r="C123" s="12">
        <f t="shared" si="20"/>
        <v>478718.40824323229</v>
      </c>
      <c r="D123" s="12">
        <f t="shared" si="21"/>
        <v>3459.5729749317525</v>
      </c>
      <c r="E123" s="12">
        <f t="shared" si="22"/>
        <v>2792.5240480855218</v>
      </c>
      <c r="F123" s="12">
        <f t="shared" si="23"/>
        <v>667.04892684623064</v>
      </c>
      <c r="G123" s="12">
        <f t="shared" si="24"/>
        <v>478051.35931638605</v>
      </c>
      <c r="L123">
        <f t="shared" si="25"/>
        <v>78</v>
      </c>
      <c r="M123" s="11">
        <f t="shared" si="14"/>
        <v>347220.53111778706</v>
      </c>
      <c r="N123" s="11">
        <f t="shared" si="15"/>
        <v>4494.1413542621358</v>
      </c>
      <c r="O123" s="11">
        <f t="shared" si="16"/>
        <v>2025.4530981870912</v>
      </c>
      <c r="P123" s="11">
        <f t="shared" si="17"/>
        <v>2468.6882560750446</v>
      </c>
      <c r="Q123" s="11">
        <f t="shared" si="18"/>
        <v>344751.84286171204</v>
      </c>
    </row>
    <row r="124" spans="2:17" x14ac:dyDescent="0.3">
      <c r="B124">
        <f t="shared" si="19"/>
        <v>79</v>
      </c>
      <c r="C124" s="12">
        <f t="shared" si="20"/>
        <v>478051.35931638605</v>
      </c>
      <c r="D124" s="12">
        <f t="shared" si="21"/>
        <v>3459.5729749317525</v>
      </c>
      <c r="E124" s="12">
        <f t="shared" si="22"/>
        <v>2788.6329293455856</v>
      </c>
      <c r="F124" s="12">
        <f t="shared" si="23"/>
        <v>670.94004558616689</v>
      </c>
      <c r="G124" s="12">
        <f t="shared" si="24"/>
        <v>477380.4192707999</v>
      </c>
      <c r="L124">
        <f t="shared" si="25"/>
        <v>79</v>
      </c>
      <c r="M124" s="11">
        <f t="shared" si="14"/>
        <v>344751.84286171204</v>
      </c>
      <c r="N124" s="11">
        <f t="shared" si="15"/>
        <v>4494.1413542621358</v>
      </c>
      <c r="O124" s="11">
        <f t="shared" si="16"/>
        <v>2011.0524166933203</v>
      </c>
      <c r="P124" s="11">
        <f t="shared" si="17"/>
        <v>2483.0889375688157</v>
      </c>
      <c r="Q124" s="11">
        <f t="shared" si="18"/>
        <v>342268.75392414321</v>
      </c>
    </row>
    <row r="125" spans="2:17" x14ac:dyDescent="0.3">
      <c r="B125">
        <f t="shared" si="19"/>
        <v>80</v>
      </c>
      <c r="C125" s="12">
        <f t="shared" si="20"/>
        <v>477380.4192707999</v>
      </c>
      <c r="D125" s="12">
        <f t="shared" si="21"/>
        <v>3459.5729749317525</v>
      </c>
      <c r="E125" s="12">
        <f t="shared" si="22"/>
        <v>2784.7191124129995</v>
      </c>
      <c r="F125" s="12">
        <f t="shared" si="23"/>
        <v>674.85386251875298</v>
      </c>
      <c r="G125" s="12">
        <f t="shared" si="24"/>
        <v>476705.56540828117</v>
      </c>
      <c r="L125">
        <f t="shared" si="25"/>
        <v>80</v>
      </c>
      <c r="M125" s="11">
        <f t="shared" si="14"/>
        <v>342268.75392414321</v>
      </c>
      <c r="N125" s="11">
        <f t="shared" si="15"/>
        <v>4494.1413542621358</v>
      </c>
      <c r="O125" s="11">
        <f t="shared" si="16"/>
        <v>1996.5677312241687</v>
      </c>
      <c r="P125" s="11">
        <f t="shared" si="17"/>
        <v>2497.5736230379671</v>
      </c>
      <c r="Q125" s="11">
        <f t="shared" si="18"/>
        <v>339771.18030110525</v>
      </c>
    </row>
    <row r="126" spans="2:17" x14ac:dyDescent="0.3">
      <c r="B126">
        <f t="shared" si="19"/>
        <v>81</v>
      </c>
      <c r="C126" s="12">
        <f t="shared" si="20"/>
        <v>476705.56540828117</v>
      </c>
      <c r="D126" s="12">
        <f t="shared" si="21"/>
        <v>3459.5729749317525</v>
      </c>
      <c r="E126" s="12">
        <f t="shared" si="22"/>
        <v>2780.7824648816404</v>
      </c>
      <c r="F126" s="12">
        <f t="shared" si="23"/>
        <v>678.79051005011206</v>
      </c>
      <c r="G126" s="12">
        <f t="shared" si="24"/>
        <v>476026.77489823103</v>
      </c>
      <c r="L126">
        <f t="shared" si="25"/>
        <v>81</v>
      </c>
      <c r="M126" s="11">
        <f t="shared" si="14"/>
        <v>339771.18030110525</v>
      </c>
      <c r="N126" s="11">
        <f t="shared" si="15"/>
        <v>4494.1413542621358</v>
      </c>
      <c r="O126" s="11">
        <f t="shared" si="16"/>
        <v>1981.9985517564473</v>
      </c>
      <c r="P126" s="11">
        <f t="shared" si="17"/>
        <v>2512.1428025056885</v>
      </c>
      <c r="Q126" s="11">
        <f t="shared" si="18"/>
        <v>337259.03749859956</v>
      </c>
    </row>
    <row r="127" spans="2:17" x14ac:dyDescent="0.3">
      <c r="B127">
        <f t="shared" si="19"/>
        <v>82</v>
      </c>
      <c r="C127" s="12">
        <f t="shared" si="20"/>
        <v>476026.77489823103</v>
      </c>
      <c r="D127" s="12">
        <f t="shared" si="21"/>
        <v>3459.5729749317525</v>
      </c>
      <c r="E127" s="12">
        <f t="shared" si="22"/>
        <v>2776.8228535730145</v>
      </c>
      <c r="F127" s="12">
        <f t="shared" si="23"/>
        <v>682.75012135873794</v>
      </c>
      <c r="G127" s="12">
        <f t="shared" si="24"/>
        <v>475344.02477687231</v>
      </c>
      <c r="L127">
        <f t="shared" si="25"/>
        <v>82</v>
      </c>
      <c r="M127" s="11">
        <f t="shared" si="14"/>
        <v>337259.03749859956</v>
      </c>
      <c r="N127" s="11">
        <f t="shared" si="15"/>
        <v>4494.1413542621358</v>
      </c>
      <c r="O127" s="11">
        <f t="shared" si="16"/>
        <v>1967.3443854084976</v>
      </c>
      <c r="P127" s="11">
        <f t="shared" si="17"/>
        <v>2526.7969688536382</v>
      </c>
      <c r="Q127" s="11">
        <f t="shared" si="18"/>
        <v>334732.24052974593</v>
      </c>
    </row>
    <row r="128" spans="2:17" x14ac:dyDescent="0.3">
      <c r="B128">
        <f t="shared" si="19"/>
        <v>83</v>
      </c>
      <c r="C128" s="12">
        <f t="shared" si="20"/>
        <v>475344.02477687231</v>
      </c>
      <c r="D128" s="12">
        <f t="shared" si="21"/>
        <v>3459.5729749317525</v>
      </c>
      <c r="E128" s="12">
        <f t="shared" si="22"/>
        <v>2772.8401445317554</v>
      </c>
      <c r="F128" s="12">
        <f t="shared" si="23"/>
        <v>686.73283039999706</v>
      </c>
      <c r="G128" s="12">
        <f t="shared" si="24"/>
        <v>474657.29194647231</v>
      </c>
      <c r="L128">
        <f t="shared" si="25"/>
        <v>83</v>
      </c>
      <c r="M128" s="11">
        <f t="shared" si="14"/>
        <v>334732.24052974593</v>
      </c>
      <c r="N128" s="11">
        <f t="shared" si="15"/>
        <v>4494.1413542621358</v>
      </c>
      <c r="O128" s="11">
        <f t="shared" si="16"/>
        <v>1952.604736423518</v>
      </c>
      <c r="P128" s="11">
        <f t="shared" si="17"/>
        <v>2541.5366178386175</v>
      </c>
      <c r="Q128" s="11">
        <f t="shared" si="18"/>
        <v>332190.70391190733</v>
      </c>
    </row>
    <row r="129" spans="2:17" x14ac:dyDescent="0.3">
      <c r="B129">
        <f t="shared" si="19"/>
        <v>84</v>
      </c>
      <c r="C129" s="12">
        <f t="shared" si="20"/>
        <v>474657.29194647231</v>
      </c>
      <c r="D129" s="12">
        <f t="shared" si="21"/>
        <v>3459.5729749317525</v>
      </c>
      <c r="E129" s="12">
        <f t="shared" si="22"/>
        <v>2768.8342030210888</v>
      </c>
      <c r="F129" s="12">
        <f t="shared" si="23"/>
        <v>690.73877191066367</v>
      </c>
      <c r="G129" s="12">
        <f t="shared" si="24"/>
        <v>473966.55317456165</v>
      </c>
      <c r="L129">
        <f t="shared" si="25"/>
        <v>84</v>
      </c>
      <c r="M129" s="11">
        <f t="shared" si="14"/>
        <v>332190.70391190733</v>
      </c>
      <c r="N129" s="11">
        <f t="shared" si="15"/>
        <v>4494.1413542621358</v>
      </c>
      <c r="O129" s="11">
        <f t="shared" si="16"/>
        <v>1937.7791061527928</v>
      </c>
      <c r="P129" s="11">
        <f t="shared" si="17"/>
        <v>2556.362248109343</v>
      </c>
      <c r="Q129" s="11">
        <f t="shared" si="18"/>
        <v>329634.34166379797</v>
      </c>
    </row>
    <row r="130" spans="2:17" x14ac:dyDescent="0.3">
      <c r="B130">
        <f t="shared" si="19"/>
        <v>85</v>
      </c>
      <c r="C130" s="12">
        <f t="shared" si="20"/>
        <v>473966.55317456165</v>
      </c>
      <c r="D130" s="12">
        <f t="shared" si="21"/>
        <v>3459.5729749317525</v>
      </c>
      <c r="E130" s="12">
        <f t="shared" si="22"/>
        <v>2764.8048935182765</v>
      </c>
      <c r="F130" s="12">
        <f t="shared" si="23"/>
        <v>694.76808141347601</v>
      </c>
      <c r="G130" s="12">
        <f t="shared" si="24"/>
        <v>473271.78509314818</v>
      </c>
      <c r="L130">
        <f t="shared" si="25"/>
        <v>85</v>
      </c>
      <c r="M130" s="11">
        <f t="shared" si="14"/>
        <v>329634.34166379797</v>
      </c>
      <c r="N130" s="11">
        <f t="shared" si="15"/>
        <v>4494.1413542621358</v>
      </c>
      <c r="O130" s="11">
        <f t="shared" si="16"/>
        <v>1922.8669930388216</v>
      </c>
      <c r="P130" s="11">
        <f t="shared" si="17"/>
        <v>2571.2743612233144</v>
      </c>
      <c r="Q130" s="11">
        <f t="shared" si="18"/>
        <v>327063.06730257464</v>
      </c>
    </row>
    <row r="131" spans="2:17" x14ac:dyDescent="0.3">
      <c r="B131">
        <f t="shared" si="19"/>
        <v>86</v>
      </c>
      <c r="C131" s="12">
        <f t="shared" si="20"/>
        <v>473271.78509314818</v>
      </c>
      <c r="D131" s="12">
        <f t="shared" si="21"/>
        <v>3459.5729749317525</v>
      </c>
      <c r="E131" s="12">
        <f t="shared" si="22"/>
        <v>2760.752079710031</v>
      </c>
      <c r="F131" s="12">
        <f t="shared" si="23"/>
        <v>698.82089522172146</v>
      </c>
      <c r="G131" s="12">
        <f t="shared" si="24"/>
        <v>472572.96419792646</v>
      </c>
      <c r="L131">
        <f t="shared" si="25"/>
        <v>86</v>
      </c>
      <c r="M131" s="11">
        <f t="shared" si="14"/>
        <v>327063.06730257464</v>
      </c>
      <c r="N131" s="11">
        <f t="shared" si="15"/>
        <v>4494.1413542621358</v>
      </c>
      <c r="O131" s="11">
        <f t="shared" si="16"/>
        <v>1907.8678925983522</v>
      </c>
      <c r="P131" s="11">
        <f t="shared" si="17"/>
        <v>2586.2734616637836</v>
      </c>
      <c r="Q131" s="11">
        <f t="shared" si="18"/>
        <v>324476.79384091083</v>
      </c>
    </row>
    <row r="132" spans="2:17" x14ac:dyDescent="0.3">
      <c r="B132">
        <f t="shared" si="19"/>
        <v>87</v>
      </c>
      <c r="C132" s="12">
        <f t="shared" si="20"/>
        <v>472572.96419792646</v>
      </c>
      <c r="D132" s="12">
        <f t="shared" si="21"/>
        <v>3459.5729749317525</v>
      </c>
      <c r="E132" s="12">
        <f t="shared" si="22"/>
        <v>2756.6756244879043</v>
      </c>
      <c r="F132" s="12">
        <f t="shared" si="23"/>
        <v>702.89735044384815</v>
      </c>
      <c r="G132" s="12">
        <f t="shared" si="24"/>
        <v>471870.06684748258</v>
      </c>
      <c r="L132">
        <f t="shared" si="25"/>
        <v>87</v>
      </c>
      <c r="M132" s="11">
        <f t="shared" si="14"/>
        <v>324476.79384091083</v>
      </c>
      <c r="N132" s="11">
        <f t="shared" si="15"/>
        <v>4494.1413542621358</v>
      </c>
      <c r="O132" s="11">
        <f t="shared" si="16"/>
        <v>1892.7812974053134</v>
      </c>
      <c r="P132" s="11">
        <f t="shared" si="17"/>
        <v>2601.3600568568227</v>
      </c>
      <c r="Q132" s="11">
        <f t="shared" si="18"/>
        <v>321875.43378405401</v>
      </c>
    </row>
    <row r="133" spans="2:17" x14ac:dyDescent="0.3">
      <c r="B133">
        <f t="shared" si="19"/>
        <v>88</v>
      </c>
      <c r="C133" s="12">
        <f t="shared" si="20"/>
        <v>471870.06684748258</v>
      </c>
      <c r="D133" s="12">
        <f t="shared" si="21"/>
        <v>3459.5729749317525</v>
      </c>
      <c r="E133" s="12">
        <f t="shared" si="22"/>
        <v>2752.5753899436486</v>
      </c>
      <c r="F133" s="12">
        <f t="shared" si="23"/>
        <v>706.99758498810388</v>
      </c>
      <c r="G133" s="12">
        <f t="shared" si="24"/>
        <v>471163.06926249445</v>
      </c>
      <c r="L133">
        <f t="shared" si="25"/>
        <v>88</v>
      </c>
      <c r="M133" s="11">
        <f t="shared" si="14"/>
        <v>321875.43378405401</v>
      </c>
      <c r="N133" s="11">
        <f t="shared" si="15"/>
        <v>4494.1413542621358</v>
      </c>
      <c r="O133" s="11">
        <f t="shared" si="16"/>
        <v>1877.6066970736485</v>
      </c>
      <c r="P133" s="11">
        <f t="shared" si="17"/>
        <v>2616.5346571884875</v>
      </c>
      <c r="Q133" s="11">
        <f t="shared" si="18"/>
        <v>319258.89912686555</v>
      </c>
    </row>
    <row r="134" spans="2:17" x14ac:dyDescent="0.3">
      <c r="B134">
        <f t="shared" si="19"/>
        <v>89</v>
      </c>
      <c r="C134" s="12">
        <f t="shared" si="20"/>
        <v>471163.06926249445</v>
      </c>
      <c r="D134" s="12">
        <f t="shared" si="21"/>
        <v>3459.5729749317525</v>
      </c>
      <c r="E134" s="12">
        <f t="shared" si="22"/>
        <v>2748.4512373645512</v>
      </c>
      <c r="F134" s="12">
        <f t="shared" si="23"/>
        <v>711.12173756720131</v>
      </c>
      <c r="G134" s="12">
        <f t="shared" si="24"/>
        <v>470451.94752492727</v>
      </c>
      <c r="L134">
        <f t="shared" si="25"/>
        <v>89</v>
      </c>
      <c r="M134" s="11">
        <f t="shared" si="14"/>
        <v>319258.89912686555</v>
      </c>
      <c r="N134" s="11">
        <f t="shared" si="15"/>
        <v>4494.1413542621358</v>
      </c>
      <c r="O134" s="11">
        <f t="shared" si="16"/>
        <v>1862.3435782400491</v>
      </c>
      <c r="P134" s="11">
        <f t="shared" si="17"/>
        <v>2631.7977760220865</v>
      </c>
      <c r="Q134" s="11">
        <f t="shared" si="18"/>
        <v>316627.10135084344</v>
      </c>
    </row>
    <row r="135" spans="2:17" x14ac:dyDescent="0.3">
      <c r="B135">
        <f t="shared" si="19"/>
        <v>90</v>
      </c>
      <c r="C135" s="12">
        <f t="shared" si="20"/>
        <v>470451.94752492727</v>
      </c>
      <c r="D135" s="12">
        <f t="shared" si="21"/>
        <v>3459.5729749317525</v>
      </c>
      <c r="E135" s="12">
        <f t="shared" si="22"/>
        <v>2744.3030272287424</v>
      </c>
      <c r="F135" s="12">
        <f t="shared" si="23"/>
        <v>715.26994770301008</v>
      </c>
      <c r="G135" s="12">
        <f t="shared" si="24"/>
        <v>469736.67757722427</v>
      </c>
      <c r="L135">
        <f t="shared" si="25"/>
        <v>90</v>
      </c>
      <c r="M135" s="11">
        <f t="shared" si="14"/>
        <v>316627.10135084344</v>
      </c>
      <c r="N135" s="11">
        <f t="shared" si="15"/>
        <v>4494.1413542621358</v>
      </c>
      <c r="O135" s="11">
        <f t="shared" si="16"/>
        <v>1846.9914245465868</v>
      </c>
      <c r="P135" s="11">
        <f t="shared" si="17"/>
        <v>2647.1499297155488</v>
      </c>
      <c r="Q135" s="11">
        <f t="shared" si="18"/>
        <v>313979.95142112789</v>
      </c>
    </row>
    <row r="136" spans="2:17" x14ac:dyDescent="0.3">
      <c r="B136">
        <f t="shared" si="19"/>
        <v>91</v>
      </c>
      <c r="C136" s="12">
        <f t="shared" si="20"/>
        <v>469736.67757722427</v>
      </c>
      <c r="D136" s="12">
        <f t="shared" si="21"/>
        <v>3459.5729749317525</v>
      </c>
      <c r="E136" s="12">
        <f t="shared" si="22"/>
        <v>2740.1306192004749</v>
      </c>
      <c r="F136" s="12">
        <f t="shared" si="23"/>
        <v>719.44235573127753</v>
      </c>
      <c r="G136" s="12">
        <f t="shared" si="24"/>
        <v>469017.235221493</v>
      </c>
      <c r="L136">
        <f t="shared" si="25"/>
        <v>91</v>
      </c>
      <c r="M136" s="11">
        <f t="shared" si="14"/>
        <v>313979.95142112789</v>
      </c>
      <c r="N136" s="11">
        <f t="shared" si="15"/>
        <v>4494.1413542621358</v>
      </c>
      <c r="O136" s="11">
        <f t="shared" si="16"/>
        <v>1831.549716623246</v>
      </c>
      <c r="P136" s="11">
        <f t="shared" si="17"/>
        <v>2662.5916376388896</v>
      </c>
      <c r="Q136" s="11">
        <f t="shared" si="18"/>
        <v>311317.35978348902</v>
      </c>
    </row>
    <row r="137" spans="2:17" x14ac:dyDescent="0.3">
      <c r="B137">
        <f t="shared" si="19"/>
        <v>92</v>
      </c>
      <c r="C137" s="12">
        <f t="shared" si="20"/>
        <v>469017.235221493</v>
      </c>
      <c r="D137" s="12">
        <f t="shared" si="21"/>
        <v>3459.5729749317525</v>
      </c>
      <c r="E137" s="12">
        <f t="shared" si="22"/>
        <v>2735.9338721253762</v>
      </c>
      <c r="F137" s="12">
        <f t="shared" si="23"/>
        <v>723.63910280637629</v>
      </c>
      <c r="G137" s="12">
        <f t="shared" si="24"/>
        <v>468293.5961186866</v>
      </c>
      <c r="L137">
        <f t="shared" si="25"/>
        <v>92</v>
      </c>
      <c r="M137" s="11">
        <f t="shared" si="14"/>
        <v>311317.35978348902</v>
      </c>
      <c r="N137" s="11">
        <f t="shared" si="15"/>
        <v>4494.1413542621358</v>
      </c>
      <c r="O137" s="11">
        <f t="shared" si="16"/>
        <v>1816.0179320703528</v>
      </c>
      <c r="P137" s="11">
        <f t="shared" si="17"/>
        <v>2678.123422191783</v>
      </c>
      <c r="Q137" s="11">
        <f t="shared" si="18"/>
        <v>308639.23636129725</v>
      </c>
    </row>
    <row r="138" spans="2:17" x14ac:dyDescent="0.3">
      <c r="B138">
        <f t="shared" si="19"/>
        <v>93</v>
      </c>
      <c r="C138" s="12">
        <f t="shared" si="20"/>
        <v>468293.5961186866</v>
      </c>
      <c r="D138" s="12">
        <f t="shared" si="21"/>
        <v>3459.5729749317525</v>
      </c>
      <c r="E138" s="12">
        <f t="shared" si="22"/>
        <v>2731.712644025672</v>
      </c>
      <c r="F138" s="12">
        <f t="shared" si="23"/>
        <v>727.86033090608043</v>
      </c>
      <c r="G138" s="12">
        <f t="shared" si="24"/>
        <v>467565.73578778055</v>
      </c>
      <c r="L138">
        <f t="shared" si="25"/>
        <v>93</v>
      </c>
      <c r="M138" s="11">
        <f t="shared" si="14"/>
        <v>308639.23636129725</v>
      </c>
      <c r="N138" s="11">
        <f t="shared" si="15"/>
        <v>4494.1413542621358</v>
      </c>
      <c r="O138" s="11">
        <f t="shared" si="16"/>
        <v>1800.3955454409008</v>
      </c>
      <c r="P138" s="11">
        <f t="shared" si="17"/>
        <v>2693.7458088212352</v>
      </c>
      <c r="Q138" s="11">
        <f t="shared" si="18"/>
        <v>305945.49055247603</v>
      </c>
    </row>
    <row r="139" spans="2:17" x14ac:dyDescent="0.3">
      <c r="B139">
        <f t="shared" si="19"/>
        <v>94</v>
      </c>
      <c r="C139" s="12">
        <f t="shared" si="20"/>
        <v>467565.73578778055</v>
      </c>
      <c r="D139" s="12">
        <f t="shared" si="21"/>
        <v>3459.5729749317525</v>
      </c>
      <c r="E139" s="12">
        <f t="shared" si="22"/>
        <v>2727.4667920953866</v>
      </c>
      <c r="F139" s="12">
        <f t="shared" si="23"/>
        <v>732.10618283636586</v>
      </c>
      <c r="G139" s="12">
        <f t="shared" si="24"/>
        <v>466833.6296049442</v>
      </c>
      <c r="L139">
        <f t="shared" si="25"/>
        <v>94</v>
      </c>
      <c r="M139" s="11">
        <f t="shared" si="14"/>
        <v>305945.49055247603</v>
      </c>
      <c r="N139" s="11">
        <f t="shared" si="15"/>
        <v>4494.1413542621358</v>
      </c>
      <c r="O139" s="11">
        <f t="shared" si="16"/>
        <v>1784.6820282227768</v>
      </c>
      <c r="P139" s="11">
        <f t="shared" si="17"/>
        <v>2709.459326039359</v>
      </c>
      <c r="Q139" s="11">
        <f t="shared" si="18"/>
        <v>303236.03122643667</v>
      </c>
    </row>
    <row r="140" spans="2:17" x14ac:dyDescent="0.3">
      <c r="B140">
        <f t="shared" si="19"/>
        <v>95</v>
      </c>
      <c r="C140" s="12">
        <f t="shared" si="20"/>
        <v>466833.6296049442</v>
      </c>
      <c r="D140" s="12">
        <f t="shared" si="21"/>
        <v>3459.5729749317525</v>
      </c>
      <c r="E140" s="12">
        <f t="shared" si="22"/>
        <v>2723.1961726955078</v>
      </c>
      <c r="F140" s="12">
        <f t="shared" si="23"/>
        <v>736.37680223624466</v>
      </c>
      <c r="G140" s="12">
        <f t="shared" si="24"/>
        <v>466097.25280270795</v>
      </c>
      <c r="L140">
        <f t="shared" si="25"/>
        <v>95</v>
      </c>
      <c r="M140" s="11">
        <f t="shared" si="14"/>
        <v>303236.03122643667</v>
      </c>
      <c r="N140" s="11">
        <f t="shared" si="15"/>
        <v>4494.1413542621358</v>
      </c>
      <c r="O140" s="11">
        <f t="shared" si="16"/>
        <v>1768.8768488208807</v>
      </c>
      <c r="P140" s="11">
        <f t="shared" si="17"/>
        <v>2725.2645054412551</v>
      </c>
      <c r="Q140" s="11">
        <f t="shared" si="18"/>
        <v>300510.76672099542</v>
      </c>
    </row>
    <row r="141" spans="2:17" x14ac:dyDescent="0.3">
      <c r="B141">
        <f t="shared" si="19"/>
        <v>96</v>
      </c>
      <c r="C141" s="12">
        <f t="shared" si="20"/>
        <v>466097.25280270795</v>
      </c>
      <c r="D141" s="12">
        <f t="shared" si="21"/>
        <v>3459.5729749317525</v>
      </c>
      <c r="E141" s="12">
        <f t="shared" si="22"/>
        <v>2718.9006413491297</v>
      </c>
      <c r="F141" s="12">
        <f t="shared" si="23"/>
        <v>740.67233358262274</v>
      </c>
      <c r="G141" s="12">
        <f t="shared" si="24"/>
        <v>465356.58046912536</v>
      </c>
      <c r="L141">
        <f t="shared" si="25"/>
        <v>96</v>
      </c>
      <c r="M141" s="11">
        <f t="shared" si="14"/>
        <v>300510.76672099542</v>
      </c>
      <c r="N141" s="11">
        <f t="shared" si="15"/>
        <v>4494.1413542621358</v>
      </c>
      <c r="O141" s="11">
        <f t="shared" si="16"/>
        <v>1752.97947253914</v>
      </c>
      <c r="P141" s="11">
        <f t="shared" si="17"/>
        <v>2741.1618817229955</v>
      </c>
      <c r="Q141" s="11">
        <f t="shared" si="18"/>
        <v>297769.60483927245</v>
      </c>
    </row>
    <row r="142" spans="2:17" x14ac:dyDescent="0.3">
      <c r="B142">
        <f t="shared" si="19"/>
        <v>97</v>
      </c>
      <c r="C142" s="12">
        <f t="shared" si="20"/>
        <v>465356.58046912536</v>
      </c>
      <c r="D142" s="12">
        <f t="shared" si="21"/>
        <v>3459.5729749317525</v>
      </c>
      <c r="E142" s="12">
        <f t="shared" si="22"/>
        <v>2714.5800527365645</v>
      </c>
      <c r="F142" s="12">
        <f t="shared" si="23"/>
        <v>744.99292219518793</v>
      </c>
      <c r="G142" s="12">
        <f t="shared" si="24"/>
        <v>464611.58754693018</v>
      </c>
      <c r="L142">
        <f t="shared" si="25"/>
        <v>97</v>
      </c>
      <c r="M142" s="11">
        <f t="shared" si="14"/>
        <v>297769.60483927245</v>
      </c>
      <c r="N142" s="11">
        <f t="shared" si="15"/>
        <v>4494.1413542621358</v>
      </c>
      <c r="O142" s="11">
        <f t="shared" si="16"/>
        <v>1736.9893615624228</v>
      </c>
      <c r="P142" s="11">
        <f t="shared" si="17"/>
        <v>2757.151992699713</v>
      </c>
      <c r="Q142" s="11">
        <f t="shared" si="18"/>
        <v>295012.45284657273</v>
      </c>
    </row>
    <row r="143" spans="2:17" x14ac:dyDescent="0.3">
      <c r="B143">
        <f t="shared" si="19"/>
        <v>98</v>
      </c>
      <c r="C143" s="12">
        <f t="shared" si="20"/>
        <v>464611.58754693018</v>
      </c>
      <c r="D143" s="12">
        <f t="shared" si="21"/>
        <v>3459.5729749317525</v>
      </c>
      <c r="E143" s="12">
        <f t="shared" si="22"/>
        <v>2710.2342606904263</v>
      </c>
      <c r="F143" s="12">
        <f t="shared" si="23"/>
        <v>749.33871424132622</v>
      </c>
      <c r="G143" s="12">
        <f t="shared" si="24"/>
        <v>463862.24883268884</v>
      </c>
      <c r="L143">
        <f t="shared" si="25"/>
        <v>98</v>
      </c>
      <c r="M143" s="11">
        <f t="shared" si="14"/>
        <v>295012.45284657273</v>
      </c>
      <c r="N143" s="11">
        <f t="shared" si="15"/>
        <v>4494.1413542621358</v>
      </c>
      <c r="O143" s="11">
        <f t="shared" si="16"/>
        <v>1720.9059749383409</v>
      </c>
      <c r="P143" s="11">
        <f t="shared" si="17"/>
        <v>2773.2353793237949</v>
      </c>
      <c r="Q143" s="11">
        <f t="shared" si="18"/>
        <v>292239.21746724896</v>
      </c>
    </row>
    <row r="144" spans="2:17" x14ac:dyDescent="0.3">
      <c r="B144">
        <f t="shared" si="19"/>
        <v>99</v>
      </c>
      <c r="C144" s="12">
        <f t="shared" si="20"/>
        <v>463862.24883268884</v>
      </c>
      <c r="D144" s="12">
        <f t="shared" si="21"/>
        <v>3459.5729749317525</v>
      </c>
      <c r="E144" s="12">
        <f t="shared" si="22"/>
        <v>2705.8631181906849</v>
      </c>
      <c r="F144" s="12">
        <f t="shared" si="23"/>
        <v>753.7098567410676</v>
      </c>
      <c r="G144" s="12">
        <f t="shared" si="24"/>
        <v>463108.53897594777</v>
      </c>
      <c r="L144">
        <f t="shared" si="25"/>
        <v>99</v>
      </c>
      <c r="M144" s="11">
        <f t="shared" si="14"/>
        <v>292239.21746724896</v>
      </c>
      <c r="N144" s="11">
        <f t="shared" si="15"/>
        <v>4494.1413542621358</v>
      </c>
      <c r="O144" s="11">
        <f t="shared" si="16"/>
        <v>1704.7287685589524</v>
      </c>
      <c r="P144" s="11">
        <f t="shared" si="17"/>
        <v>2789.4125857031831</v>
      </c>
      <c r="Q144" s="11">
        <f t="shared" si="18"/>
        <v>289449.80488154577</v>
      </c>
    </row>
    <row r="145" spans="2:17" x14ac:dyDescent="0.3">
      <c r="B145">
        <f t="shared" si="19"/>
        <v>100</v>
      </c>
      <c r="C145" s="12">
        <f t="shared" si="20"/>
        <v>463108.53897594777</v>
      </c>
      <c r="D145" s="12">
        <f t="shared" si="21"/>
        <v>3459.5729749317525</v>
      </c>
      <c r="E145" s="12">
        <f t="shared" si="22"/>
        <v>2701.4664773596955</v>
      </c>
      <c r="F145" s="12">
        <f t="shared" si="23"/>
        <v>758.10649757205692</v>
      </c>
      <c r="G145" s="12">
        <f t="shared" si="24"/>
        <v>462350.43247837573</v>
      </c>
      <c r="L145">
        <f t="shared" si="25"/>
        <v>100</v>
      </c>
      <c r="M145" s="11">
        <f t="shared" si="14"/>
        <v>289449.80488154577</v>
      </c>
      <c r="N145" s="11">
        <f t="shared" si="15"/>
        <v>4494.1413542621358</v>
      </c>
      <c r="O145" s="11">
        <f t="shared" si="16"/>
        <v>1688.4571951423504</v>
      </c>
      <c r="P145" s="11">
        <f t="shared" si="17"/>
        <v>2805.6841591197854</v>
      </c>
      <c r="Q145" s="11">
        <f t="shared" si="18"/>
        <v>286644.12072242599</v>
      </c>
    </row>
    <row r="146" spans="2:17" x14ac:dyDescent="0.3">
      <c r="B146">
        <f t="shared" si="19"/>
        <v>101</v>
      </c>
      <c r="C146" s="12">
        <f t="shared" si="20"/>
        <v>462350.43247837573</v>
      </c>
      <c r="D146" s="12">
        <f t="shared" si="21"/>
        <v>3459.5729749317525</v>
      </c>
      <c r="E146" s="12">
        <f t="shared" si="22"/>
        <v>2697.0441894571918</v>
      </c>
      <c r="F146" s="12">
        <f t="shared" si="23"/>
        <v>762.52878547456066</v>
      </c>
      <c r="G146" s="12">
        <f t="shared" si="24"/>
        <v>461587.90369290119</v>
      </c>
      <c r="L146">
        <f t="shared" si="25"/>
        <v>101</v>
      </c>
      <c r="M146" s="11">
        <f t="shared" si="14"/>
        <v>286644.12072242599</v>
      </c>
      <c r="N146" s="11">
        <f t="shared" si="15"/>
        <v>4494.1413542621358</v>
      </c>
      <c r="O146" s="11">
        <f t="shared" si="16"/>
        <v>1672.0907042141516</v>
      </c>
      <c r="P146" s="11">
        <f t="shared" si="17"/>
        <v>2822.0506500479842</v>
      </c>
      <c r="Q146" s="11">
        <f t="shared" si="18"/>
        <v>283822.07007237797</v>
      </c>
    </row>
    <row r="147" spans="2:17" x14ac:dyDescent="0.3">
      <c r="B147">
        <f t="shared" si="19"/>
        <v>102</v>
      </c>
      <c r="C147" s="12">
        <f t="shared" si="20"/>
        <v>461587.90369290119</v>
      </c>
      <c r="D147" s="12">
        <f t="shared" si="21"/>
        <v>3459.5729749317525</v>
      </c>
      <c r="E147" s="12">
        <f t="shared" si="22"/>
        <v>2692.596104875257</v>
      </c>
      <c r="F147" s="12">
        <f t="shared" si="23"/>
        <v>766.9768700564955</v>
      </c>
      <c r="G147" s="12">
        <f t="shared" si="24"/>
        <v>460820.92682284472</v>
      </c>
      <c r="L147">
        <f t="shared" si="25"/>
        <v>102</v>
      </c>
      <c r="M147" s="11">
        <f t="shared" si="14"/>
        <v>283822.07007237797</v>
      </c>
      <c r="N147" s="11">
        <f t="shared" si="15"/>
        <v>4494.1413542621358</v>
      </c>
      <c r="O147" s="11">
        <f t="shared" si="16"/>
        <v>1655.6287420888716</v>
      </c>
      <c r="P147" s="11">
        <f t="shared" si="17"/>
        <v>2838.5126121732642</v>
      </c>
      <c r="Q147" s="11">
        <f t="shared" si="18"/>
        <v>280983.5574602047</v>
      </c>
    </row>
    <row r="148" spans="2:17" x14ac:dyDescent="0.3">
      <c r="B148">
        <f t="shared" si="19"/>
        <v>103</v>
      </c>
      <c r="C148" s="12">
        <f t="shared" si="20"/>
        <v>460820.92682284472</v>
      </c>
      <c r="D148" s="12">
        <f t="shared" si="21"/>
        <v>3459.5729749317525</v>
      </c>
      <c r="E148" s="12">
        <f t="shared" si="22"/>
        <v>2688.122073133261</v>
      </c>
      <c r="F148" s="12">
        <f t="shared" si="23"/>
        <v>771.45090179849149</v>
      </c>
      <c r="G148" s="12">
        <f t="shared" si="24"/>
        <v>460049.47592104622</v>
      </c>
      <c r="L148">
        <f t="shared" si="25"/>
        <v>103</v>
      </c>
      <c r="M148" s="11">
        <f t="shared" si="14"/>
        <v>280983.5574602047</v>
      </c>
      <c r="N148" s="11">
        <f t="shared" si="15"/>
        <v>4494.1413542621358</v>
      </c>
      <c r="O148" s="11">
        <f t="shared" si="16"/>
        <v>1639.0707518511942</v>
      </c>
      <c r="P148" s="11">
        <f t="shared" si="17"/>
        <v>2855.0706024109413</v>
      </c>
      <c r="Q148" s="11">
        <f t="shared" si="18"/>
        <v>278128.48685779376</v>
      </c>
    </row>
    <row r="149" spans="2:17" x14ac:dyDescent="0.3">
      <c r="B149">
        <f t="shared" si="19"/>
        <v>104</v>
      </c>
      <c r="C149" s="12">
        <f t="shared" si="20"/>
        <v>460049.47592104622</v>
      </c>
      <c r="D149" s="12">
        <f t="shared" si="21"/>
        <v>3459.5729749317525</v>
      </c>
      <c r="E149" s="12">
        <f t="shared" si="22"/>
        <v>2683.6219428727695</v>
      </c>
      <c r="F149" s="12">
        <f t="shared" si="23"/>
        <v>775.95103205898295</v>
      </c>
      <c r="G149" s="12">
        <f t="shared" si="24"/>
        <v>459273.52488898725</v>
      </c>
      <c r="L149">
        <f t="shared" si="25"/>
        <v>104</v>
      </c>
      <c r="M149" s="11">
        <f t="shared" si="14"/>
        <v>278128.48685779376</v>
      </c>
      <c r="N149" s="11">
        <f t="shared" si="15"/>
        <v>4494.1413542621358</v>
      </c>
      <c r="O149" s="11">
        <f t="shared" si="16"/>
        <v>1622.4161733371304</v>
      </c>
      <c r="P149" s="11">
        <f t="shared" si="17"/>
        <v>2871.7251809250056</v>
      </c>
      <c r="Q149" s="11">
        <f t="shared" si="18"/>
        <v>275256.76167686877</v>
      </c>
    </row>
    <row r="150" spans="2:17" x14ac:dyDescent="0.3">
      <c r="B150">
        <f t="shared" si="19"/>
        <v>105</v>
      </c>
      <c r="C150" s="12">
        <f t="shared" si="20"/>
        <v>459273.52488898725</v>
      </c>
      <c r="D150" s="12">
        <f t="shared" si="21"/>
        <v>3459.5729749317525</v>
      </c>
      <c r="E150" s="12">
        <f t="shared" si="22"/>
        <v>2679.0955618524258</v>
      </c>
      <c r="F150" s="12">
        <f t="shared" si="23"/>
        <v>780.47741307932665</v>
      </c>
      <c r="G150" s="12">
        <f t="shared" si="24"/>
        <v>458493.04747590789</v>
      </c>
      <c r="L150">
        <f t="shared" si="25"/>
        <v>105</v>
      </c>
      <c r="M150" s="11">
        <f t="shared" si="14"/>
        <v>275256.76167686877</v>
      </c>
      <c r="N150" s="11">
        <f t="shared" si="15"/>
        <v>4494.1413542621358</v>
      </c>
      <c r="O150" s="11">
        <f t="shared" si="16"/>
        <v>1605.664443115068</v>
      </c>
      <c r="P150" s="11">
        <f t="shared" si="17"/>
        <v>2888.4769111470678</v>
      </c>
      <c r="Q150" s="11">
        <f t="shared" si="18"/>
        <v>272368.28476572171</v>
      </c>
    </row>
    <row r="151" spans="2:17" x14ac:dyDescent="0.3">
      <c r="B151">
        <f t="shared" si="19"/>
        <v>106</v>
      </c>
      <c r="C151" s="12">
        <f t="shared" si="20"/>
        <v>458493.04747590789</v>
      </c>
      <c r="D151" s="12">
        <f t="shared" si="21"/>
        <v>3459.5729749317525</v>
      </c>
      <c r="E151" s="12">
        <f t="shared" si="22"/>
        <v>2674.5427769427961</v>
      </c>
      <c r="F151" s="12">
        <f t="shared" si="23"/>
        <v>785.03019798895639</v>
      </c>
      <c r="G151" s="12">
        <f t="shared" si="24"/>
        <v>457708.01727791893</v>
      </c>
      <c r="L151">
        <f t="shared" si="25"/>
        <v>106</v>
      </c>
      <c r="M151" s="11">
        <f t="shared" si="14"/>
        <v>272368.28476572171</v>
      </c>
      <c r="N151" s="11">
        <f t="shared" si="15"/>
        <v>4494.1413542621358</v>
      </c>
      <c r="O151" s="11">
        <f t="shared" si="16"/>
        <v>1588.81499446671</v>
      </c>
      <c r="P151" s="11">
        <f t="shared" si="17"/>
        <v>2905.3263597954256</v>
      </c>
      <c r="Q151" s="11">
        <f t="shared" si="18"/>
        <v>269462.9584059263</v>
      </c>
    </row>
    <row r="152" spans="2:17" x14ac:dyDescent="0.3">
      <c r="B152">
        <f t="shared" si="19"/>
        <v>107</v>
      </c>
      <c r="C152" s="12">
        <f t="shared" si="20"/>
        <v>457708.01727791893</v>
      </c>
      <c r="D152" s="12">
        <f t="shared" si="21"/>
        <v>3459.5729749317525</v>
      </c>
      <c r="E152" s="12">
        <f t="shared" si="22"/>
        <v>2669.963434121194</v>
      </c>
      <c r="F152" s="12">
        <f t="shared" si="23"/>
        <v>789.60954081055843</v>
      </c>
      <c r="G152" s="12">
        <f t="shared" si="24"/>
        <v>456918.40773710835</v>
      </c>
      <c r="L152">
        <f t="shared" si="25"/>
        <v>107</v>
      </c>
      <c r="M152" s="11">
        <f t="shared" si="14"/>
        <v>269462.9584059263</v>
      </c>
      <c r="N152" s="11">
        <f t="shared" si="15"/>
        <v>4494.1413542621358</v>
      </c>
      <c r="O152" s="11">
        <f t="shared" si="16"/>
        <v>1571.8672573679034</v>
      </c>
      <c r="P152" s="11">
        <f t="shared" si="17"/>
        <v>2922.2740968942326</v>
      </c>
      <c r="Q152" s="11">
        <f t="shared" si="18"/>
        <v>266540.68430903205</v>
      </c>
    </row>
    <row r="153" spans="2:17" x14ac:dyDescent="0.3">
      <c r="B153">
        <f t="shared" si="19"/>
        <v>108</v>
      </c>
      <c r="C153" s="12">
        <f t="shared" si="20"/>
        <v>456918.40773710835</v>
      </c>
      <c r="D153" s="12">
        <f t="shared" si="21"/>
        <v>3459.5729749317525</v>
      </c>
      <c r="E153" s="12">
        <f t="shared" si="22"/>
        <v>2665.3573784664654</v>
      </c>
      <c r="F153" s="12">
        <f t="shared" si="23"/>
        <v>794.21559646528704</v>
      </c>
      <c r="G153" s="12">
        <f t="shared" si="24"/>
        <v>456124.19214064308</v>
      </c>
      <c r="L153">
        <f t="shared" si="25"/>
        <v>108</v>
      </c>
      <c r="M153" s="11">
        <f t="shared" si="14"/>
        <v>266540.68430903205</v>
      </c>
      <c r="N153" s="11">
        <f t="shared" si="15"/>
        <v>4494.1413542621358</v>
      </c>
      <c r="O153" s="11">
        <f t="shared" si="16"/>
        <v>1554.8206584693537</v>
      </c>
      <c r="P153" s="11">
        <f t="shared" si="17"/>
        <v>2939.3206957927823</v>
      </c>
      <c r="Q153" s="11">
        <f t="shared" si="18"/>
        <v>263601.36361323926</v>
      </c>
    </row>
    <row r="154" spans="2:17" x14ac:dyDescent="0.3">
      <c r="B154">
        <f t="shared" si="19"/>
        <v>109</v>
      </c>
      <c r="C154" s="12">
        <f t="shared" si="20"/>
        <v>456124.19214064308</v>
      </c>
      <c r="D154" s="12">
        <f t="shared" si="21"/>
        <v>3459.5729749317525</v>
      </c>
      <c r="E154" s="12">
        <f t="shared" si="22"/>
        <v>2660.7244541537516</v>
      </c>
      <c r="F154" s="12">
        <f t="shared" si="23"/>
        <v>798.84852077800087</v>
      </c>
      <c r="G154" s="12">
        <f t="shared" si="24"/>
        <v>455325.34361986507</v>
      </c>
      <c r="L154">
        <f t="shared" si="25"/>
        <v>109</v>
      </c>
      <c r="M154" s="11">
        <f t="shared" si="14"/>
        <v>263601.36361323926</v>
      </c>
      <c r="N154" s="11">
        <f t="shared" si="15"/>
        <v>4494.1413542621358</v>
      </c>
      <c r="O154" s="11">
        <f t="shared" si="16"/>
        <v>1537.6746210772292</v>
      </c>
      <c r="P154" s="11">
        <f t="shared" si="17"/>
        <v>2956.4667331849068</v>
      </c>
      <c r="Q154" s="11">
        <f t="shared" si="18"/>
        <v>260644.89688005435</v>
      </c>
    </row>
    <row r="155" spans="2:17" x14ac:dyDescent="0.3">
      <c r="B155">
        <f t="shared" si="19"/>
        <v>110</v>
      </c>
      <c r="C155" s="12">
        <f t="shared" si="20"/>
        <v>455325.34361986507</v>
      </c>
      <c r="D155" s="12">
        <f t="shared" si="21"/>
        <v>3459.5729749317525</v>
      </c>
      <c r="E155" s="12">
        <f t="shared" si="22"/>
        <v>2656.064504449213</v>
      </c>
      <c r="F155" s="12">
        <f t="shared" si="23"/>
        <v>803.50847048253945</v>
      </c>
      <c r="G155" s="12">
        <f t="shared" si="24"/>
        <v>454521.83514938253</v>
      </c>
      <c r="L155">
        <f t="shared" si="25"/>
        <v>110</v>
      </c>
      <c r="M155" s="11">
        <f t="shared" si="14"/>
        <v>260644.89688005435</v>
      </c>
      <c r="N155" s="11">
        <f t="shared" si="15"/>
        <v>4494.1413542621358</v>
      </c>
      <c r="O155" s="11">
        <f t="shared" si="16"/>
        <v>1520.4285651336504</v>
      </c>
      <c r="P155" s="11">
        <f t="shared" si="17"/>
        <v>2973.7127891284854</v>
      </c>
      <c r="Q155" s="11">
        <f t="shared" si="18"/>
        <v>257671.18409092588</v>
      </c>
    </row>
    <row r="156" spans="2:17" x14ac:dyDescent="0.3">
      <c r="B156">
        <f t="shared" si="19"/>
        <v>111</v>
      </c>
      <c r="C156" s="12">
        <f t="shared" si="20"/>
        <v>454521.83514938253</v>
      </c>
      <c r="D156" s="12">
        <f t="shared" si="21"/>
        <v>3459.5729749317525</v>
      </c>
      <c r="E156" s="12">
        <f t="shared" si="22"/>
        <v>2651.3773717047316</v>
      </c>
      <c r="F156" s="12">
        <f t="shared" si="23"/>
        <v>808.19560322702091</v>
      </c>
      <c r="G156" s="12">
        <f t="shared" si="24"/>
        <v>453713.63954615552</v>
      </c>
      <c r="L156">
        <f t="shared" si="25"/>
        <v>111</v>
      </c>
      <c r="M156" s="11">
        <f t="shared" si="14"/>
        <v>257671.18409092588</v>
      </c>
      <c r="N156" s="11">
        <f t="shared" si="15"/>
        <v>4494.1413542621358</v>
      </c>
      <c r="O156" s="11">
        <f t="shared" si="16"/>
        <v>1503.0819071970677</v>
      </c>
      <c r="P156" s="11">
        <f t="shared" si="17"/>
        <v>2991.0594470650681</v>
      </c>
      <c r="Q156" s="11">
        <f t="shared" si="18"/>
        <v>254680.12464386082</v>
      </c>
    </row>
    <row r="157" spans="2:17" x14ac:dyDescent="0.3">
      <c r="B157">
        <f t="shared" si="19"/>
        <v>112</v>
      </c>
      <c r="C157" s="12">
        <f t="shared" si="20"/>
        <v>453713.63954615552</v>
      </c>
      <c r="D157" s="12">
        <f t="shared" si="21"/>
        <v>3459.5729749317525</v>
      </c>
      <c r="E157" s="12">
        <f t="shared" si="22"/>
        <v>2646.662897352574</v>
      </c>
      <c r="F157" s="12">
        <f t="shared" si="23"/>
        <v>812.91007757917851</v>
      </c>
      <c r="G157" s="12">
        <f t="shared" si="24"/>
        <v>452900.72946857632</v>
      </c>
      <c r="L157">
        <f t="shared" si="25"/>
        <v>112</v>
      </c>
      <c r="M157" s="11">
        <f t="shared" si="14"/>
        <v>254680.12464386082</v>
      </c>
      <c r="N157" s="11">
        <f t="shared" si="15"/>
        <v>4494.1413542621358</v>
      </c>
      <c r="O157" s="11">
        <f t="shared" si="16"/>
        <v>1485.6340604225215</v>
      </c>
      <c r="P157" s="11">
        <f t="shared" si="17"/>
        <v>3008.5072938396142</v>
      </c>
      <c r="Q157" s="11">
        <f t="shared" si="18"/>
        <v>251671.6173500212</v>
      </c>
    </row>
    <row r="158" spans="2:17" x14ac:dyDescent="0.3">
      <c r="B158">
        <f t="shared" si="19"/>
        <v>113</v>
      </c>
      <c r="C158" s="12">
        <f t="shared" si="20"/>
        <v>452900.72946857632</v>
      </c>
      <c r="D158" s="12">
        <f t="shared" si="21"/>
        <v>3459.5729749317525</v>
      </c>
      <c r="E158" s="12">
        <f t="shared" si="22"/>
        <v>2641.9209219000286</v>
      </c>
      <c r="F158" s="12">
        <f t="shared" si="23"/>
        <v>817.65205303172388</v>
      </c>
      <c r="G158" s="12">
        <f t="shared" si="24"/>
        <v>452083.0774155446</v>
      </c>
      <c r="L158">
        <f t="shared" si="25"/>
        <v>113</v>
      </c>
      <c r="M158" s="11">
        <f t="shared" si="14"/>
        <v>251671.6173500212</v>
      </c>
      <c r="N158" s="11">
        <f t="shared" si="15"/>
        <v>4494.1413542621358</v>
      </c>
      <c r="O158" s="11">
        <f t="shared" si="16"/>
        <v>1468.0844345417904</v>
      </c>
      <c r="P158" s="11">
        <f t="shared" si="17"/>
        <v>3026.0569197203454</v>
      </c>
      <c r="Q158" s="11">
        <f t="shared" si="18"/>
        <v>248645.56043030086</v>
      </c>
    </row>
    <row r="159" spans="2:17" x14ac:dyDescent="0.3">
      <c r="B159">
        <f t="shared" si="19"/>
        <v>114</v>
      </c>
      <c r="C159" s="12">
        <f t="shared" si="20"/>
        <v>452083.0774155446</v>
      </c>
      <c r="D159" s="12">
        <f t="shared" si="21"/>
        <v>3459.5729749317525</v>
      </c>
      <c r="E159" s="12">
        <f t="shared" si="22"/>
        <v>2637.1512849240103</v>
      </c>
      <c r="F159" s="12">
        <f t="shared" si="23"/>
        <v>822.4216900077422</v>
      </c>
      <c r="G159" s="12">
        <f t="shared" si="24"/>
        <v>451260.65572553687</v>
      </c>
      <c r="L159">
        <f t="shared" si="25"/>
        <v>114</v>
      </c>
      <c r="M159" s="11">
        <f t="shared" si="14"/>
        <v>248645.56043030086</v>
      </c>
      <c r="N159" s="11">
        <f t="shared" si="15"/>
        <v>4494.1413542621358</v>
      </c>
      <c r="O159" s="11">
        <f t="shared" si="16"/>
        <v>1450.4324358434217</v>
      </c>
      <c r="P159" s="11">
        <f t="shared" si="17"/>
        <v>3043.7089184187143</v>
      </c>
      <c r="Q159" s="11">
        <f t="shared" si="18"/>
        <v>245601.85151188215</v>
      </c>
    </row>
    <row r="160" spans="2:17" x14ac:dyDescent="0.3">
      <c r="B160">
        <f t="shared" si="19"/>
        <v>115</v>
      </c>
      <c r="C160" s="12">
        <f t="shared" si="20"/>
        <v>451260.65572553687</v>
      </c>
      <c r="D160" s="12">
        <f t="shared" si="21"/>
        <v>3459.5729749317525</v>
      </c>
      <c r="E160" s="12">
        <f t="shared" si="22"/>
        <v>2632.353825065632</v>
      </c>
      <c r="F160" s="12">
        <f t="shared" si="23"/>
        <v>827.21914986612046</v>
      </c>
      <c r="G160" s="12">
        <f t="shared" si="24"/>
        <v>450433.43657567073</v>
      </c>
      <c r="L160">
        <f t="shared" si="25"/>
        <v>115</v>
      </c>
      <c r="M160" s="11">
        <f t="shared" si="14"/>
        <v>245601.85151188215</v>
      </c>
      <c r="N160" s="11">
        <f t="shared" si="15"/>
        <v>4494.1413542621358</v>
      </c>
      <c r="O160" s="11">
        <f t="shared" si="16"/>
        <v>1432.6774671526459</v>
      </c>
      <c r="P160" s="11">
        <f t="shared" si="17"/>
        <v>3061.4638871094899</v>
      </c>
      <c r="Q160" s="11">
        <f t="shared" si="18"/>
        <v>242540.38762477267</v>
      </c>
    </row>
    <row r="161" spans="2:17" x14ac:dyDescent="0.3">
      <c r="B161">
        <f t="shared" si="19"/>
        <v>116</v>
      </c>
      <c r="C161" s="12">
        <f t="shared" si="20"/>
        <v>450433.43657567073</v>
      </c>
      <c r="D161" s="12">
        <f t="shared" si="21"/>
        <v>3459.5729749317525</v>
      </c>
      <c r="E161" s="12">
        <f t="shared" si="22"/>
        <v>2627.5283800247462</v>
      </c>
      <c r="F161" s="12">
        <f t="shared" si="23"/>
        <v>832.04459490700629</v>
      </c>
      <c r="G161" s="12">
        <f t="shared" si="24"/>
        <v>449601.3919807637</v>
      </c>
      <c r="L161">
        <f t="shared" si="25"/>
        <v>116</v>
      </c>
      <c r="M161" s="11">
        <f t="shared" si="14"/>
        <v>242540.38762477267</v>
      </c>
      <c r="N161" s="11">
        <f t="shared" si="15"/>
        <v>4494.1413542621358</v>
      </c>
      <c r="O161" s="11">
        <f t="shared" si="16"/>
        <v>1414.818927811174</v>
      </c>
      <c r="P161" s="11">
        <f t="shared" si="17"/>
        <v>3079.3224264509618</v>
      </c>
      <c r="Q161" s="11">
        <f t="shared" si="18"/>
        <v>239461.06519832171</v>
      </c>
    </row>
    <row r="162" spans="2:17" x14ac:dyDescent="0.3">
      <c r="B162">
        <f t="shared" si="19"/>
        <v>117</v>
      </c>
      <c r="C162" s="12">
        <f t="shared" si="20"/>
        <v>449601.3919807637</v>
      </c>
      <c r="D162" s="12">
        <f t="shared" si="21"/>
        <v>3459.5729749317525</v>
      </c>
      <c r="E162" s="12">
        <f t="shared" si="22"/>
        <v>2622.6747865544548</v>
      </c>
      <c r="F162" s="12">
        <f t="shared" si="23"/>
        <v>836.89818837729763</v>
      </c>
      <c r="G162" s="12">
        <f t="shared" si="24"/>
        <v>448764.49379238638</v>
      </c>
      <c r="L162">
        <f t="shared" si="25"/>
        <v>117</v>
      </c>
      <c r="M162" s="11">
        <f t="shared" si="14"/>
        <v>239461.06519832171</v>
      </c>
      <c r="N162" s="11">
        <f t="shared" si="15"/>
        <v>4494.1413542621358</v>
      </c>
      <c r="O162" s="11">
        <f t="shared" si="16"/>
        <v>1396.8562136568767</v>
      </c>
      <c r="P162" s="11">
        <f t="shared" si="17"/>
        <v>3097.2851406052591</v>
      </c>
      <c r="Q162" s="11">
        <f t="shared" si="18"/>
        <v>236363.78005771645</v>
      </c>
    </row>
    <row r="163" spans="2:17" x14ac:dyDescent="0.3">
      <c r="B163">
        <f t="shared" si="19"/>
        <v>118</v>
      </c>
      <c r="C163" s="12">
        <f t="shared" si="20"/>
        <v>448764.49379238638</v>
      </c>
      <c r="D163" s="12">
        <f t="shared" si="21"/>
        <v>3459.5729749317525</v>
      </c>
      <c r="E163" s="12">
        <f t="shared" si="22"/>
        <v>2617.7928804555872</v>
      </c>
      <c r="F163" s="12">
        <f t="shared" si="23"/>
        <v>841.78009447616523</v>
      </c>
      <c r="G163" s="12">
        <f t="shared" si="24"/>
        <v>447922.71369791019</v>
      </c>
      <c r="L163">
        <f t="shared" si="25"/>
        <v>118</v>
      </c>
      <c r="M163" s="11">
        <f t="shared" si="14"/>
        <v>236363.78005771645</v>
      </c>
      <c r="N163" s="11">
        <f t="shared" si="15"/>
        <v>4494.1413542621358</v>
      </c>
      <c r="O163" s="11">
        <f t="shared" si="16"/>
        <v>1378.7887170033459</v>
      </c>
      <c r="P163" s="11">
        <f t="shared" si="17"/>
        <v>3115.3526372587899</v>
      </c>
      <c r="Q163" s="11">
        <f t="shared" si="18"/>
        <v>233248.42742045765</v>
      </c>
    </row>
    <row r="164" spans="2:17" x14ac:dyDescent="0.3">
      <c r="B164">
        <f t="shared" si="19"/>
        <v>119</v>
      </c>
      <c r="C164" s="12">
        <f t="shared" si="20"/>
        <v>447922.71369791019</v>
      </c>
      <c r="D164" s="12">
        <f t="shared" si="21"/>
        <v>3459.5729749317525</v>
      </c>
      <c r="E164" s="12">
        <f t="shared" si="22"/>
        <v>2612.8824965711428</v>
      </c>
      <c r="F164" s="12">
        <f t="shared" si="23"/>
        <v>846.69047836060963</v>
      </c>
      <c r="G164" s="12">
        <f t="shared" si="24"/>
        <v>447076.02321954956</v>
      </c>
      <c r="L164">
        <f t="shared" si="25"/>
        <v>119</v>
      </c>
      <c r="M164" s="11">
        <f t="shared" si="14"/>
        <v>233248.42742045765</v>
      </c>
      <c r="N164" s="11">
        <f t="shared" si="15"/>
        <v>4494.1413542621358</v>
      </c>
      <c r="O164" s="11">
        <f t="shared" si="16"/>
        <v>1360.6158266193363</v>
      </c>
      <c r="P164" s="11">
        <f t="shared" si="17"/>
        <v>3133.5255276427997</v>
      </c>
      <c r="Q164" s="11">
        <f t="shared" si="18"/>
        <v>230114.90189281484</v>
      </c>
    </row>
    <row r="165" spans="2:17" x14ac:dyDescent="0.3">
      <c r="B165">
        <f t="shared" si="19"/>
        <v>120</v>
      </c>
      <c r="C165" s="12">
        <f t="shared" si="20"/>
        <v>447076.02321954956</v>
      </c>
      <c r="D165" s="12">
        <f t="shared" si="21"/>
        <v>3459.5729749317525</v>
      </c>
      <c r="E165" s="12">
        <f t="shared" si="22"/>
        <v>2607.9434687807061</v>
      </c>
      <c r="F165" s="12">
        <f t="shared" si="23"/>
        <v>851.62950615104637</v>
      </c>
      <c r="G165" s="12">
        <f>C165-F165</f>
        <v>446224.39371339849</v>
      </c>
      <c r="L165">
        <f t="shared" si="25"/>
        <v>120</v>
      </c>
      <c r="M165" s="11">
        <f t="shared" si="14"/>
        <v>230114.90189281484</v>
      </c>
      <c r="N165" s="11">
        <f t="shared" si="15"/>
        <v>4494.1413542621358</v>
      </c>
      <c r="O165" s="11">
        <f t="shared" si="16"/>
        <v>1342.3369277080867</v>
      </c>
      <c r="P165" s="11">
        <f t="shared" si="17"/>
        <v>3151.8044265540493</v>
      </c>
      <c r="Q165" s="11">
        <f t="shared" si="18"/>
        <v>226963.09746626081</v>
      </c>
    </row>
    <row r="166" spans="2:17" x14ac:dyDescent="0.3">
      <c r="B166">
        <f t="shared" si="19"/>
        <v>121</v>
      </c>
      <c r="C166" s="12">
        <f t="shared" si="20"/>
        <v>446224.39371339849</v>
      </c>
      <c r="D166" s="12">
        <f t="shared" si="21"/>
        <v>3459.5729749317525</v>
      </c>
      <c r="E166" s="14">
        <f t="shared" si="22"/>
        <v>2602.9756299948244</v>
      </c>
      <c r="F166" s="12">
        <f t="shared" si="23"/>
        <v>856.59734493692804</v>
      </c>
      <c r="G166" s="12">
        <f t="shared" si="24"/>
        <v>445367.79636846157</v>
      </c>
      <c r="L166">
        <f t="shared" si="25"/>
        <v>121</v>
      </c>
      <c r="M166" s="11">
        <f t="shared" si="14"/>
        <v>226963.09746626081</v>
      </c>
      <c r="N166" s="11">
        <f t="shared" si="15"/>
        <v>4494.1413542621358</v>
      </c>
      <c r="O166" s="11">
        <f t="shared" si="16"/>
        <v>1323.9514018865214</v>
      </c>
      <c r="P166" s="11">
        <f t="shared" si="17"/>
        <v>3170.1899523756147</v>
      </c>
      <c r="Q166" s="11">
        <f t="shared" si="18"/>
        <v>223792.90751388518</v>
      </c>
    </row>
    <row r="167" spans="2:17" x14ac:dyDescent="0.3">
      <c r="B167">
        <f t="shared" si="19"/>
        <v>122</v>
      </c>
      <c r="C167" s="12">
        <f t="shared" si="20"/>
        <v>445367.79636846157</v>
      </c>
      <c r="D167" s="12">
        <f t="shared" si="21"/>
        <v>3459.5729749317525</v>
      </c>
      <c r="E167" s="12">
        <f t="shared" si="22"/>
        <v>2597.9788121493593</v>
      </c>
      <c r="F167" s="12">
        <f t="shared" si="23"/>
        <v>861.59416278239314</v>
      </c>
      <c r="G167" s="12">
        <f t="shared" si="24"/>
        <v>444506.20220567915</v>
      </c>
      <c r="L167">
        <f t="shared" si="25"/>
        <v>122</v>
      </c>
      <c r="M167" s="11">
        <f t="shared" si="14"/>
        <v>223792.90751388518</v>
      </c>
      <c r="N167" s="11">
        <f t="shared" si="15"/>
        <v>4494.1413542621358</v>
      </c>
      <c r="O167" s="11">
        <f t="shared" si="16"/>
        <v>1305.4586271643302</v>
      </c>
      <c r="P167" s="11">
        <f t="shared" si="17"/>
        <v>3188.6827270978056</v>
      </c>
      <c r="Q167" s="11">
        <f t="shared" si="18"/>
        <v>220604.22478678738</v>
      </c>
    </row>
    <row r="168" spans="2:17" x14ac:dyDescent="0.3">
      <c r="B168">
        <f t="shared" si="19"/>
        <v>123</v>
      </c>
      <c r="C168" s="12">
        <f t="shared" si="20"/>
        <v>444506.20220567915</v>
      </c>
      <c r="D168" s="12">
        <f t="shared" si="21"/>
        <v>3459.5729749317525</v>
      </c>
      <c r="E168" s="12">
        <f t="shared" si="22"/>
        <v>2592.9528461997952</v>
      </c>
      <c r="F168" s="12">
        <f t="shared" si="23"/>
        <v>866.62012873195727</v>
      </c>
      <c r="G168" s="12">
        <f t="shared" si="24"/>
        <v>443639.5820769472</v>
      </c>
      <c r="L168">
        <f t="shared" si="25"/>
        <v>123</v>
      </c>
      <c r="M168" s="11">
        <f t="shared" si="14"/>
        <v>220604.22478678738</v>
      </c>
      <c r="N168" s="11">
        <f t="shared" si="15"/>
        <v>4494.1413542621358</v>
      </c>
      <c r="O168" s="11">
        <f t="shared" si="16"/>
        <v>1286.8579779229265</v>
      </c>
      <c r="P168" s="11">
        <f t="shared" si="17"/>
        <v>3207.2833763392091</v>
      </c>
      <c r="Q168" s="11">
        <f t="shared" si="18"/>
        <v>217396.94141044817</v>
      </c>
    </row>
    <row r="169" spans="2:17" x14ac:dyDescent="0.3">
      <c r="B169">
        <f t="shared" si="19"/>
        <v>124</v>
      </c>
      <c r="C169" s="12">
        <f t="shared" si="20"/>
        <v>443639.5820769472</v>
      </c>
      <c r="D169" s="12">
        <f t="shared" si="21"/>
        <v>3459.5729749317525</v>
      </c>
      <c r="E169" s="12">
        <f t="shared" si="22"/>
        <v>2587.8975621155255</v>
      </c>
      <c r="F169" s="12">
        <f t="shared" si="23"/>
        <v>871.67541281622698</v>
      </c>
      <c r="G169" s="12">
        <f t="shared" si="24"/>
        <v>442767.90666413098</v>
      </c>
      <c r="L169">
        <f t="shared" si="25"/>
        <v>124</v>
      </c>
      <c r="M169" s="11">
        <f t="shared" si="14"/>
        <v>217396.94141044817</v>
      </c>
      <c r="N169" s="11">
        <f t="shared" si="15"/>
        <v>4494.1413542621358</v>
      </c>
      <c r="O169" s="11">
        <f t="shared" si="16"/>
        <v>1268.148824894281</v>
      </c>
      <c r="P169" s="11">
        <f t="shared" si="17"/>
        <v>3225.9925293678548</v>
      </c>
      <c r="Q169" s="11">
        <f t="shared" si="18"/>
        <v>214170.94888108032</v>
      </c>
    </row>
    <row r="170" spans="2:17" x14ac:dyDescent="0.3">
      <c r="B170">
        <f t="shared" si="19"/>
        <v>125</v>
      </c>
      <c r="C170" s="12">
        <f t="shared" si="20"/>
        <v>442767.90666413098</v>
      </c>
      <c r="D170" s="12">
        <f t="shared" si="21"/>
        <v>3459.5729749317525</v>
      </c>
      <c r="E170" s="12">
        <f t="shared" si="22"/>
        <v>2582.8127888740974</v>
      </c>
      <c r="F170" s="12">
        <f t="shared" si="23"/>
        <v>876.76018605765512</v>
      </c>
      <c r="G170" s="12">
        <f t="shared" si="24"/>
        <v>441891.14647807332</v>
      </c>
      <c r="L170">
        <f t="shared" si="25"/>
        <v>125</v>
      </c>
      <c r="M170" s="11">
        <f t="shared" si="14"/>
        <v>214170.94888108032</v>
      </c>
      <c r="N170" s="11">
        <f t="shared" si="15"/>
        <v>4494.1413542621358</v>
      </c>
      <c r="O170" s="11">
        <f t="shared" si="16"/>
        <v>1249.3305351396352</v>
      </c>
      <c r="P170" s="11">
        <f t="shared" si="17"/>
        <v>3244.8108191225006</v>
      </c>
      <c r="Q170" s="11">
        <f t="shared" si="18"/>
        <v>210926.13806195781</v>
      </c>
    </row>
    <row r="171" spans="2:17" x14ac:dyDescent="0.3">
      <c r="B171">
        <f t="shared" si="19"/>
        <v>126</v>
      </c>
      <c r="C171" s="12">
        <f t="shared" si="20"/>
        <v>441891.14647807332</v>
      </c>
      <c r="D171" s="12">
        <f t="shared" si="21"/>
        <v>3459.5729749317525</v>
      </c>
      <c r="E171" s="12">
        <f t="shared" si="22"/>
        <v>2577.6983544554278</v>
      </c>
      <c r="F171" s="12">
        <f t="shared" si="23"/>
        <v>881.87462047632471</v>
      </c>
      <c r="G171" s="12">
        <f t="shared" si="24"/>
        <v>441009.27185759699</v>
      </c>
      <c r="L171">
        <f t="shared" si="25"/>
        <v>126</v>
      </c>
      <c r="M171" s="11">
        <f t="shared" si="14"/>
        <v>210926.13806195781</v>
      </c>
      <c r="N171" s="11">
        <f t="shared" si="15"/>
        <v>4494.1413542621358</v>
      </c>
      <c r="O171" s="11">
        <f t="shared" si="16"/>
        <v>1230.4024720280872</v>
      </c>
      <c r="P171" s="11">
        <f t="shared" si="17"/>
        <v>3263.7388822340486</v>
      </c>
      <c r="Q171" s="11">
        <f t="shared" si="18"/>
        <v>207662.39917972375</v>
      </c>
    </row>
    <row r="172" spans="2:17" x14ac:dyDescent="0.3">
      <c r="B172">
        <f t="shared" si="19"/>
        <v>127</v>
      </c>
      <c r="C172" s="12">
        <f t="shared" si="20"/>
        <v>441009.27185759699</v>
      </c>
      <c r="D172" s="12">
        <f t="shared" si="21"/>
        <v>3459.5729749317525</v>
      </c>
      <c r="E172" s="12">
        <f t="shared" si="22"/>
        <v>2572.5540858359827</v>
      </c>
      <c r="F172" s="12">
        <f t="shared" si="23"/>
        <v>887.01888909576974</v>
      </c>
      <c r="G172" s="12">
        <f t="shared" si="24"/>
        <v>440122.25296850124</v>
      </c>
      <c r="L172">
        <f t="shared" si="25"/>
        <v>127</v>
      </c>
      <c r="M172" s="11">
        <f t="shared" si="14"/>
        <v>207662.39917972375</v>
      </c>
      <c r="N172" s="11">
        <f t="shared" si="15"/>
        <v>4494.1413542621358</v>
      </c>
      <c r="O172" s="11">
        <f t="shared" si="16"/>
        <v>1211.3639952150552</v>
      </c>
      <c r="P172" s="11">
        <f t="shared" si="17"/>
        <v>3282.7773590470806</v>
      </c>
      <c r="Q172" s="11">
        <f t="shared" si="18"/>
        <v>204379.62182067666</v>
      </c>
    </row>
    <row r="173" spans="2:17" x14ac:dyDescent="0.3">
      <c r="B173">
        <f t="shared" si="19"/>
        <v>128</v>
      </c>
      <c r="C173" s="12">
        <f t="shared" si="20"/>
        <v>440122.25296850124</v>
      </c>
      <c r="D173" s="12">
        <f t="shared" si="21"/>
        <v>3459.5729749317525</v>
      </c>
      <c r="E173" s="12">
        <f t="shared" si="22"/>
        <v>2567.3798089829238</v>
      </c>
      <c r="F173" s="12">
        <f t="shared" si="23"/>
        <v>892.19316594882866</v>
      </c>
      <c r="G173" s="12">
        <f t="shared" si="24"/>
        <v>439230.05980255239</v>
      </c>
      <c r="L173">
        <f t="shared" si="25"/>
        <v>128</v>
      </c>
      <c r="M173" s="11">
        <f t="shared" si="14"/>
        <v>204379.62182067666</v>
      </c>
      <c r="N173" s="11">
        <f t="shared" si="15"/>
        <v>4494.1413542621358</v>
      </c>
      <c r="O173" s="11">
        <f t="shared" si="16"/>
        <v>1192.2144606206139</v>
      </c>
      <c r="P173" s="11">
        <f t="shared" si="17"/>
        <v>3301.9268936415219</v>
      </c>
      <c r="Q173" s="11">
        <f t="shared" si="18"/>
        <v>201077.69492703513</v>
      </c>
    </row>
    <row r="174" spans="2:17" x14ac:dyDescent="0.3">
      <c r="B174">
        <f t="shared" si="19"/>
        <v>129</v>
      </c>
      <c r="C174" s="12">
        <f t="shared" si="20"/>
        <v>439230.05980255239</v>
      </c>
      <c r="D174" s="12">
        <f t="shared" si="21"/>
        <v>3459.5729749317525</v>
      </c>
      <c r="E174" s="12">
        <f t="shared" si="22"/>
        <v>2562.1753488482223</v>
      </c>
      <c r="F174" s="12">
        <f t="shared" si="23"/>
        <v>897.39762608353021</v>
      </c>
      <c r="G174" s="12">
        <f t="shared" si="24"/>
        <v>438332.66217646888</v>
      </c>
      <c r="L174">
        <f t="shared" si="25"/>
        <v>129</v>
      </c>
      <c r="M174" s="11">
        <f t="shared" si="14"/>
        <v>201077.69492703513</v>
      </c>
      <c r="N174" s="11">
        <f t="shared" si="15"/>
        <v>4494.1413542621358</v>
      </c>
      <c r="O174" s="11">
        <f t="shared" si="16"/>
        <v>1172.953220407705</v>
      </c>
      <c r="P174" s="11">
        <f t="shared" si="17"/>
        <v>3321.1881338544308</v>
      </c>
      <c r="Q174" s="11">
        <f t="shared" si="18"/>
        <v>197756.50679318071</v>
      </c>
    </row>
    <row r="175" spans="2:17" x14ac:dyDescent="0.3">
      <c r="B175">
        <f t="shared" si="19"/>
        <v>130</v>
      </c>
      <c r="C175" s="12">
        <f t="shared" si="20"/>
        <v>438332.66217646888</v>
      </c>
      <c r="D175" s="12">
        <f t="shared" si="21"/>
        <v>3459.5729749317525</v>
      </c>
      <c r="E175" s="12">
        <f t="shared" si="22"/>
        <v>2556.9405293627351</v>
      </c>
      <c r="F175" s="12">
        <f t="shared" si="23"/>
        <v>902.63244556901736</v>
      </c>
      <c r="G175" s="12">
        <f t="shared" si="24"/>
        <v>437430.02973089984</v>
      </c>
      <c r="L175">
        <f t="shared" si="25"/>
        <v>130</v>
      </c>
      <c r="M175" s="11">
        <f t="shared" si="14"/>
        <v>197756.50679318071</v>
      </c>
      <c r="N175" s="11">
        <f t="shared" si="15"/>
        <v>4494.1413542621358</v>
      </c>
      <c r="O175" s="11">
        <f t="shared" si="16"/>
        <v>1153.5796229602208</v>
      </c>
      <c r="P175" s="11">
        <f t="shared" si="17"/>
        <v>3340.5617313019147</v>
      </c>
      <c r="Q175" s="11">
        <f t="shared" si="18"/>
        <v>194415.9450618788</v>
      </c>
    </row>
    <row r="176" spans="2:17" x14ac:dyDescent="0.3">
      <c r="B176">
        <f t="shared" si="19"/>
        <v>131</v>
      </c>
      <c r="C176" s="12">
        <f t="shared" si="20"/>
        <v>437430.02973089984</v>
      </c>
      <c r="D176" s="12">
        <f t="shared" si="21"/>
        <v>3459.5729749317525</v>
      </c>
      <c r="E176" s="12">
        <f t="shared" si="22"/>
        <v>2551.6751734302493</v>
      </c>
      <c r="F176" s="12">
        <f t="shared" si="23"/>
        <v>907.89780150150318</v>
      </c>
      <c r="G176" s="12">
        <f t="shared" si="24"/>
        <v>436522.13192939834</v>
      </c>
      <c r="L176">
        <f t="shared" si="25"/>
        <v>131</v>
      </c>
      <c r="M176" s="11">
        <f t="shared" ref="M176:M239" si="26">Q175</f>
        <v>194415.9450618788</v>
      </c>
      <c r="N176" s="11">
        <f t="shared" ref="N176:N239" si="27">$P$5</f>
        <v>4494.1413542621358</v>
      </c>
      <c r="O176" s="11">
        <f t="shared" ref="O176:O239" si="28">M176*$P$4</f>
        <v>1134.0930128609598</v>
      </c>
      <c r="P176" s="11">
        <f t="shared" ref="P176:P239" si="29">N176-O176</f>
        <v>3360.048341401176</v>
      </c>
      <c r="Q176" s="11">
        <f t="shared" ref="Q176:Q239" si="30">M176-P176</f>
        <v>191055.89672047761</v>
      </c>
    </row>
    <row r="177" spans="2:17" x14ac:dyDescent="0.3">
      <c r="B177">
        <f t="shared" ref="B177:B240" si="31">B176+1</f>
        <v>132</v>
      </c>
      <c r="C177" s="12">
        <f t="shared" ref="C177:C240" si="32">G176</f>
        <v>436522.13192939834</v>
      </c>
      <c r="D177" s="12">
        <f t="shared" ref="D177:D240" si="33">$F$5</f>
        <v>3459.5729749317525</v>
      </c>
      <c r="E177" s="12">
        <f t="shared" ref="E177:E240" si="34">C177*$F$4</f>
        <v>2546.3791029214904</v>
      </c>
      <c r="F177" s="12">
        <f t="shared" ref="F177:F240" si="35">D177-E177</f>
        <v>913.19387201026211</v>
      </c>
      <c r="G177" s="12">
        <f t="shared" ref="G177:G240" si="36">C177-F177</f>
        <v>435608.93805738806</v>
      </c>
      <c r="L177">
        <f t="shared" ref="L177:L240" si="37">L176+1</f>
        <v>132</v>
      </c>
      <c r="M177" s="11">
        <f t="shared" si="26"/>
        <v>191055.89672047761</v>
      </c>
      <c r="N177" s="11">
        <f t="shared" si="27"/>
        <v>4494.1413542621358</v>
      </c>
      <c r="O177" s="11">
        <f t="shared" si="28"/>
        <v>1114.4927308694528</v>
      </c>
      <c r="P177" s="11">
        <f t="shared" si="29"/>
        <v>3379.648623392683</v>
      </c>
      <c r="Q177" s="11">
        <f t="shared" si="30"/>
        <v>187676.24809708493</v>
      </c>
    </row>
    <row r="178" spans="2:17" x14ac:dyDescent="0.3">
      <c r="B178">
        <f t="shared" si="31"/>
        <v>133</v>
      </c>
      <c r="C178" s="12">
        <f t="shared" si="32"/>
        <v>435608.93805738806</v>
      </c>
      <c r="D178" s="12">
        <f t="shared" si="33"/>
        <v>3459.5729749317525</v>
      </c>
      <c r="E178" s="12">
        <f t="shared" si="34"/>
        <v>2541.0521386680971</v>
      </c>
      <c r="F178" s="12">
        <f t="shared" si="35"/>
        <v>918.52083626365538</v>
      </c>
      <c r="G178" s="12">
        <f t="shared" si="36"/>
        <v>434690.4172211244</v>
      </c>
      <c r="L178">
        <f t="shared" si="37"/>
        <v>133</v>
      </c>
      <c r="M178" s="11">
        <f t="shared" si="26"/>
        <v>187676.24809708493</v>
      </c>
      <c r="N178" s="11">
        <f t="shared" si="27"/>
        <v>4494.1413542621358</v>
      </c>
      <c r="O178" s="11">
        <f t="shared" si="28"/>
        <v>1094.7781138996622</v>
      </c>
      <c r="P178" s="11">
        <f t="shared" si="29"/>
        <v>3399.3632403624733</v>
      </c>
      <c r="Q178" s="11">
        <f t="shared" si="30"/>
        <v>184276.88485672246</v>
      </c>
    </row>
    <row r="179" spans="2:17" x14ac:dyDescent="0.3">
      <c r="B179">
        <f t="shared" si="31"/>
        <v>134</v>
      </c>
      <c r="C179" s="12">
        <f t="shared" si="32"/>
        <v>434690.4172211244</v>
      </c>
      <c r="D179" s="12">
        <f t="shared" si="33"/>
        <v>3459.5729749317525</v>
      </c>
      <c r="E179" s="12">
        <f t="shared" si="34"/>
        <v>2535.6941004565592</v>
      </c>
      <c r="F179" s="12">
        <f t="shared" si="35"/>
        <v>923.87887447519324</v>
      </c>
      <c r="G179" s="12">
        <f t="shared" si="36"/>
        <v>433766.53834664921</v>
      </c>
      <c r="L179">
        <f t="shared" si="37"/>
        <v>134</v>
      </c>
      <c r="M179" s="11">
        <f t="shared" si="26"/>
        <v>184276.88485672246</v>
      </c>
      <c r="N179" s="11">
        <f t="shared" si="27"/>
        <v>4494.1413542621358</v>
      </c>
      <c r="O179" s="11">
        <f t="shared" si="28"/>
        <v>1074.9484949975476</v>
      </c>
      <c r="P179" s="11">
        <f t="shared" si="29"/>
        <v>3419.1928592645882</v>
      </c>
      <c r="Q179" s="11">
        <f t="shared" si="30"/>
        <v>180857.69199745788</v>
      </c>
    </row>
    <row r="180" spans="2:17" x14ac:dyDescent="0.3">
      <c r="B180">
        <f t="shared" si="31"/>
        <v>135</v>
      </c>
      <c r="C180" s="12">
        <f t="shared" si="32"/>
        <v>433766.53834664921</v>
      </c>
      <c r="D180" s="12">
        <f t="shared" si="33"/>
        <v>3459.5729749317525</v>
      </c>
      <c r="E180" s="12">
        <f t="shared" si="34"/>
        <v>2530.3048070221203</v>
      </c>
      <c r="F180" s="12">
        <f t="shared" si="35"/>
        <v>929.26816790963221</v>
      </c>
      <c r="G180" s="12">
        <f t="shared" si="36"/>
        <v>432837.27017873956</v>
      </c>
      <c r="L180">
        <f t="shared" si="37"/>
        <v>135</v>
      </c>
      <c r="M180" s="11">
        <f t="shared" si="26"/>
        <v>180857.69199745788</v>
      </c>
      <c r="N180" s="11">
        <f t="shared" si="27"/>
        <v>4494.1413542621358</v>
      </c>
      <c r="O180" s="11">
        <f t="shared" si="28"/>
        <v>1055.0032033185043</v>
      </c>
      <c r="P180" s="11">
        <f t="shared" si="29"/>
        <v>3439.1381509436314</v>
      </c>
      <c r="Q180" s="11">
        <f t="shared" si="30"/>
        <v>177418.55384651426</v>
      </c>
    </row>
    <row r="181" spans="2:17" x14ac:dyDescent="0.3">
      <c r="B181">
        <f t="shared" si="31"/>
        <v>136</v>
      </c>
      <c r="C181" s="12">
        <f t="shared" si="32"/>
        <v>432837.27017873956</v>
      </c>
      <c r="D181" s="12">
        <f t="shared" si="33"/>
        <v>3459.5729749317525</v>
      </c>
      <c r="E181" s="12">
        <f t="shared" si="34"/>
        <v>2524.8840760426474</v>
      </c>
      <c r="F181" s="12">
        <f t="shared" si="35"/>
        <v>934.68889888910508</v>
      </c>
      <c r="G181" s="12">
        <f t="shared" si="36"/>
        <v>431902.58127985045</v>
      </c>
      <c r="L181">
        <f t="shared" si="37"/>
        <v>136</v>
      </c>
      <c r="M181" s="11">
        <f t="shared" si="26"/>
        <v>177418.55384651426</v>
      </c>
      <c r="N181" s="11">
        <f t="shared" si="27"/>
        <v>4494.1413542621358</v>
      </c>
      <c r="O181" s="11">
        <f t="shared" si="28"/>
        <v>1034.9415641046667</v>
      </c>
      <c r="P181" s="11">
        <f t="shared" si="29"/>
        <v>3459.1997901574691</v>
      </c>
      <c r="Q181" s="11">
        <f t="shared" si="30"/>
        <v>173959.35405635679</v>
      </c>
    </row>
    <row r="182" spans="2:17" x14ac:dyDescent="0.3">
      <c r="B182">
        <f t="shared" si="31"/>
        <v>137</v>
      </c>
      <c r="C182" s="12">
        <f t="shared" si="32"/>
        <v>431902.58127985045</v>
      </c>
      <c r="D182" s="12">
        <f t="shared" si="33"/>
        <v>3459.5729749317525</v>
      </c>
      <c r="E182" s="12">
        <f t="shared" si="34"/>
        <v>2519.4317241324611</v>
      </c>
      <c r="F182" s="12">
        <f t="shared" si="35"/>
        <v>940.14125079929136</v>
      </c>
      <c r="G182" s="12">
        <f t="shared" si="36"/>
        <v>430962.44002905115</v>
      </c>
      <c r="L182">
        <f t="shared" si="37"/>
        <v>137</v>
      </c>
      <c r="M182" s="11">
        <f t="shared" si="26"/>
        <v>173959.35405635679</v>
      </c>
      <c r="N182" s="11">
        <f t="shared" si="27"/>
        <v>4494.1413542621358</v>
      </c>
      <c r="O182" s="11">
        <f t="shared" si="28"/>
        <v>1014.7628986620814</v>
      </c>
      <c r="P182" s="11">
        <f t="shared" si="29"/>
        <v>3479.3784556000546</v>
      </c>
      <c r="Q182" s="11">
        <f t="shared" si="30"/>
        <v>170479.97560075673</v>
      </c>
    </row>
    <row r="183" spans="2:17" x14ac:dyDescent="0.3">
      <c r="B183">
        <f t="shared" si="31"/>
        <v>138</v>
      </c>
      <c r="C183" s="12">
        <f t="shared" si="32"/>
        <v>430962.44002905115</v>
      </c>
      <c r="D183" s="12">
        <f t="shared" si="33"/>
        <v>3459.5729749317525</v>
      </c>
      <c r="E183" s="12">
        <f t="shared" si="34"/>
        <v>2513.947566836132</v>
      </c>
      <c r="F183" s="12">
        <f t="shared" si="35"/>
        <v>945.62540809562051</v>
      </c>
      <c r="G183" s="12">
        <f t="shared" si="36"/>
        <v>430016.81462095556</v>
      </c>
      <c r="L183">
        <f t="shared" si="37"/>
        <v>138</v>
      </c>
      <c r="M183" s="11">
        <f t="shared" si="26"/>
        <v>170479.97560075673</v>
      </c>
      <c r="N183" s="11">
        <f t="shared" si="27"/>
        <v>4494.1413542621358</v>
      </c>
      <c r="O183" s="11">
        <f t="shared" si="28"/>
        <v>994.46652433774761</v>
      </c>
      <c r="P183" s="11">
        <f t="shared" si="29"/>
        <v>3499.6748299243882</v>
      </c>
      <c r="Q183" s="11">
        <f t="shared" si="30"/>
        <v>166980.30077083234</v>
      </c>
    </row>
    <row r="184" spans="2:17" x14ac:dyDescent="0.3">
      <c r="B184">
        <f t="shared" si="31"/>
        <v>139</v>
      </c>
      <c r="C184" s="12">
        <f t="shared" si="32"/>
        <v>430016.81462095556</v>
      </c>
      <c r="D184" s="12">
        <f t="shared" si="33"/>
        <v>3459.5729749317525</v>
      </c>
      <c r="E184" s="12">
        <f t="shared" si="34"/>
        <v>2508.4314186222409</v>
      </c>
      <c r="F184" s="12">
        <f t="shared" si="35"/>
        <v>951.14155630951154</v>
      </c>
      <c r="G184" s="12">
        <f t="shared" si="36"/>
        <v>429065.67306464602</v>
      </c>
      <c r="L184">
        <f t="shared" si="37"/>
        <v>139</v>
      </c>
      <c r="M184" s="11">
        <f t="shared" si="26"/>
        <v>166980.30077083234</v>
      </c>
      <c r="N184" s="11">
        <f t="shared" si="27"/>
        <v>4494.1413542621358</v>
      </c>
      <c r="O184" s="11">
        <f t="shared" si="28"/>
        <v>974.05175449652199</v>
      </c>
      <c r="P184" s="11">
        <f t="shared" si="29"/>
        <v>3520.0895997656139</v>
      </c>
      <c r="Q184" s="11">
        <f t="shared" si="30"/>
        <v>163460.21117106674</v>
      </c>
    </row>
    <row r="185" spans="2:17" x14ac:dyDescent="0.3">
      <c r="B185">
        <f t="shared" si="31"/>
        <v>140</v>
      </c>
      <c r="C185" s="12">
        <f t="shared" si="32"/>
        <v>429065.67306464602</v>
      </c>
      <c r="D185" s="12">
        <f t="shared" si="33"/>
        <v>3459.5729749317525</v>
      </c>
      <c r="E185" s="12">
        <f t="shared" si="34"/>
        <v>2502.8830928771017</v>
      </c>
      <c r="F185" s="12">
        <f t="shared" si="35"/>
        <v>956.68988205465075</v>
      </c>
      <c r="G185" s="12">
        <f t="shared" si="36"/>
        <v>428108.98318259139</v>
      </c>
      <c r="L185">
        <f t="shared" si="37"/>
        <v>140</v>
      </c>
      <c r="M185" s="11">
        <f t="shared" si="26"/>
        <v>163460.21117106674</v>
      </c>
      <c r="N185" s="11">
        <f t="shared" si="27"/>
        <v>4494.1413542621358</v>
      </c>
      <c r="O185" s="11">
        <f t="shared" si="28"/>
        <v>953.51789849788929</v>
      </c>
      <c r="P185" s="11">
        <f t="shared" si="29"/>
        <v>3540.6234557642465</v>
      </c>
      <c r="Q185" s="11">
        <f t="shared" si="30"/>
        <v>159919.58771530248</v>
      </c>
    </row>
    <row r="186" spans="2:17" x14ac:dyDescent="0.3">
      <c r="B186">
        <f t="shared" si="31"/>
        <v>141</v>
      </c>
      <c r="C186" s="12">
        <f t="shared" si="32"/>
        <v>428108.98318259139</v>
      </c>
      <c r="D186" s="12">
        <f t="shared" si="33"/>
        <v>3459.5729749317525</v>
      </c>
      <c r="E186" s="12">
        <f t="shared" si="34"/>
        <v>2497.3024018984497</v>
      </c>
      <c r="F186" s="12">
        <f t="shared" si="35"/>
        <v>962.27057303330275</v>
      </c>
      <c r="G186" s="12">
        <f t="shared" si="36"/>
        <v>427146.71260955808</v>
      </c>
      <c r="L186">
        <f t="shared" si="37"/>
        <v>141</v>
      </c>
      <c r="M186" s="11">
        <f t="shared" si="26"/>
        <v>159919.58771530248</v>
      </c>
      <c r="N186" s="11">
        <f t="shared" si="27"/>
        <v>4494.1413542621358</v>
      </c>
      <c r="O186" s="11">
        <f t="shared" si="28"/>
        <v>932.86426167259788</v>
      </c>
      <c r="P186" s="11">
        <f t="shared" si="29"/>
        <v>3561.2770925895379</v>
      </c>
      <c r="Q186" s="11">
        <f t="shared" si="30"/>
        <v>156358.31062271295</v>
      </c>
    </row>
    <row r="187" spans="2:17" x14ac:dyDescent="0.3">
      <c r="B187">
        <f t="shared" si="31"/>
        <v>142</v>
      </c>
      <c r="C187" s="12">
        <f t="shared" si="32"/>
        <v>427146.71260955808</v>
      </c>
      <c r="D187" s="12">
        <f t="shared" si="33"/>
        <v>3459.5729749317525</v>
      </c>
      <c r="E187" s="12">
        <f t="shared" si="34"/>
        <v>2491.6891568890887</v>
      </c>
      <c r="F187" s="12">
        <f t="shared" si="35"/>
        <v>967.88381804266373</v>
      </c>
      <c r="G187" s="12">
        <f t="shared" si="36"/>
        <v>426178.82879151544</v>
      </c>
      <c r="L187">
        <f t="shared" si="37"/>
        <v>142</v>
      </c>
      <c r="M187" s="11">
        <f t="shared" si="26"/>
        <v>156358.31062271295</v>
      </c>
      <c r="N187" s="11">
        <f t="shared" si="27"/>
        <v>4494.1413542621358</v>
      </c>
      <c r="O187" s="11">
        <f t="shared" si="28"/>
        <v>912.09014529915885</v>
      </c>
      <c r="P187" s="11">
        <f t="shared" si="29"/>
        <v>3582.0512089629769</v>
      </c>
      <c r="Q187" s="11">
        <f t="shared" si="30"/>
        <v>152776.25941374997</v>
      </c>
    </row>
    <row r="188" spans="2:17" x14ac:dyDescent="0.3">
      <c r="B188">
        <f t="shared" si="31"/>
        <v>143</v>
      </c>
      <c r="C188" s="12">
        <f t="shared" si="32"/>
        <v>426178.82879151544</v>
      </c>
      <c r="D188" s="12">
        <f t="shared" si="33"/>
        <v>3459.5729749317525</v>
      </c>
      <c r="E188" s="12">
        <f t="shared" si="34"/>
        <v>2486.0431679505068</v>
      </c>
      <c r="F188" s="12">
        <f t="shared" si="35"/>
        <v>973.52980698124566</v>
      </c>
      <c r="G188" s="12">
        <f t="shared" si="36"/>
        <v>425205.29898453417</v>
      </c>
      <c r="L188">
        <f t="shared" si="37"/>
        <v>143</v>
      </c>
      <c r="M188" s="11">
        <f t="shared" si="26"/>
        <v>152776.25941374997</v>
      </c>
      <c r="N188" s="11">
        <f t="shared" si="27"/>
        <v>4494.1413542621358</v>
      </c>
      <c r="O188" s="11">
        <f t="shared" si="28"/>
        <v>891.19484658020815</v>
      </c>
      <c r="P188" s="11">
        <f t="shared" si="29"/>
        <v>3602.9465076819279</v>
      </c>
      <c r="Q188" s="11">
        <f t="shared" si="30"/>
        <v>149173.31290606805</v>
      </c>
    </row>
    <row r="189" spans="2:17" x14ac:dyDescent="0.3">
      <c r="B189">
        <f t="shared" si="31"/>
        <v>144</v>
      </c>
      <c r="C189" s="12">
        <f t="shared" si="32"/>
        <v>425205.29898453417</v>
      </c>
      <c r="D189" s="12">
        <f t="shared" si="33"/>
        <v>3459.5729749317525</v>
      </c>
      <c r="E189" s="12">
        <f t="shared" si="34"/>
        <v>2480.3642440764493</v>
      </c>
      <c r="F189" s="12">
        <f t="shared" si="35"/>
        <v>979.2087308553032</v>
      </c>
      <c r="G189" s="12">
        <f t="shared" si="36"/>
        <v>424226.09025367885</v>
      </c>
      <c r="L189">
        <f t="shared" si="37"/>
        <v>144</v>
      </c>
      <c r="M189" s="11">
        <f t="shared" si="26"/>
        <v>149173.31290606805</v>
      </c>
      <c r="N189" s="11">
        <f t="shared" si="27"/>
        <v>4494.1413542621358</v>
      </c>
      <c r="O189" s="11">
        <f t="shared" si="28"/>
        <v>870.17765861873033</v>
      </c>
      <c r="P189" s="11">
        <f t="shared" si="29"/>
        <v>3623.9636956434056</v>
      </c>
      <c r="Q189" s="11">
        <f t="shared" si="30"/>
        <v>145549.34921042464</v>
      </c>
    </row>
    <row r="190" spans="2:17" x14ac:dyDescent="0.3">
      <c r="B190">
        <f t="shared" si="31"/>
        <v>145</v>
      </c>
      <c r="C190" s="12">
        <f t="shared" si="32"/>
        <v>424226.09025367885</v>
      </c>
      <c r="D190" s="12">
        <f t="shared" si="33"/>
        <v>3459.5729749317525</v>
      </c>
      <c r="E190" s="12">
        <f t="shared" si="34"/>
        <v>2474.6521931464599</v>
      </c>
      <c r="F190" s="12">
        <f t="shared" si="35"/>
        <v>984.92078178529255</v>
      </c>
      <c r="G190" s="12">
        <f t="shared" si="36"/>
        <v>423241.16947189358</v>
      </c>
      <c r="L190">
        <f t="shared" si="37"/>
        <v>145</v>
      </c>
      <c r="M190" s="11">
        <f t="shared" si="26"/>
        <v>145549.34921042464</v>
      </c>
      <c r="N190" s="11">
        <f t="shared" si="27"/>
        <v>4494.1413542621358</v>
      </c>
      <c r="O190" s="11">
        <f t="shared" si="28"/>
        <v>849.03787039414374</v>
      </c>
      <c r="P190" s="11">
        <f t="shared" si="29"/>
        <v>3645.1034838679921</v>
      </c>
      <c r="Q190" s="11">
        <f t="shared" si="30"/>
        <v>141904.24572655663</v>
      </c>
    </row>
    <row r="191" spans="2:17" x14ac:dyDescent="0.3">
      <c r="B191">
        <f t="shared" si="31"/>
        <v>146</v>
      </c>
      <c r="C191" s="12">
        <f t="shared" si="32"/>
        <v>423241.16947189358</v>
      </c>
      <c r="D191" s="12">
        <f t="shared" si="33"/>
        <v>3459.5729749317525</v>
      </c>
      <c r="E191" s="12">
        <f t="shared" si="34"/>
        <v>2468.9068219193791</v>
      </c>
      <c r="F191" s="12">
        <f t="shared" si="35"/>
        <v>990.66615301237334</v>
      </c>
      <c r="G191" s="12">
        <f t="shared" si="36"/>
        <v>422250.50331888121</v>
      </c>
      <c r="L191">
        <f t="shared" si="37"/>
        <v>146</v>
      </c>
      <c r="M191" s="11">
        <f t="shared" si="26"/>
        <v>141904.24572655663</v>
      </c>
      <c r="N191" s="11">
        <f t="shared" si="27"/>
        <v>4494.1413542621358</v>
      </c>
      <c r="O191" s="11">
        <f t="shared" si="28"/>
        <v>827.77476673824708</v>
      </c>
      <c r="P191" s="11">
        <f t="shared" si="29"/>
        <v>3666.3665875238885</v>
      </c>
      <c r="Q191" s="11">
        <f t="shared" si="30"/>
        <v>138237.87913903274</v>
      </c>
    </row>
    <row r="192" spans="2:17" x14ac:dyDescent="0.3">
      <c r="B192">
        <f t="shared" si="31"/>
        <v>147</v>
      </c>
      <c r="C192" s="12">
        <f t="shared" si="32"/>
        <v>422250.50331888121</v>
      </c>
      <c r="D192" s="12">
        <f t="shared" si="33"/>
        <v>3459.5729749317525</v>
      </c>
      <c r="E192" s="12">
        <f t="shared" si="34"/>
        <v>2463.1279360268072</v>
      </c>
      <c r="F192" s="12">
        <f t="shared" si="35"/>
        <v>996.44503890494525</v>
      </c>
      <c r="G192" s="12">
        <f t="shared" si="36"/>
        <v>421254.05827997625</v>
      </c>
      <c r="L192">
        <f t="shared" si="37"/>
        <v>147</v>
      </c>
      <c r="M192" s="11">
        <f t="shared" si="26"/>
        <v>138237.87913903274</v>
      </c>
      <c r="N192" s="11">
        <f t="shared" si="27"/>
        <v>4494.1413542621358</v>
      </c>
      <c r="O192" s="11">
        <f t="shared" si="28"/>
        <v>806.3876283110244</v>
      </c>
      <c r="P192" s="11">
        <f t="shared" si="29"/>
        <v>3687.7537259511114</v>
      </c>
      <c r="Q192" s="11">
        <f t="shared" si="30"/>
        <v>134550.12541308164</v>
      </c>
    </row>
    <row r="193" spans="2:17" x14ac:dyDescent="0.3">
      <c r="B193">
        <f t="shared" si="31"/>
        <v>148</v>
      </c>
      <c r="C193" s="12">
        <f t="shared" si="32"/>
        <v>421254.05827997625</v>
      </c>
      <c r="D193" s="12">
        <f t="shared" si="33"/>
        <v>3459.5729749317525</v>
      </c>
      <c r="E193" s="12">
        <f t="shared" si="34"/>
        <v>2457.3153399665284</v>
      </c>
      <c r="F193" s="12">
        <f t="shared" si="35"/>
        <v>1002.257634965224</v>
      </c>
      <c r="G193" s="12">
        <f t="shared" si="36"/>
        <v>420251.80064501101</v>
      </c>
      <c r="L193">
        <f t="shared" si="37"/>
        <v>148</v>
      </c>
      <c r="M193" s="11">
        <f t="shared" si="26"/>
        <v>134550.12541308164</v>
      </c>
      <c r="N193" s="11">
        <f t="shared" si="27"/>
        <v>4494.1413542621358</v>
      </c>
      <c r="O193" s="11">
        <f t="shared" si="28"/>
        <v>784.87573157630959</v>
      </c>
      <c r="P193" s="11">
        <f t="shared" si="29"/>
        <v>3709.2656226858262</v>
      </c>
      <c r="Q193" s="11">
        <f t="shared" si="30"/>
        <v>130840.85979039581</v>
      </c>
    </row>
    <row r="194" spans="2:17" x14ac:dyDescent="0.3">
      <c r="B194">
        <f t="shared" si="31"/>
        <v>149</v>
      </c>
      <c r="C194" s="12">
        <f t="shared" si="32"/>
        <v>420251.80064501101</v>
      </c>
      <c r="D194" s="12">
        <f t="shared" si="33"/>
        <v>3459.5729749317525</v>
      </c>
      <c r="E194" s="12">
        <f t="shared" si="34"/>
        <v>2451.4688370958975</v>
      </c>
      <c r="F194" s="12">
        <f t="shared" si="35"/>
        <v>1008.104137835855</v>
      </c>
      <c r="G194" s="12">
        <f t="shared" si="36"/>
        <v>419243.69650717516</v>
      </c>
      <c r="L194">
        <f t="shared" si="37"/>
        <v>149</v>
      </c>
      <c r="M194" s="11">
        <f t="shared" si="26"/>
        <v>130840.85979039581</v>
      </c>
      <c r="N194" s="11">
        <f t="shared" si="27"/>
        <v>4494.1413542621358</v>
      </c>
      <c r="O194" s="11">
        <f t="shared" si="28"/>
        <v>763.23834877730894</v>
      </c>
      <c r="P194" s="11">
        <f t="shared" si="29"/>
        <v>3730.9030054848267</v>
      </c>
      <c r="Q194" s="11">
        <f t="shared" si="30"/>
        <v>127109.95678491099</v>
      </c>
    </row>
    <row r="195" spans="2:17" x14ac:dyDescent="0.3">
      <c r="B195">
        <f t="shared" si="31"/>
        <v>150</v>
      </c>
      <c r="C195" s="12">
        <f t="shared" si="32"/>
        <v>419243.69650717516</v>
      </c>
      <c r="D195" s="12">
        <f t="shared" si="33"/>
        <v>3459.5729749317525</v>
      </c>
      <c r="E195" s="12">
        <f t="shared" si="34"/>
        <v>2445.5882296251884</v>
      </c>
      <c r="F195" s="12">
        <f t="shared" si="35"/>
        <v>1013.984745306564</v>
      </c>
      <c r="G195" s="12">
        <f t="shared" si="36"/>
        <v>418229.71176186862</v>
      </c>
      <c r="L195">
        <f t="shared" si="37"/>
        <v>150</v>
      </c>
      <c r="M195" s="11">
        <f t="shared" si="26"/>
        <v>127109.95678491099</v>
      </c>
      <c r="N195" s="11">
        <f t="shared" si="27"/>
        <v>4494.1413542621358</v>
      </c>
      <c r="O195" s="11">
        <f t="shared" si="28"/>
        <v>741.47474791198078</v>
      </c>
      <c r="P195" s="11">
        <f t="shared" si="29"/>
        <v>3752.6666063501552</v>
      </c>
      <c r="Q195" s="11">
        <f t="shared" si="30"/>
        <v>123357.29017856083</v>
      </c>
    </row>
    <row r="196" spans="2:17" x14ac:dyDescent="0.3">
      <c r="B196">
        <f t="shared" si="31"/>
        <v>151</v>
      </c>
      <c r="C196" s="12">
        <f t="shared" si="32"/>
        <v>418229.71176186862</v>
      </c>
      <c r="D196" s="12">
        <f t="shared" si="33"/>
        <v>3459.5729749317525</v>
      </c>
      <c r="E196" s="12">
        <f t="shared" si="34"/>
        <v>2439.6733186109004</v>
      </c>
      <c r="F196" s="12">
        <f t="shared" si="35"/>
        <v>1019.899656320852</v>
      </c>
      <c r="G196" s="12">
        <f t="shared" si="36"/>
        <v>417209.81210554775</v>
      </c>
      <c r="L196">
        <f t="shared" si="37"/>
        <v>151</v>
      </c>
      <c r="M196" s="11">
        <f t="shared" si="26"/>
        <v>123357.29017856083</v>
      </c>
      <c r="N196" s="11">
        <f t="shared" si="27"/>
        <v>4494.1413542621358</v>
      </c>
      <c r="O196" s="11">
        <f t="shared" si="28"/>
        <v>719.58419270827153</v>
      </c>
      <c r="P196" s="11">
        <f t="shared" si="29"/>
        <v>3774.5571615538643</v>
      </c>
      <c r="Q196" s="11">
        <f t="shared" si="30"/>
        <v>119582.73301700696</v>
      </c>
    </row>
    <row r="197" spans="2:17" x14ac:dyDescent="0.3">
      <c r="B197">
        <f t="shared" si="31"/>
        <v>152</v>
      </c>
      <c r="C197" s="12">
        <f t="shared" si="32"/>
        <v>417209.81210554775</v>
      </c>
      <c r="D197" s="12">
        <f t="shared" si="33"/>
        <v>3459.5729749317525</v>
      </c>
      <c r="E197" s="12">
        <f t="shared" si="34"/>
        <v>2433.7239039490287</v>
      </c>
      <c r="F197" s="12">
        <f t="shared" si="35"/>
        <v>1025.8490709827238</v>
      </c>
      <c r="G197" s="12">
        <f t="shared" si="36"/>
        <v>416183.96303456504</v>
      </c>
      <c r="L197">
        <f t="shared" si="37"/>
        <v>152</v>
      </c>
      <c r="M197" s="11">
        <f t="shared" si="26"/>
        <v>119582.73301700696</v>
      </c>
      <c r="N197" s="11">
        <f t="shared" si="27"/>
        <v>4494.1413542621358</v>
      </c>
      <c r="O197" s="11">
        <f t="shared" si="28"/>
        <v>697.56594259920735</v>
      </c>
      <c r="P197" s="11">
        <f t="shared" si="29"/>
        <v>3796.5754116629287</v>
      </c>
      <c r="Q197" s="11">
        <f t="shared" si="30"/>
        <v>115786.15760534404</v>
      </c>
    </row>
    <row r="198" spans="2:17" x14ac:dyDescent="0.3">
      <c r="B198">
        <f t="shared" si="31"/>
        <v>153</v>
      </c>
      <c r="C198" s="12">
        <f t="shared" si="32"/>
        <v>416183.96303456504</v>
      </c>
      <c r="D198" s="12">
        <f t="shared" si="33"/>
        <v>3459.5729749317525</v>
      </c>
      <c r="E198" s="12">
        <f t="shared" si="34"/>
        <v>2427.7397843682961</v>
      </c>
      <c r="F198" s="12">
        <f t="shared" si="35"/>
        <v>1031.8331905634564</v>
      </c>
      <c r="G198" s="12">
        <f t="shared" si="36"/>
        <v>415152.12984400155</v>
      </c>
      <c r="L198">
        <f t="shared" si="37"/>
        <v>153</v>
      </c>
      <c r="M198" s="11">
        <f t="shared" si="26"/>
        <v>115786.15760534404</v>
      </c>
      <c r="N198" s="11">
        <f t="shared" si="27"/>
        <v>4494.1413542621358</v>
      </c>
      <c r="O198" s="11">
        <f t="shared" si="28"/>
        <v>675.41925269784019</v>
      </c>
      <c r="P198" s="11">
        <f t="shared" si="29"/>
        <v>3818.7221015642954</v>
      </c>
      <c r="Q198" s="11">
        <f t="shared" si="30"/>
        <v>111967.43550377974</v>
      </c>
    </row>
    <row r="199" spans="2:17" x14ac:dyDescent="0.3">
      <c r="B199">
        <f t="shared" si="31"/>
        <v>154</v>
      </c>
      <c r="C199" s="12">
        <f t="shared" si="32"/>
        <v>415152.12984400155</v>
      </c>
      <c r="D199" s="12">
        <f t="shared" si="33"/>
        <v>3459.5729749317525</v>
      </c>
      <c r="E199" s="12">
        <f t="shared" si="34"/>
        <v>2421.7207574233425</v>
      </c>
      <c r="F199" s="12">
        <f t="shared" si="35"/>
        <v>1037.8522175084099</v>
      </c>
      <c r="G199" s="12">
        <f t="shared" si="36"/>
        <v>414114.27762649313</v>
      </c>
      <c r="L199">
        <f t="shared" si="37"/>
        <v>154</v>
      </c>
      <c r="M199" s="11">
        <f t="shared" si="26"/>
        <v>111967.43550377974</v>
      </c>
      <c r="N199" s="11">
        <f t="shared" si="27"/>
        <v>4494.1413542621358</v>
      </c>
      <c r="O199" s="11">
        <f t="shared" si="28"/>
        <v>653.14337377204845</v>
      </c>
      <c r="P199" s="11">
        <f t="shared" si="29"/>
        <v>3840.9979804900872</v>
      </c>
      <c r="Q199" s="11">
        <f t="shared" si="30"/>
        <v>108126.43752328964</v>
      </c>
    </row>
    <row r="200" spans="2:17" x14ac:dyDescent="0.3">
      <c r="B200">
        <f t="shared" si="31"/>
        <v>155</v>
      </c>
      <c r="C200" s="12">
        <f t="shared" si="32"/>
        <v>414114.27762649313</v>
      </c>
      <c r="D200" s="12">
        <f t="shared" si="33"/>
        <v>3459.5729749317525</v>
      </c>
      <c r="E200" s="12">
        <f t="shared" si="34"/>
        <v>2415.6666194878767</v>
      </c>
      <c r="F200" s="12">
        <f t="shared" si="35"/>
        <v>1043.9063554438758</v>
      </c>
      <c r="G200" s="12">
        <f t="shared" si="36"/>
        <v>413070.37127104925</v>
      </c>
      <c r="L200">
        <f t="shared" si="37"/>
        <v>155</v>
      </c>
      <c r="M200" s="11">
        <f t="shared" si="26"/>
        <v>108126.43752328964</v>
      </c>
      <c r="N200" s="11">
        <f t="shared" si="27"/>
        <v>4494.1413542621358</v>
      </c>
      <c r="O200" s="11">
        <f t="shared" si="28"/>
        <v>630.73755221918964</v>
      </c>
      <c r="P200" s="11">
        <f t="shared" si="29"/>
        <v>3863.4038020429462</v>
      </c>
      <c r="Q200" s="11">
        <f t="shared" si="30"/>
        <v>104263.0337212467</v>
      </c>
    </row>
    <row r="201" spans="2:17" x14ac:dyDescent="0.3">
      <c r="B201">
        <f t="shared" si="31"/>
        <v>156</v>
      </c>
      <c r="C201" s="12">
        <f t="shared" si="32"/>
        <v>413070.37127104925</v>
      </c>
      <c r="D201" s="12">
        <f t="shared" si="33"/>
        <v>3459.5729749317525</v>
      </c>
      <c r="E201" s="12">
        <f t="shared" si="34"/>
        <v>2409.5771657477876</v>
      </c>
      <c r="F201" s="12">
        <f t="shared" si="35"/>
        <v>1049.9958091839649</v>
      </c>
      <c r="G201" s="12">
        <f t="shared" si="36"/>
        <v>412020.37546186527</v>
      </c>
      <c r="L201">
        <f t="shared" si="37"/>
        <v>156</v>
      </c>
      <c r="M201" s="11">
        <f t="shared" si="26"/>
        <v>104263.0337212467</v>
      </c>
      <c r="N201" s="11">
        <f t="shared" si="27"/>
        <v>4494.1413542621358</v>
      </c>
      <c r="O201" s="11">
        <f t="shared" si="28"/>
        <v>608.20103004060581</v>
      </c>
      <c r="P201" s="11">
        <f t="shared" si="29"/>
        <v>3885.9403242215299</v>
      </c>
      <c r="Q201" s="11">
        <f t="shared" si="30"/>
        <v>100377.09339702516</v>
      </c>
    </row>
    <row r="202" spans="2:17" x14ac:dyDescent="0.3">
      <c r="B202">
        <f t="shared" si="31"/>
        <v>157</v>
      </c>
      <c r="C202" s="12">
        <f t="shared" si="32"/>
        <v>412020.37546186527</v>
      </c>
      <c r="D202" s="12">
        <f t="shared" si="33"/>
        <v>3459.5729749317525</v>
      </c>
      <c r="E202" s="12">
        <f t="shared" si="34"/>
        <v>2403.4521901942144</v>
      </c>
      <c r="F202" s="12">
        <f t="shared" si="35"/>
        <v>1056.1207847375381</v>
      </c>
      <c r="G202" s="12">
        <f t="shared" si="36"/>
        <v>410964.25467712776</v>
      </c>
      <c r="L202">
        <f t="shared" si="37"/>
        <v>157</v>
      </c>
      <c r="M202" s="11">
        <f t="shared" si="26"/>
        <v>100377.09339702516</v>
      </c>
      <c r="N202" s="11">
        <f t="shared" si="27"/>
        <v>4494.1413542621358</v>
      </c>
      <c r="O202" s="11">
        <f t="shared" si="28"/>
        <v>585.53304481598013</v>
      </c>
      <c r="P202" s="11">
        <f t="shared" si="29"/>
        <v>3908.6083094461555</v>
      </c>
      <c r="Q202" s="11">
        <f t="shared" si="30"/>
        <v>96468.485087579014</v>
      </c>
    </row>
    <row r="203" spans="2:17" x14ac:dyDescent="0.3">
      <c r="B203">
        <f t="shared" si="31"/>
        <v>158</v>
      </c>
      <c r="C203" s="12">
        <f t="shared" si="32"/>
        <v>410964.25467712776</v>
      </c>
      <c r="D203" s="12">
        <f t="shared" si="33"/>
        <v>3459.5729749317525</v>
      </c>
      <c r="E203" s="12">
        <f t="shared" si="34"/>
        <v>2397.2914856165785</v>
      </c>
      <c r="F203" s="12">
        <f t="shared" si="35"/>
        <v>1062.281489315174</v>
      </c>
      <c r="G203" s="12">
        <f t="shared" si="36"/>
        <v>409901.9731878126</v>
      </c>
      <c r="L203">
        <f t="shared" si="37"/>
        <v>158</v>
      </c>
      <c r="M203" s="11">
        <f t="shared" si="26"/>
        <v>96468.485087579014</v>
      </c>
      <c r="N203" s="11">
        <f t="shared" si="27"/>
        <v>4494.1413542621358</v>
      </c>
      <c r="O203" s="11">
        <f t="shared" si="28"/>
        <v>562.73282967754426</v>
      </c>
      <c r="P203" s="11">
        <f t="shared" si="29"/>
        <v>3931.4085245845918</v>
      </c>
      <c r="Q203" s="11">
        <f t="shared" si="30"/>
        <v>92537.076562994422</v>
      </c>
    </row>
    <row r="204" spans="2:17" x14ac:dyDescent="0.3">
      <c r="B204">
        <f t="shared" si="31"/>
        <v>159</v>
      </c>
      <c r="C204" s="12">
        <f t="shared" si="32"/>
        <v>409901.9731878126</v>
      </c>
      <c r="D204" s="12">
        <f t="shared" si="33"/>
        <v>3459.5729749317525</v>
      </c>
      <c r="E204" s="12">
        <f t="shared" si="34"/>
        <v>2391.0948435955738</v>
      </c>
      <c r="F204" s="12">
        <f t="shared" si="35"/>
        <v>1068.4781313361786</v>
      </c>
      <c r="G204" s="12">
        <f t="shared" si="36"/>
        <v>408833.49505647644</v>
      </c>
      <c r="L204">
        <f t="shared" si="37"/>
        <v>159</v>
      </c>
      <c r="M204" s="11">
        <f t="shared" si="26"/>
        <v>92537.076562994422</v>
      </c>
      <c r="N204" s="11">
        <f t="shared" si="27"/>
        <v>4494.1413542621358</v>
      </c>
      <c r="O204" s="11">
        <f t="shared" si="28"/>
        <v>539.79961328413413</v>
      </c>
      <c r="P204" s="11">
        <f t="shared" si="29"/>
        <v>3954.3417409780018</v>
      </c>
      <c r="Q204" s="11">
        <f t="shared" si="30"/>
        <v>88582.734822016413</v>
      </c>
    </row>
    <row r="205" spans="2:17" x14ac:dyDescent="0.3">
      <c r="B205">
        <f t="shared" si="31"/>
        <v>160</v>
      </c>
      <c r="C205" s="12">
        <f t="shared" si="32"/>
        <v>408833.49505647644</v>
      </c>
      <c r="D205" s="12">
        <f t="shared" si="33"/>
        <v>3459.5729749317525</v>
      </c>
      <c r="E205" s="12">
        <f t="shared" si="34"/>
        <v>2384.8620544961127</v>
      </c>
      <c r="F205" s="12">
        <f t="shared" si="35"/>
        <v>1074.7109204356398</v>
      </c>
      <c r="G205" s="12">
        <f t="shared" si="36"/>
        <v>407758.78413604078</v>
      </c>
      <c r="L205">
        <f t="shared" si="37"/>
        <v>160</v>
      </c>
      <c r="M205" s="11">
        <f t="shared" si="26"/>
        <v>88582.734822016413</v>
      </c>
      <c r="N205" s="11">
        <f t="shared" si="27"/>
        <v>4494.1413542621358</v>
      </c>
      <c r="O205" s="11">
        <f t="shared" si="28"/>
        <v>516.73261979509573</v>
      </c>
      <c r="P205" s="11">
        <f t="shared" si="29"/>
        <v>3977.4087344670402</v>
      </c>
      <c r="Q205" s="11">
        <f t="shared" si="30"/>
        <v>84605.326087549372</v>
      </c>
    </row>
    <row r="206" spans="2:17" x14ac:dyDescent="0.3">
      <c r="B206">
        <f t="shared" si="31"/>
        <v>161</v>
      </c>
      <c r="C206" s="12">
        <f t="shared" si="32"/>
        <v>407758.78413604078</v>
      </c>
      <c r="D206" s="12">
        <f t="shared" si="33"/>
        <v>3459.5729749317525</v>
      </c>
      <c r="E206" s="12">
        <f t="shared" si="34"/>
        <v>2378.5929074602382</v>
      </c>
      <c r="F206" s="12">
        <f t="shared" si="35"/>
        <v>1080.9800674715143</v>
      </c>
      <c r="G206" s="12">
        <f t="shared" si="36"/>
        <v>406677.80406856927</v>
      </c>
      <c r="L206">
        <f t="shared" si="37"/>
        <v>161</v>
      </c>
      <c r="M206" s="11">
        <f t="shared" si="26"/>
        <v>84605.326087549372</v>
      </c>
      <c r="N206" s="11">
        <f t="shared" si="27"/>
        <v>4494.1413542621358</v>
      </c>
      <c r="O206" s="11">
        <f t="shared" si="28"/>
        <v>493.53106884403803</v>
      </c>
      <c r="P206" s="11">
        <f t="shared" si="29"/>
        <v>4000.6102854180976</v>
      </c>
      <c r="Q206" s="11">
        <f t="shared" si="30"/>
        <v>80604.715802131279</v>
      </c>
    </row>
    <row r="207" spans="2:17" x14ac:dyDescent="0.3">
      <c r="B207">
        <f t="shared" si="31"/>
        <v>162</v>
      </c>
      <c r="C207" s="12">
        <f t="shared" si="32"/>
        <v>406677.80406856927</v>
      </c>
      <c r="D207" s="12">
        <f t="shared" si="33"/>
        <v>3459.5729749317525</v>
      </c>
      <c r="E207" s="12">
        <f t="shared" si="34"/>
        <v>2372.2871903999876</v>
      </c>
      <c r="F207" s="12">
        <f t="shared" si="35"/>
        <v>1087.2857845317649</v>
      </c>
      <c r="G207" s="12">
        <f t="shared" si="36"/>
        <v>405590.51828403748</v>
      </c>
      <c r="L207">
        <f t="shared" si="37"/>
        <v>162</v>
      </c>
      <c r="M207" s="11">
        <f t="shared" si="26"/>
        <v>80604.715802131279</v>
      </c>
      <c r="N207" s="11">
        <f t="shared" si="27"/>
        <v>4494.1413542621358</v>
      </c>
      <c r="O207" s="11">
        <f t="shared" si="28"/>
        <v>470.19417551243248</v>
      </c>
      <c r="P207" s="11">
        <f t="shared" si="29"/>
        <v>4023.9471787497032</v>
      </c>
      <c r="Q207" s="11">
        <f t="shared" si="30"/>
        <v>76580.768623381577</v>
      </c>
    </row>
    <row r="208" spans="2:17" x14ac:dyDescent="0.3">
      <c r="B208">
        <f t="shared" si="31"/>
        <v>163</v>
      </c>
      <c r="C208" s="12">
        <f t="shared" si="32"/>
        <v>405590.51828403748</v>
      </c>
      <c r="D208" s="12">
        <f t="shared" si="33"/>
        <v>3459.5729749317525</v>
      </c>
      <c r="E208" s="12">
        <f t="shared" si="34"/>
        <v>2365.9446899902186</v>
      </c>
      <c r="F208" s="12">
        <f t="shared" si="35"/>
        <v>1093.6282849415338</v>
      </c>
      <c r="G208" s="12">
        <f t="shared" si="36"/>
        <v>404496.88999909593</v>
      </c>
      <c r="L208">
        <f t="shared" si="37"/>
        <v>163</v>
      </c>
      <c r="M208" s="11">
        <f t="shared" si="26"/>
        <v>76580.768623381577</v>
      </c>
      <c r="N208" s="11">
        <f t="shared" si="27"/>
        <v>4494.1413542621358</v>
      </c>
      <c r="O208" s="11">
        <f t="shared" si="28"/>
        <v>446.72115030305923</v>
      </c>
      <c r="P208" s="11">
        <f t="shared" si="29"/>
        <v>4047.4202039590764</v>
      </c>
      <c r="Q208" s="11">
        <f t="shared" si="30"/>
        <v>72533.348419422502</v>
      </c>
    </row>
    <row r="209" spans="2:17" x14ac:dyDescent="0.3">
      <c r="B209">
        <f t="shared" si="31"/>
        <v>164</v>
      </c>
      <c r="C209" s="12">
        <f t="shared" si="32"/>
        <v>404496.88999909593</v>
      </c>
      <c r="D209" s="12">
        <f t="shared" si="33"/>
        <v>3459.5729749317525</v>
      </c>
      <c r="E209" s="12">
        <f t="shared" si="34"/>
        <v>2359.5651916613929</v>
      </c>
      <c r="F209" s="12">
        <f t="shared" si="35"/>
        <v>1100.0077832703596</v>
      </c>
      <c r="G209" s="12">
        <f t="shared" si="36"/>
        <v>403396.88221582555</v>
      </c>
      <c r="L209">
        <f t="shared" si="37"/>
        <v>164</v>
      </c>
      <c r="M209" s="11">
        <f t="shared" si="26"/>
        <v>72533.348419422502</v>
      </c>
      <c r="N209" s="11">
        <f t="shared" si="27"/>
        <v>4494.1413542621358</v>
      </c>
      <c r="O209" s="11">
        <f t="shared" si="28"/>
        <v>423.11119911329797</v>
      </c>
      <c r="P209" s="11">
        <f t="shared" si="29"/>
        <v>4071.0301551488378</v>
      </c>
      <c r="Q209" s="11">
        <f t="shared" si="30"/>
        <v>68462.318264273665</v>
      </c>
    </row>
    <row r="210" spans="2:17" x14ac:dyDescent="0.3">
      <c r="B210">
        <f t="shared" si="31"/>
        <v>165</v>
      </c>
      <c r="C210" s="12">
        <f t="shared" si="32"/>
        <v>403396.88221582555</v>
      </c>
      <c r="D210" s="12">
        <f t="shared" si="33"/>
        <v>3459.5729749317525</v>
      </c>
      <c r="E210" s="12">
        <f t="shared" si="34"/>
        <v>2353.1484795923157</v>
      </c>
      <c r="F210" s="12">
        <f t="shared" si="35"/>
        <v>1106.4244953394368</v>
      </c>
      <c r="G210" s="12">
        <f t="shared" si="36"/>
        <v>402290.4577204861</v>
      </c>
      <c r="L210">
        <f t="shared" si="37"/>
        <v>165</v>
      </c>
      <c r="M210" s="11">
        <f t="shared" si="26"/>
        <v>68462.318264273665</v>
      </c>
      <c r="N210" s="11">
        <f t="shared" si="27"/>
        <v>4494.1413542621358</v>
      </c>
      <c r="O210" s="11">
        <f t="shared" si="28"/>
        <v>399.36352320826308</v>
      </c>
      <c r="P210" s="11">
        <f t="shared" si="29"/>
        <v>4094.7778310538729</v>
      </c>
      <c r="Q210" s="11">
        <f t="shared" si="30"/>
        <v>64367.540433219794</v>
      </c>
    </row>
    <row r="211" spans="2:17" x14ac:dyDescent="0.3">
      <c r="B211">
        <f t="shared" si="31"/>
        <v>166</v>
      </c>
      <c r="C211" s="12">
        <f t="shared" si="32"/>
        <v>402290.4577204861</v>
      </c>
      <c r="D211" s="12">
        <f t="shared" si="33"/>
        <v>3459.5729749317525</v>
      </c>
      <c r="E211" s="12">
        <f t="shared" si="34"/>
        <v>2346.6943367028357</v>
      </c>
      <c r="F211" s="12">
        <f t="shared" si="35"/>
        <v>1112.8786382289168</v>
      </c>
      <c r="G211" s="12">
        <f t="shared" si="36"/>
        <v>401177.57908225717</v>
      </c>
      <c r="L211">
        <f t="shared" si="37"/>
        <v>166</v>
      </c>
      <c r="M211" s="11">
        <f t="shared" si="26"/>
        <v>64367.540433219794</v>
      </c>
      <c r="N211" s="11">
        <f t="shared" si="27"/>
        <v>4494.1413542621358</v>
      </c>
      <c r="O211" s="11">
        <f t="shared" si="28"/>
        <v>375.47731919378214</v>
      </c>
      <c r="P211" s="11">
        <f t="shared" si="29"/>
        <v>4118.6640350683538</v>
      </c>
      <c r="Q211" s="11">
        <f t="shared" si="30"/>
        <v>60248.876398151442</v>
      </c>
    </row>
    <row r="212" spans="2:17" x14ac:dyDescent="0.3">
      <c r="B212">
        <f t="shared" si="31"/>
        <v>167</v>
      </c>
      <c r="C212" s="12">
        <f t="shared" si="32"/>
        <v>401177.57908225717</v>
      </c>
      <c r="D212" s="12">
        <f t="shared" si="33"/>
        <v>3459.5729749317525</v>
      </c>
      <c r="E212" s="12">
        <f t="shared" si="34"/>
        <v>2340.2025446465004</v>
      </c>
      <c r="F212" s="12">
        <f t="shared" si="35"/>
        <v>1119.370430285252</v>
      </c>
      <c r="G212" s="12">
        <f t="shared" si="36"/>
        <v>400058.20865197195</v>
      </c>
      <c r="L212">
        <f t="shared" si="37"/>
        <v>167</v>
      </c>
      <c r="M212" s="11">
        <f t="shared" si="26"/>
        <v>60248.876398151442</v>
      </c>
      <c r="N212" s="11">
        <f t="shared" si="27"/>
        <v>4494.1413542621358</v>
      </c>
      <c r="O212" s="11">
        <f t="shared" si="28"/>
        <v>351.45177898921673</v>
      </c>
      <c r="P212" s="11">
        <f t="shared" si="29"/>
        <v>4142.6895752729188</v>
      </c>
      <c r="Q212" s="11">
        <f t="shared" si="30"/>
        <v>56106.186822878524</v>
      </c>
    </row>
    <row r="213" spans="2:17" x14ac:dyDescent="0.3">
      <c r="B213">
        <f t="shared" si="31"/>
        <v>168</v>
      </c>
      <c r="C213" s="12">
        <f t="shared" si="32"/>
        <v>400058.20865197195</v>
      </c>
      <c r="D213" s="12">
        <f t="shared" si="33"/>
        <v>3459.5729749317525</v>
      </c>
      <c r="E213" s="12">
        <f t="shared" si="34"/>
        <v>2333.67288380317</v>
      </c>
      <c r="F213" s="12">
        <f t="shared" si="35"/>
        <v>1125.9000911285825</v>
      </c>
      <c r="G213" s="12">
        <f t="shared" si="36"/>
        <v>398932.30856084335</v>
      </c>
      <c r="L213">
        <f t="shared" si="37"/>
        <v>168</v>
      </c>
      <c r="M213" s="11">
        <f t="shared" si="26"/>
        <v>56106.186822878524</v>
      </c>
      <c r="N213" s="11">
        <f t="shared" si="27"/>
        <v>4494.1413542621358</v>
      </c>
      <c r="O213" s="11">
        <f t="shared" si="28"/>
        <v>327.28608980012473</v>
      </c>
      <c r="P213" s="11">
        <f t="shared" si="29"/>
        <v>4166.8552644620113</v>
      </c>
      <c r="Q213" s="11">
        <f t="shared" si="30"/>
        <v>51939.33155841651</v>
      </c>
    </row>
    <row r="214" spans="2:17" x14ac:dyDescent="0.3">
      <c r="B214">
        <f t="shared" si="31"/>
        <v>169</v>
      </c>
      <c r="C214" s="12">
        <f t="shared" si="32"/>
        <v>398932.30856084335</v>
      </c>
      <c r="D214" s="12">
        <f t="shared" si="33"/>
        <v>3459.5729749317525</v>
      </c>
      <c r="E214" s="12">
        <f t="shared" si="34"/>
        <v>2327.1051332715865</v>
      </c>
      <c r="F214" s="12">
        <f t="shared" si="35"/>
        <v>1132.467841660166</v>
      </c>
      <c r="G214" s="12">
        <f t="shared" si="36"/>
        <v>397799.84071918321</v>
      </c>
      <c r="L214">
        <f t="shared" si="37"/>
        <v>169</v>
      </c>
      <c r="M214" s="11">
        <f t="shared" si="26"/>
        <v>51939.33155841651</v>
      </c>
      <c r="N214" s="11">
        <f t="shared" si="27"/>
        <v>4494.1413542621358</v>
      </c>
      <c r="O214" s="11">
        <f t="shared" si="28"/>
        <v>302.97943409076299</v>
      </c>
      <c r="P214" s="11">
        <f t="shared" si="29"/>
        <v>4191.1619201713729</v>
      </c>
      <c r="Q214" s="11">
        <f t="shared" si="30"/>
        <v>47748.169638245134</v>
      </c>
    </row>
    <row r="215" spans="2:17" x14ac:dyDescent="0.3">
      <c r="B215">
        <f t="shared" si="31"/>
        <v>170</v>
      </c>
      <c r="C215" s="12">
        <f t="shared" si="32"/>
        <v>397799.84071918321</v>
      </c>
      <c r="D215" s="12">
        <f t="shared" si="33"/>
        <v>3459.5729749317525</v>
      </c>
      <c r="E215" s="12">
        <f t="shared" si="34"/>
        <v>2320.4990708619021</v>
      </c>
      <c r="F215" s="12">
        <f t="shared" si="35"/>
        <v>1139.0739040698504</v>
      </c>
      <c r="G215" s="12">
        <f t="shared" si="36"/>
        <v>396660.76681511337</v>
      </c>
      <c r="L215">
        <f t="shared" si="37"/>
        <v>170</v>
      </c>
      <c r="M215" s="11">
        <f t="shared" si="26"/>
        <v>47748.169638245134</v>
      </c>
      <c r="N215" s="11">
        <f t="shared" si="27"/>
        <v>4494.1413542621358</v>
      </c>
      <c r="O215" s="11">
        <f t="shared" si="28"/>
        <v>278.53098955642997</v>
      </c>
      <c r="P215" s="11">
        <f t="shared" si="29"/>
        <v>4215.6103647057062</v>
      </c>
      <c r="Q215" s="11">
        <f t="shared" si="30"/>
        <v>43532.559273539431</v>
      </c>
    </row>
    <row r="216" spans="2:17" x14ac:dyDescent="0.3">
      <c r="B216">
        <f t="shared" si="31"/>
        <v>171</v>
      </c>
      <c r="C216" s="12">
        <f t="shared" si="32"/>
        <v>396660.76681511337</v>
      </c>
      <c r="D216" s="12">
        <f t="shared" si="33"/>
        <v>3459.5729749317525</v>
      </c>
      <c r="E216" s="12">
        <f t="shared" si="34"/>
        <v>2313.8544730881613</v>
      </c>
      <c r="F216" s="12">
        <f t="shared" si="35"/>
        <v>1145.7185018435912</v>
      </c>
      <c r="G216" s="12">
        <f t="shared" si="36"/>
        <v>395515.0483132698</v>
      </c>
      <c r="L216">
        <f t="shared" si="37"/>
        <v>171</v>
      </c>
      <c r="M216" s="11">
        <f t="shared" si="26"/>
        <v>43532.559273539431</v>
      </c>
      <c r="N216" s="11">
        <f t="shared" si="27"/>
        <v>4494.1413542621358</v>
      </c>
      <c r="O216" s="11">
        <f t="shared" si="28"/>
        <v>253.9399290956467</v>
      </c>
      <c r="P216" s="11">
        <f t="shared" si="29"/>
        <v>4240.2014251664887</v>
      </c>
      <c r="Q216" s="11">
        <f t="shared" si="30"/>
        <v>39292.357848372943</v>
      </c>
    </row>
    <row r="217" spans="2:17" x14ac:dyDescent="0.3">
      <c r="B217">
        <f t="shared" si="31"/>
        <v>172</v>
      </c>
      <c r="C217" s="12">
        <f t="shared" si="32"/>
        <v>395515.0483132698</v>
      </c>
      <c r="D217" s="12">
        <f t="shared" si="33"/>
        <v>3459.5729749317525</v>
      </c>
      <c r="E217" s="12">
        <f t="shared" si="34"/>
        <v>2307.1711151607406</v>
      </c>
      <c r="F217" s="12">
        <f t="shared" si="35"/>
        <v>1152.4018597710119</v>
      </c>
      <c r="G217" s="12">
        <f t="shared" si="36"/>
        <v>394362.6464534988</v>
      </c>
      <c r="L217">
        <f t="shared" si="37"/>
        <v>172</v>
      </c>
      <c r="M217" s="11">
        <f t="shared" si="26"/>
        <v>39292.357848372943</v>
      </c>
      <c r="N217" s="11">
        <f t="shared" si="27"/>
        <v>4494.1413542621358</v>
      </c>
      <c r="O217" s="11">
        <f t="shared" si="28"/>
        <v>229.20542078217551</v>
      </c>
      <c r="P217" s="11">
        <f t="shared" si="29"/>
        <v>4264.9359334799601</v>
      </c>
      <c r="Q217" s="11">
        <f t="shared" si="30"/>
        <v>35027.421914892984</v>
      </c>
    </row>
    <row r="218" spans="2:17" x14ac:dyDescent="0.3">
      <c r="B218">
        <f t="shared" si="31"/>
        <v>173</v>
      </c>
      <c r="C218" s="12">
        <f t="shared" si="32"/>
        <v>394362.6464534988</v>
      </c>
      <c r="D218" s="12">
        <f t="shared" si="33"/>
        <v>3459.5729749317525</v>
      </c>
      <c r="E218" s="12">
        <f t="shared" si="34"/>
        <v>2300.4487709787431</v>
      </c>
      <c r="F218" s="12">
        <f t="shared" si="35"/>
        <v>1159.1242039530093</v>
      </c>
      <c r="G218" s="12">
        <f t="shared" si="36"/>
        <v>393203.52224954579</v>
      </c>
      <c r="L218">
        <f t="shared" si="37"/>
        <v>173</v>
      </c>
      <c r="M218" s="11">
        <f t="shared" si="26"/>
        <v>35027.421914892984</v>
      </c>
      <c r="N218" s="11">
        <f t="shared" si="27"/>
        <v>4494.1413542621358</v>
      </c>
      <c r="O218" s="11">
        <f t="shared" si="28"/>
        <v>204.32662783687576</v>
      </c>
      <c r="P218" s="11">
        <f t="shared" si="29"/>
        <v>4289.8147264252602</v>
      </c>
      <c r="Q218" s="11">
        <f t="shared" si="30"/>
        <v>30737.607188467722</v>
      </c>
    </row>
    <row r="219" spans="2:17" x14ac:dyDescent="0.3">
      <c r="B219">
        <f t="shared" si="31"/>
        <v>174</v>
      </c>
      <c r="C219" s="12">
        <f t="shared" si="32"/>
        <v>393203.52224954579</v>
      </c>
      <c r="D219" s="12">
        <f t="shared" si="33"/>
        <v>3459.5729749317525</v>
      </c>
      <c r="E219" s="12">
        <f t="shared" si="34"/>
        <v>2293.6872131223504</v>
      </c>
      <c r="F219" s="12">
        <f t="shared" si="35"/>
        <v>1165.8857618094021</v>
      </c>
      <c r="G219" s="12">
        <f t="shared" si="36"/>
        <v>392037.63648773637</v>
      </c>
      <c r="L219">
        <f t="shared" si="37"/>
        <v>174</v>
      </c>
      <c r="M219" s="11">
        <f t="shared" si="26"/>
        <v>30737.607188467722</v>
      </c>
      <c r="N219" s="11">
        <f t="shared" si="27"/>
        <v>4494.1413542621358</v>
      </c>
      <c r="O219" s="11">
        <f t="shared" si="28"/>
        <v>179.30270859939506</v>
      </c>
      <c r="P219" s="11">
        <f t="shared" si="29"/>
        <v>4314.8386456627404</v>
      </c>
      <c r="Q219" s="11">
        <f t="shared" si="30"/>
        <v>26422.768542804981</v>
      </c>
    </row>
    <row r="220" spans="2:17" x14ac:dyDescent="0.3">
      <c r="B220">
        <f t="shared" si="31"/>
        <v>175</v>
      </c>
      <c r="C220" s="12">
        <f t="shared" si="32"/>
        <v>392037.63648773637</v>
      </c>
      <c r="D220" s="12">
        <f t="shared" si="33"/>
        <v>3459.5729749317525</v>
      </c>
      <c r="E220" s="12">
        <f t="shared" si="34"/>
        <v>2286.8862128451287</v>
      </c>
      <c r="F220" s="12">
        <f t="shared" si="35"/>
        <v>1172.6867620866237</v>
      </c>
      <c r="G220" s="12">
        <f t="shared" si="36"/>
        <v>390864.94972564973</v>
      </c>
      <c r="L220">
        <f t="shared" si="37"/>
        <v>175</v>
      </c>
      <c r="M220" s="11">
        <f t="shared" si="26"/>
        <v>26422.768542804981</v>
      </c>
      <c r="N220" s="11">
        <f t="shared" si="27"/>
        <v>4494.1413542621358</v>
      </c>
      <c r="O220" s="11">
        <f t="shared" si="28"/>
        <v>154.13281649969574</v>
      </c>
      <c r="P220" s="11">
        <f t="shared" si="29"/>
        <v>4340.00853776244</v>
      </c>
      <c r="Q220" s="11">
        <f t="shared" si="30"/>
        <v>22082.760005042539</v>
      </c>
    </row>
    <row r="221" spans="2:17" x14ac:dyDescent="0.3">
      <c r="B221">
        <f t="shared" si="31"/>
        <v>176</v>
      </c>
      <c r="C221" s="12">
        <f t="shared" si="32"/>
        <v>390864.94972564973</v>
      </c>
      <c r="D221" s="12">
        <f t="shared" si="33"/>
        <v>3459.5729749317525</v>
      </c>
      <c r="E221" s="12">
        <f t="shared" si="34"/>
        <v>2280.04554006629</v>
      </c>
      <c r="F221" s="12">
        <f t="shared" si="35"/>
        <v>1179.5274348654625</v>
      </c>
      <c r="G221" s="12">
        <f t="shared" si="36"/>
        <v>389685.42229078425</v>
      </c>
      <c r="L221">
        <f t="shared" si="37"/>
        <v>176</v>
      </c>
      <c r="M221" s="11">
        <f t="shared" si="26"/>
        <v>22082.760005042539</v>
      </c>
      <c r="N221" s="11">
        <f t="shared" si="27"/>
        <v>4494.1413542621358</v>
      </c>
      <c r="O221" s="11">
        <f t="shared" si="28"/>
        <v>128.81610002941483</v>
      </c>
      <c r="P221" s="11">
        <f t="shared" si="29"/>
        <v>4365.3252542327209</v>
      </c>
      <c r="Q221" s="11">
        <f t="shared" si="30"/>
        <v>17717.434750809818</v>
      </c>
    </row>
    <row r="222" spans="2:17" x14ac:dyDescent="0.3">
      <c r="B222">
        <f t="shared" si="31"/>
        <v>177</v>
      </c>
      <c r="C222" s="12">
        <f t="shared" si="32"/>
        <v>389685.42229078425</v>
      </c>
      <c r="D222" s="12">
        <f t="shared" si="33"/>
        <v>3459.5729749317525</v>
      </c>
      <c r="E222" s="12">
        <f t="shared" si="34"/>
        <v>2273.1649633629081</v>
      </c>
      <c r="F222" s="12">
        <f t="shared" si="35"/>
        <v>1186.4080115688444</v>
      </c>
      <c r="G222" s="12">
        <f t="shared" si="36"/>
        <v>388499.01427921542</v>
      </c>
      <c r="L222">
        <f t="shared" si="37"/>
        <v>177</v>
      </c>
      <c r="M222" s="11">
        <f t="shared" si="26"/>
        <v>17717.434750809818</v>
      </c>
      <c r="N222" s="11">
        <f t="shared" si="27"/>
        <v>4494.1413542621358</v>
      </c>
      <c r="O222" s="11">
        <f t="shared" si="28"/>
        <v>103.35170271305728</v>
      </c>
      <c r="P222" s="11">
        <f t="shared" si="29"/>
        <v>4390.7896515490784</v>
      </c>
      <c r="Q222" s="11">
        <f t="shared" si="30"/>
        <v>13326.645099260739</v>
      </c>
    </row>
    <row r="223" spans="2:17" x14ac:dyDescent="0.3">
      <c r="B223">
        <f t="shared" si="31"/>
        <v>178</v>
      </c>
      <c r="C223" s="12">
        <f t="shared" si="32"/>
        <v>388499.01427921542</v>
      </c>
      <c r="D223" s="12">
        <f t="shared" si="33"/>
        <v>3459.5729749317525</v>
      </c>
      <c r="E223" s="12">
        <f t="shared" si="34"/>
        <v>2266.2442499620902</v>
      </c>
      <c r="F223" s="12">
        <f t="shared" si="35"/>
        <v>1193.3287249696623</v>
      </c>
      <c r="G223" s="12">
        <f t="shared" si="36"/>
        <v>387305.68555424578</v>
      </c>
      <c r="L223">
        <f t="shared" si="37"/>
        <v>178</v>
      </c>
      <c r="M223" s="11">
        <f t="shared" si="26"/>
        <v>13326.645099260739</v>
      </c>
      <c r="N223" s="11">
        <f t="shared" si="27"/>
        <v>4494.1413542621358</v>
      </c>
      <c r="O223" s="11">
        <f t="shared" si="28"/>
        <v>77.738763079020984</v>
      </c>
      <c r="P223" s="11">
        <f t="shared" si="29"/>
        <v>4416.402591183115</v>
      </c>
      <c r="Q223" s="11">
        <f t="shared" si="30"/>
        <v>8910.2425080776229</v>
      </c>
    </row>
    <row r="224" spans="2:17" x14ac:dyDescent="0.3">
      <c r="B224">
        <f t="shared" si="31"/>
        <v>179</v>
      </c>
      <c r="C224" s="12">
        <f t="shared" si="32"/>
        <v>387305.68555424578</v>
      </c>
      <c r="D224" s="12">
        <f t="shared" si="33"/>
        <v>3459.5729749317525</v>
      </c>
      <c r="E224" s="12">
        <f t="shared" si="34"/>
        <v>2259.2831657331003</v>
      </c>
      <c r="F224" s="12">
        <f t="shared" si="35"/>
        <v>1200.2898091986522</v>
      </c>
      <c r="G224" s="12">
        <f t="shared" si="36"/>
        <v>386105.39574504714</v>
      </c>
      <c r="L224">
        <f t="shared" si="37"/>
        <v>179</v>
      </c>
      <c r="M224" s="11">
        <f t="shared" si="26"/>
        <v>8910.2425080776229</v>
      </c>
      <c r="N224" s="11">
        <f t="shared" si="27"/>
        <v>4494.1413542621358</v>
      </c>
      <c r="O224" s="11">
        <f t="shared" si="28"/>
        <v>51.976414630452801</v>
      </c>
      <c r="P224" s="11">
        <f t="shared" si="29"/>
        <v>4442.1649396316834</v>
      </c>
      <c r="Q224" s="11">
        <f t="shared" si="30"/>
        <v>4468.0775684459395</v>
      </c>
    </row>
    <row r="225" spans="2:17" x14ac:dyDescent="0.3">
      <c r="B225">
        <f t="shared" si="31"/>
        <v>180</v>
      </c>
      <c r="C225" s="12">
        <f t="shared" si="32"/>
        <v>386105.39574504714</v>
      </c>
      <c r="D225" s="12">
        <f t="shared" si="33"/>
        <v>3459.5729749317525</v>
      </c>
      <c r="E225" s="12">
        <f t="shared" si="34"/>
        <v>2252.2814751794417</v>
      </c>
      <c r="F225" s="12">
        <f t="shared" si="35"/>
        <v>1207.2914997523108</v>
      </c>
      <c r="G225" s="12">
        <f t="shared" si="36"/>
        <v>384898.10424529482</v>
      </c>
      <c r="L225">
        <f t="shared" si="37"/>
        <v>180</v>
      </c>
      <c r="M225" s="11">
        <f t="shared" si="26"/>
        <v>4468.0775684459395</v>
      </c>
      <c r="N225" s="11">
        <f t="shared" si="27"/>
        <v>4494.1413542621358</v>
      </c>
      <c r="O225" s="11">
        <f t="shared" si="28"/>
        <v>26.063785815934647</v>
      </c>
      <c r="P225" s="11">
        <f t="shared" si="29"/>
        <v>4468.0775684462014</v>
      </c>
      <c r="Q225" s="11">
        <f>M225-P225</f>
        <v>-2.6193447411060333E-10</v>
      </c>
    </row>
    <row r="226" spans="2:17" x14ac:dyDescent="0.3">
      <c r="B226">
        <f t="shared" si="31"/>
        <v>181</v>
      </c>
      <c r="C226" s="12">
        <f t="shared" si="32"/>
        <v>384898.10424529482</v>
      </c>
      <c r="D226" s="12">
        <f t="shared" si="33"/>
        <v>3459.5729749317525</v>
      </c>
      <c r="E226" s="12">
        <f t="shared" si="34"/>
        <v>2245.2389414308864</v>
      </c>
      <c r="F226" s="12">
        <f t="shared" si="35"/>
        <v>1214.3340335008661</v>
      </c>
      <c r="G226" s="12">
        <f t="shared" si="36"/>
        <v>383683.77021179395</v>
      </c>
      <c r="L226">
        <f t="shared" si="37"/>
        <v>181</v>
      </c>
      <c r="M226" s="11">
        <f t="shared" si="26"/>
        <v>-2.6193447411060333E-10</v>
      </c>
      <c r="N226" s="11">
        <f t="shared" si="27"/>
        <v>4494.1413542621358</v>
      </c>
      <c r="O226" s="11">
        <f t="shared" si="28"/>
        <v>-1.5279510989785196E-12</v>
      </c>
      <c r="P226" s="11">
        <f t="shared" si="29"/>
        <v>4494.1413542621376</v>
      </c>
      <c r="Q226" s="11">
        <f t="shared" si="30"/>
        <v>-4494.1413542623995</v>
      </c>
    </row>
    <row r="227" spans="2:17" x14ac:dyDescent="0.3">
      <c r="B227">
        <f t="shared" si="31"/>
        <v>182</v>
      </c>
      <c r="C227" s="12">
        <f t="shared" si="32"/>
        <v>383683.77021179395</v>
      </c>
      <c r="D227" s="12">
        <f t="shared" si="33"/>
        <v>3459.5729749317525</v>
      </c>
      <c r="E227" s="12">
        <f t="shared" si="34"/>
        <v>2238.1553262354646</v>
      </c>
      <c r="F227" s="12">
        <f t="shared" si="35"/>
        <v>1221.4176486962879</v>
      </c>
      <c r="G227" s="12">
        <f t="shared" si="36"/>
        <v>382462.35256309767</v>
      </c>
      <c r="L227">
        <f t="shared" si="37"/>
        <v>182</v>
      </c>
      <c r="M227" s="11">
        <f t="shared" si="26"/>
        <v>-4494.1413542623995</v>
      </c>
      <c r="N227" s="11">
        <f t="shared" si="27"/>
        <v>4494.1413542621358</v>
      </c>
      <c r="O227" s="11">
        <f t="shared" si="28"/>
        <v>-26.215824566530664</v>
      </c>
      <c r="P227" s="11">
        <f t="shared" si="29"/>
        <v>4520.3571788286663</v>
      </c>
      <c r="Q227" s="11">
        <f t="shared" si="30"/>
        <v>-9014.4985330910658</v>
      </c>
    </row>
    <row r="228" spans="2:17" x14ac:dyDescent="0.3">
      <c r="B228">
        <f t="shared" si="31"/>
        <v>183</v>
      </c>
      <c r="C228" s="12">
        <f t="shared" si="32"/>
        <v>382462.35256309767</v>
      </c>
      <c r="D228" s="12">
        <f t="shared" si="33"/>
        <v>3459.5729749317525</v>
      </c>
      <c r="E228" s="12">
        <f t="shared" si="34"/>
        <v>2231.0303899514033</v>
      </c>
      <c r="F228" s="12">
        <f t="shared" si="35"/>
        <v>1228.5425849803491</v>
      </c>
      <c r="G228" s="12">
        <f t="shared" si="36"/>
        <v>381233.80997811729</v>
      </c>
      <c r="L228">
        <f t="shared" si="37"/>
        <v>183</v>
      </c>
      <c r="M228" s="11">
        <f t="shared" si="26"/>
        <v>-9014.4985330910658</v>
      </c>
      <c r="N228" s="11">
        <f t="shared" si="27"/>
        <v>4494.1413542621358</v>
      </c>
      <c r="O228" s="11">
        <f t="shared" si="28"/>
        <v>-52.584574776364555</v>
      </c>
      <c r="P228" s="11">
        <f t="shared" si="29"/>
        <v>4546.7259290385</v>
      </c>
      <c r="Q228" s="11">
        <f t="shared" si="30"/>
        <v>-13561.224462129565</v>
      </c>
    </row>
    <row r="229" spans="2:17" x14ac:dyDescent="0.3">
      <c r="B229">
        <f t="shared" si="31"/>
        <v>184</v>
      </c>
      <c r="C229" s="12">
        <f t="shared" si="32"/>
        <v>381233.80997811729</v>
      </c>
      <c r="D229" s="12">
        <f t="shared" si="33"/>
        <v>3459.5729749317525</v>
      </c>
      <c r="E229" s="12">
        <f t="shared" si="34"/>
        <v>2223.8638915390175</v>
      </c>
      <c r="F229" s="12">
        <f t="shared" si="35"/>
        <v>1235.709083392735</v>
      </c>
      <c r="G229" s="12">
        <f t="shared" si="36"/>
        <v>379998.10089472454</v>
      </c>
      <c r="L229">
        <f t="shared" si="37"/>
        <v>184</v>
      </c>
      <c r="M229" s="11">
        <f t="shared" si="26"/>
        <v>-13561.224462129565</v>
      </c>
      <c r="N229" s="11">
        <f t="shared" si="27"/>
        <v>4494.1413542621358</v>
      </c>
      <c r="O229" s="11">
        <f t="shared" si="28"/>
        <v>-79.107142695755797</v>
      </c>
      <c r="P229" s="11">
        <f t="shared" si="29"/>
        <v>4573.2484969578918</v>
      </c>
      <c r="Q229" s="11">
        <f t="shared" si="30"/>
        <v>-18134.472959087456</v>
      </c>
    </row>
    <row r="230" spans="2:17" x14ac:dyDescent="0.3">
      <c r="B230">
        <f t="shared" si="31"/>
        <v>185</v>
      </c>
      <c r="C230" s="12">
        <f t="shared" si="32"/>
        <v>379998.10089472454</v>
      </c>
      <c r="D230" s="12">
        <f t="shared" si="33"/>
        <v>3459.5729749317525</v>
      </c>
      <c r="E230" s="12">
        <f t="shared" si="34"/>
        <v>2216.6555885525599</v>
      </c>
      <c r="F230" s="12">
        <f t="shared" si="35"/>
        <v>1242.9173863791925</v>
      </c>
      <c r="G230" s="12">
        <f t="shared" si="36"/>
        <v>378755.18350834533</v>
      </c>
      <c r="L230">
        <f t="shared" si="37"/>
        <v>185</v>
      </c>
      <c r="M230" s="11">
        <f t="shared" si="26"/>
        <v>-18134.472959087456</v>
      </c>
      <c r="N230" s="11">
        <f t="shared" si="27"/>
        <v>4494.1413542621358</v>
      </c>
      <c r="O230" s="11">
        <f t="shared" si="28"/>
        <v>-105.78442559467683</v>
      </c>
      <c r="P230" s="11">
        <f t="shared" si="29"/>
        <v>4599.9257798568124</v>
      </c>
      <c r="Q230" s="11">
        <f t="shared" si="30"/>
        <v>-22734.39873894427</v>
      </c>
    </row>
    <row r="231" spans="2:17" x14ac:dyDescent="0.3">
      <c r="B231">
        <f t="shared" si="31"/>
        <v>186</v>
      </c>
      <c r="C231" s="12">
        <f t="shared" si="32"/>
        <v>378755.18350834533</v>
      </c>
      <c r="D231" s="12">
        <f t="shared" si="33"/>
        <v>3459.5729749317525</v>
      </c>
      <c r="E231" s="12">
        <f t="shared" si="34"/>
        <v>2209.4052371320145</v>
      </c>
      <c r="F231" s="12">
        <f t="shared" si="35"/>
        <v>1250.167737799738</v>
      </c>
      <c r="G231" s="12">
        <f t="shared" si="36"/>
        <v>377505.01577054558</v>
      </c>
      <c r="L231">
        <f t="shared" si="37"/>
        <v>186</v>
      </c>
      <c r="M231" s="11">
        <f t="shared" si="26"/>
        <v>-22734.39873894427</v>
      </c>
      <c r="N231" s="11">
        <f t="shared" si="27"/>
        <v>4494.1413542621358</v>
      </c>
      <c r="O231" s="11">
        <f t="shared" si="28"/>
        <v>-132.61732597717491</v>
      </c>
      <c r="P231" s="11">
        <f t="shared" si="29"/>
        <v>4626.7586802393107</v>
      </c>
      <c r="Q231" s="11">
        <f t="shared" si="30"/>
        <v>-27361.157419183583</v>
      </c>
    </row>
    <row r="232" spans="2:17" x14ac:dyDescent="0.3">
      <c r="B232">
        <f t="shared" si="31"/>
        <v>187</v>
      </c>
      <c r="C232" s="12">
        <f t="shared" si="32"/>
        <v>377505.01577054558</v>
      </c>
      <c r="D232" s="12">
        <f t="shared" si="33"/>
        <v>3459.5729749317525</v>
      </c>
      <c r="E232" s="12">
        <f t="shared" si="34"/>
        <v>2202.1125919948495</v>
      </c>
      <c r="F232" s="12">
        <f t="shared" si="35"/>
        <v>1257.460382936903</v>
      </c>
      <c r="G232" s="12">
        <f t="shared" si="36"/>
        <v>376247.55538760865</v>
      </c>
      <c r="L232">
        <f t="shared" si="37"/>
        <v>187</v>
      </c>
      <c r="M232" s="11">
        <f t="shared" si="26"/>
        <v>-27361.157419183583</v>
      </c>
      <c r="N232" s="11">
        <f t="shared" si="27"/>
        <v>4494.1413542621358</v>
      </c>
      <c r="O232" s="11">
        <f t="shared" si="28"/>
        <v>-159.60675161190423</v>
      </c>
      <c r="P232" s="11">
        <f t="shared" si="29"/>
        <v>4653.7481058740404</v>
      </c>
      <c r="Q232" s="11">
        <f t="shared" si="30"/>
        <v>-32014.905525057624</v>
      </c>
    </row>
    <row r="233" spans="2:17" x14ac:dyDescent="0.3">
      <c r="B233">
        <f t="shared" si="31"/>
        <v>188</v>
      </c>
      <c r="C233" s="12">
        <f t="shared" si="32"/>
        <v>376247.55538760865</v>
      </c>
      <c r="D233" s="12">
        <f t="shared" si="33"/>
        <v>3459.5729749317525</v>
      </c>
      <c r="E233" s="12">
        <f t="shared" si="34"/>
        <v>2194.7774064277173</v>
      </c>
      <c r="F233" s="12">
        <f t="shared" si="35"/>
        <v>1264.7955685040351</v>
      </c>
      <c r="G233" s="12">
        <f t="shared" si="36"/>
        <v>374982.75981910463</v>
      </c>
      <c r="L233">
        <f t="shared" si="37"/>
        <v>188</v>
      </c>
      <c r="M233" s="11">
        <f t="shared" si="26"/>
        <v>-32014.905525057624</v>
      </c>
      <c r="N233" s="11">
        <f t="shared" si="27"/>
        <v>4494.1413542621358</v>
      </c>
      <c r="O233" s="11">
        <f t="shared" si="28"/>
        <v>-186.75361556283616</v>
      </c>
      <c r="P233" s="11">
        <f t="shared" si="29"/>
        <v>4680.8949698249717</v>
      </c>
      <c r="Q233" s="11">
        <f t="shared" si="30"/>
        <v>-36695.800494882598</v>
      </c>
    </row>
    <row r="234" spans="2:17" x14ac:dyDescent="0.3">
      <c r="B234">
        <f t="shared" si="31"/>
        <v>189</v>
      </c>
      <c r="C234" s="12">
        <f t="shared" si="32"/>
        <v>374982.75981910463</v>
      </c>
      <c r="D234" s="12">
        <f t="shared" si="33"/>
        <v>3459.5729749317525</v>
      </c>
      <c r="E234" s="12">
        <f t="shared" si="34"/>
        <v>2187.3994322781105</v>
      </c>
      <c r="F234" s="12">
        <f t="shared" si="35"/>
        <v>1272.173542653642</v>
      </c>
      <c r="G234" s="12">
        <f t="shared" si="36"/>
        <v>373710.58627645101</v>
      </c>
      <c r="L234">
        <f t="shared" si="37"/>
        <v>189</v>
      </c>
      <c r="M234" s="11">
        <f t="shared" si="26"/>
        <v>-36695.800494882598</v>
      </c>
      <c r="N234" s="11">
        <f t="shared" si="27"/>
        <v>4494.1413542621358</v>
      </c>
      <c r="O234" s="11">
        <f t="shared" si="28"/>
        <v>-214.05883622014849</v>
      </c>
      <c r="P234" s="11">
        <f t="shared" si="29"/>
        <v>4708.2001904822846</v>
      </c>
      <c r="Q234" s="11">
        <f t="shared" si="30"/>
        <v>-41404.000685364881</v>
      </c>
    </row>
    <row r="235" spans="2:17" x14ac:dyDescent="0.3">
      <c r="B235">
        <f t="shared" si="31"/>
        <v>190</v>
      </c>
      <c r="C235" s="12">
        <f t="shared" si="32"/>
        <v>373710.58627645101</v>
      </c>
      <c r="D235" s="12">
        <f t="shared" si="33"/>
        <v>3459.5729749317525</v>
      </c>
      <c r="E235" s="12">
        <f t="shared" si="34"/>
        <v>2179.9784199459641</v>
      </c>
      <c r="F235" s="12">
        <f t="shared" si="35"/>
        <v>1279.5945549857884</v>
      </c>
      <c r="G235" s="12">
        <f t="shared" si="36"/>
        <v>372430.99172146519</v>
      </c>
      <c r="L235">
        <f t="shared" si="37"/>
        <v>190</v>
      </c>
      <c r="M235" s="11">
        <f t="shared" si="26"/>
        <v>-41404.000685364881</v>
      </c>
      <c r="N235" s="11">
        <f t="shared" si="27"/>
        <v>4494.1413542621358</v>
      </c>
      <c r="O235" s="11">
        <f t="shared" si="28"/>
        <v>-241.52333733129515</v>
      </c>
      <c r="P235" s="11">
        <f t="shared" si="29"/>
        <v>4735.6646915934307</v>
      </c>
      <c r="Q235" s="11">
        <f t="shared" si="30"/>
        <v>-46139.665376958314</v>
      </c>
    </row>
    <row r="236" spans="2:17" x14ac:dyDescent="0.3">
      <c r="B236">
        <f t="shared" si="31"/>
        <v>191</v>
      </c>
      <c r="C236" s="12">
        <f t="shared" si="32"/>
        <v>372430.99172146519</v>
      </c>
      <c r="D236" s="12">
        <f t="shared" si="33"/>
        <v>3459.5729749317525</v>
      </c>
      <c r="E236" s="12">
        <f t="shared" si="34"/>
        <v>2172.5141183752139</v>
      </c>
      <c r="F236" s="12">
        <f t="shared" si="35"/>
        <v>1287.0588565565386</v>
      </c>
      <c r="G236" s="12">
        <f t="shared" si="36"/>
        <v>371143.93286490865</v>
      </c>
      <c r="L236">
        <f t="shared" si="37"/>
        <v>191</v>
      </c>
      <c r="M236" s="11">
        <f t="shared" si="26"/>
        <v>-46139.665376958314</v>
      </c>
      <c r="N236" s="11">
        <f t="shared" si="27"/>
        <v>4494.1413542621358</v>
      </c>
      <c r="O236" s="11">
        <f t="shared" si="28"/>
        <v>-269.14804803225684</v>
      </c>
      <c r="P236" s="11">
        <f t="shared" si="29"/>
        <v>4763.2894022943929</v>
      </c>
      <c r="Q236" s="11">
        <f t="shared" si="30"/>
        <v>-50902.954779252708</v>
      </c>
    </row>
    <row r="237" spans="2:17" x14ac:dyDescent="0.3">
      <c r="B237">
        <f t="shared" si="31"/>
        <v>192</v>
      </c>
      <c r="C237" s="12">
        <f t="shared" si="32"/>
        <v>371143.93286490865</v>
      </c>
      <c r="D237" s="12">
        <f t="shared" si="33"/>
        <v>3459.5729749317525</v>
      </c>
      <c r="E237" s="12">
        <f t="shared" si="34"/>
        <v>2165.0062750453008</v>
      </c>
      <c r="F237" s="12">
        <f t="shared" si="35"/>
        <v>1294.5666998864517</v>
      </c>
      <c r="G237" s="12">
        <f t="shared" si="36"/>
        <v>369849.36616502219</v>
      </c>
      <c r="L237">
        <f t="shared" si="37"/>
        <v>192</v>
      </c>
      <c r="M237" s="11">
        <f t="shared" si="26"/>
        <v>-50902.954779252708</v>
      </c>
      <c r="N237" s="11">
        <f t="shared" si="27"/>
        <v>4494.1413542621358</v>
      </c>
      <c r="O237" s="11">
        <f t="shared" si="28"/>
        <v>-296.93390287897415</v>
      </c>
      <c r="P237" s="11">
        <f t="shared" si="29"/>
        <v>4791.0752571411103</v>
      </c>
      <c r="Q237" s="11">
        <f t="shared" si="30"/>
        <v>-55694.030036393815</v>
      </c>
    </row>
    <row r="238" spans="2:17" x14ac:dyDescent="0.3">
      <c r="B238">
        <f t="shared" si="31"/>
        <v>193</v>
      </c>
      <c r="C238" s="12">
        <f t="shared" si="32"/>
        <v>369849.36616502219</v>
      </c>
      <c r="D238" s="12">
        <f t="shared" si="33"/>
        <v>3459.5729749317525</v>
      </c>
      <c r="E238" s="12">
        <f t="shared" si="34"/>
        <v>2157.4546359626297</v>
      </c>
      <c r="F238" s="12">
        <f t="shared" si="35"/>
        <v>1302.1183389691228</v>
      </c>
      <c r="G238" s="12">
        <f t="shared" si="36"/>
        <v>368547.24782605306</v>
      </c>
      <c r="L238">
        <f t="shared" si="37"/>
        <v>193</v>
      </c>
      <c r="M238" s="11">
        <f t="shared" si="26"/>
        <v>-55694.030036393815</v>
      </c>
      <c r="N238" s="11">
        <f t="shared" si="27"/>
        <v>4494.1413542621358</v>
      </c>
      <c r="O238" s="11">
        <f t="shared" si="28"/>
        <v>-324.88184187896394</v>
      </c>
      <c r="P238" s="11">
        <f t="shared" si="29"/>
        <v>4819.0231961411</v>
      </c>
      <c r="Q238" s="11">
        <f t="shared" si="30"/>
        <v>-60513.053232534912</v>
      </c>
    </row>
    <row r="239" spans="2:17" x14ac:dyDescent="0.3">
      <c r="B239">
        <f t="shared" si="31"/>
        <v>194</v>
      </c>
      <c r="C239" s="12">
        <f t="shared" si="32"/>
        <v>368547.24782605306</v>
      </c>
      <c r="D239" s="12">
        <f t="shared" si="33"/>
        <v>3459.5729749317525</v>
      </c>
      <c r="E239" s="12">
        <f t="shared" si="34"/>
        <v>2149.8589456519762</v>
      </c>
      <c r="F239" s="12">
        <f t="shared" si="35"/>
        <v>1309.7140292797762</v>
      </c>
      <c r="G239" s="12">
        <f t="shared" si="36"/>
        <v>367237.53379677329</v>
      </c>
      <c r="L239">
        <f t="shared" si="37"/>
        <v>194</v>
      </c>
      <c r="M239" s="11">
        <f t="shared" si="26"/>
        <v>-60513.053232534912</v>
      </c>
      <c r="N239" s="11">
        <f t="shared" si="27"/>
        <v>4494.1413542621358</v>
      </c>
      <c r="O239" s="11">
        <f t="shared" si="28"/>
        <v>-352.99281052312034</v>
      </c>
      <c r="P239" s="11">
        <f t="shared" si="29"/>
        <v>4847.134164785256</v>
      </c>
      <c r="Q239" s="11">
        <f t="shared" si="30"/>
        <v>-65360.187397320165</v>
      </c>
    </row>
    <row r="240" spans="2:17" x14ac:dyDescent="0.3">
      <c r="B240">
        <f t="shared" si="31"/>
        <v>195</v>
      </c>
      <c r="C240" s="12">
        <f t="shared" si="32"/>
        <v>367237.53379677329</v>
      </c>
      <c r="D240" s="12">
        <f t="shared" si="33"/>
        <v>3459.5729749317525</v>
      </c>
      <c r="E240" s="12">
        <f t="shared" si="34"/>
        <v>2142.2189471478441</v>
      </c>
      <c r="F240" s="12">
        <f t="shared" si="35"/>
        <v>1317.3540277839084</v>
      </c>
      <c r="G240" s="12">
        <f t="shared" si="36"/>
        <v>365920.17976898939</v>
      </c>
      <c r="L240">
        <f t="shared" si="37"/>
        <v>195</v>
      </c>
      <c r="M240" s="11">
        <f t="shared" ref="M240:M303" si="38">Q239</f>
        <v>-65360.187397320165</v>
      </c>
      <c r="N240" s="11">
        <f t="shared" ref="N240:N303" si="39">$P$5</f>
        <v>4494.1413542621358</v>
      </c>
      <c r="O240" s="11">
        <f t="shared" ref="O240:O303" si="40">M240*$P$4</f>
        <v>-381.26775981770101</v>
      </c>
      <c r="P240" s="11">
        <f t="shared" ref="P240:P303" si="41">N240-O240</f>
        <v>4875.4091140798364</v>
      </c>
      <c r="Q240" s="11">
        <f t="shared" ref="Q240:Q303" si="42">M240-P240</f>
        <v>-70235.596511399999</v>
      </c>
    </row>
    <row r="241" spans="2:17" x14ac:dyDescent="0.3">
      <c r="B241">
        <f t="shared" ref="B241:B304" si="43">B240+1</f>
        <v>196</v>
      </c>
      <c r="C241" s="12">
        <f t="shared" ref="C241:C304" si="44">G240</f>
        <v>365920.17976898939</v>
      </c>
      <c r="D241" s="12">
        <f t="shared" ref="D241:D304" si="45">$F$5</f>
        <v>3459.5729749317525</v>
      </c>
      <c r="E241" s="12">
        <f t="shared" ref="E241:E304" si="46">C241*$F$4</f>
        <v>2134.5343819857717</v>
      </c>
      <c r="F241" s="12">
        <f t="shared" ref="F241:F304" si="47">D241-E241</f>
        <v>1325.0385929459808</v>
      </c>
      <c r="G241" s="12">
        <f t="shared" ref="G241:G304" si="48">C241-F241</f>
        <v>364595.14117604343</v>
      </c>
      <c r="L241">
        <f t="shared" ref="L241:L304" si="49">L240+1</f>
        <v>196</v>
      </c>
      <c r="M241" s="11">
        <f t="shared" si="38"/>
        <v>-70235.596511399999</v>
      </c>
      <c r="N241" s="11">
        <f t="shared" si="39"/>
        <v>4494.1413542621358</v>
      </c>
      <c r="O241" s="11">
        <f t="shared" si="40"/>
        <v>-409.70764631650002</v>
      </c>
      <c r="P241" s="11">
        <f t="shared" si="41"/>
        <v>4903.8490005786362</v>
      </c>
      <c r="Q241" s="11">
        <f t="shared" si="42"/>
        <v>-75139.445511978629</v>
      </c>
    </row>
    <row r="242" spans="2:17" x14ac:dyDescent="0.3">
      <c r="B242">
        <f t="shared" si="43"/>
        <v>197</v>
      </c>
      <c r="C242" s="12">
        <f t="shared" si="44"/>
        <v>364595.14117604343</v>
      </c>
      <c r="D242" s="12">
        <f t="shared" si="45"/>
        <v>3459.5729749317525</v>
      </c>
      <c r="E242" s="12">
        <f t="shared" si="46"/>
        <v>2126.8049901935869</v>
      </c>
      <c r="F242" s="12">
        <f t="shared" si="47"/>
        <v>1332.7679847381655</v>
      </c>
      <c r="G242" s="12">
        <f t="shared" si="48"/>
        <v>363262.37319130526</v>
      </c>
      <c r="L242">
        <f t="shared" si="49"/>
        <v>197</v>
      </c>
      <c r="M242" s="11">
        <f t="shared" si="38"/>
        <v>-75139.445511978629</v>
      </c>
      <c r="N242" s="11">
        <f t="shared" si="39"/>
        <v>4494.1413542621358</v>
      </c>
      <c r="O242" s="11">
        <f t="shared" si="40"/>
        <v>-438.31343215320868</v>
      </c>
      <c r="P242" s="11">
        <f t="shared" si="41"/>
        <v>4932.4547864153446</v>
      </c>
      <c r="Q242" s="11">
        <f t="shared" si="42"/>
        <v>-80071.900298393972</v>
      </c>
    </row>
    <row r="243" spans="2:17" x14ac:dyDescent="0.3">
      <c r="B243">
        <f t="shared" si="43"/>
        <v>198</v>
      </c>
      <c r="C243" s="12">
        <f t="shared" si="44"/>
        <v>363262.37319130526</v>
      </c>
      <c r="D243" s="12">
        <f t="shared" si="45"/>
        <v>3459.5729749317525</v>
      </c>
      <c r="E243" s="12">
        <f t="shared" si="46"/>
        <v>2119.0305102826142</v>
      </c>
      <c r="F243" s="12">
        <f t="shared" si="47"/>
        <v>1340.5424646491383</v>
      </c>
      <c r="G243" s="12">
        <f t="shared" si="48"/>
        <v>361921.83072665613</v>
      </c>
      <c r="L243">
        <f t="shared" si="49"/>
        <v>198</v>
      </c>
      <c r="M243" s="11">
        <f t="shared" si="38"/>
        <v>-80071.900298393972</v>
      </c>
      <c r="N243" s="11">
        <f t="shared" si="39"/>
        <v>4494.1413542621358</v>
      </c>
      <c r="O243" s="11">
        <f t="shared" si="40"/>
        <v>-467.08608507396485</v>
      </c>
      <c r="P243" s="11">
        <f t="shared" si="41"/>
        <v>4961.2274393361004</v>
      </c>
      <c r="Q243" s="11">
        <f t="shared" si="42"/>
        <v>-85033.127737730072</v>
      </c>
    </row>
    <row r="244" spans="2:17" x14ac:dyDescent="0.3">
      <c r="B244">
        <f t="shared" si="43"/>
        <v>199</v>
      </c>
      <c r="C244" s="12">
        <f t="shared" si="44"/>
        <v>361921.83072665613</v>
      </c>
      <c r="D244" s="12">
        <f t="shared" si="45"/>
        <v>3459.5729749317525</v>
      </c>
      <c r="E244" s="12">
        <f t="shared" si="46"/>
        <v>2111.2106792388277</v>
      </c>
      <c r="F244" s="12">
        <f t="shared" si="47"/>
        <v>1348.3622956929248</v>
      </c>
      <c r="G244" s="12">
        <f t="shared" si="48"/>
        <v>360573.46843096323</v>
      </c>
      <c r="L244">
        <f t="shared" si="49"/>
        <v>199</v>
      </c>
      <c r="M244" s="11">
        <f t="shared" si="38"/>
        <v>-85033.127737730072</v>
      </c>
      <c r="N244" s="11">
        <f t="shared" si="39"/>
        <v>4494.1413542621358</v>
      </c>
      <c r="O244" s="11">
        <f t="shared" si="40"/>
        <v>-496.02657847009209</v>
      </c>
      <c r="P244" s="11">
        <f t="shared" si="41"/>
        <v>4990.1679327322281</v>
      </c>
      <c r="Q244" s="11">
        <f t="shared" si="42"/>
        <v>-90023.295670462307</v>
      </c>
    </row>
    <row r="245" spans="2:17" x14ac:dyDescent="0.3">
      <c r="B245">
        <f t="shared" si="43"/>
        <v>200</v>
      </c>
      <c r="C245" s="12">
        <f t="shared" si="44"/>
        <v>360573.46843096323</v>
      </c>
      <c r="D245" s="12">
        <f t="shared" si="45"/>
        <v>3459.5729749317525</v>
      </c>
      <c r="E245" s="12">
        <f t="shared" si="46"/>
        <v>2103.3452325139524</v>
      </c>
      <c r="F245" s="12">
        <f t="shared" si="47"/>
        <v>1356.2277424178001</v>
      </c>
      <c r="G245" s="12">
        <f t="shared" si="48"/>
        <v>359217.24068854545</v>
      </c>
      <c r="L245">
        <f t="shared" si="49"/>
        <v>200</v>
      </c>
      <c r="M245" s="11">
        <f t="shared" si="38"/>
        <v>-90023.295670462307</v>
      </c>
      <c r="N245" s="11">
        <f t="shared" si="39"/>
        <v>4494.1413542621358</v>
      </c>
      <c r="O245" s="11">
        <f t="shared" si="40"/>
        <v>-525.13589141103012</v>
      </c>
      <c r="P245" s="11">
        <f t="shared" si="41"/>
        <v>5019.2772456731655</v>
      </c>
      <c r="Q245" s="11">
        <f t="shared" si="42"/>
        <v>-95042.572916135468</v>
      </c>
    </row>
    <row r="246" spans="2:17" x14ac:dyDescent="0.3">
      <c r="B246">
        <f t="shared" si="43"/>
        <v>201</v>
      </c>
      <c r="C246" s="12">
        <f t="shared" si="44"/>
        <v>359217.24068854545</v>
      </c>
      <c r="D246" s="12">
        <f t="shared" si="45"/>
        <v>3459.5729749317525</v>
      </c>
      <c r="E246" s="12">
        <f t="shared" si="46"/>
        <v>2095.433904016515</v>
      </c>
      <c r="F246" s="12">
        <f t="shared" si="47"/>
        <v>1364.1390709152374</v>
      </c>
      <c r="G246" s="12">
        <f t="shared" si="48"/>
        <v>357853.10161763022</v>
      </c>
      <c r="L246">
        <f t="shared" si="49"/>
        <v>201</v>
      </c>
      <c r="M246" s="11">
        <f t="shared" si="38"/>
        <v>-95042.572916135468</v>
      </c>
      <c r="N246" s="11">
        <f t="shared" si="39"/>
        <v>4494.1413542621358</v>
      </c>
      <c r="O246" s="11">
        <f t="shared" si="40"/>
        <v>-554.41500867745697</v>
      </c>
      <c r="P246" s="11">
        <f t="shared" si="41"/>
        <v>5048.5563629395929</v>
      </c>
      <c r="Q246" s="11">
        <f t="shared" si="42"/>
        <v>-100091.12927907506</v>
      </c>
    </row>
    <row r="247" spans="2:17" x14ac:dyDescent="0.3">
      <c r="B247">
        <f t="shared" si="43"/>
        <v>202</v>
      </c>
      <c r="C247" s="12">
        <f t="shared" si="44"/>
        <v>357853.10161763022</v>
      </c>
      <c r="D247" s="12">
        <f t="shared" si="45"/>
        <v>3459.5729749317525</v>
      </c>
      <c r="E247" s="12">
        <f t="shared" si="46"/>
        <v>2087.4764261028431</v>
      </c>
      <c r="F247" s="12">
        <f t="shared" si="47"/>
        <v>1372.0965488289094</v>
      </c>
      <c r="G247" s="12">
        <f t="shared" si="48"/>
        <v>356481.00506880129</v>
      </c>
      <c r="L247">
        <f t="shared" si="49"/>
        <v>202</v>
      </c>
      <c r="M247" s="11">
        <f t="shared" si="38"/>
        <v>-100091.12927907506</v>
      </c>
      <c r="N247" s="11">
        <f t="shared" si="39"/>
        <v>4494.1413542621358</v>
      </c>
      <c r="O247" s="11">
        <f t="shared" si="40"/>
        <v>-583.86492079460459</v>
      </c>
      <c r="P247" s="11">
        <f t="shared" si="41"/>
        <v>5078.0062750567404</v>
      </c>
      <c r="Q247" s="11">
        <f t="shared" si="42"/>
        <v>-105169.1355541318</v>
      </c>
    </row>
    <row r="248" spans="2:17" x14ac:dyDescent="0.3">
      <c r="B248">
        <f t="shared" si="43"/>
        <v>203</v>
      </c>
      <c r="C248" s="12">
        <f t="shared" si="44"/>
        <v>356481.00506880129</v>
      </c>
      <c r="D248" s="12">
        <f t="shared" si="45"/>
        <v>3459.5729749317525</v>
      </c>
      <c r="E248" s="12">
        <f t="shared" si="46"/>
        <v>2079.4725295680078</v>
      </c>
      <c r="F248" s="12">
        <f t="shared" si="47"/>
        <v>1380.1004453637447</v>
      </c>
      <c r="G248" s="12">
        <f t="shared" si="48"/>
        <v>355100.90462343756</v>
      </c>
      <c r="L248">
        <f t="shared" si="49"/>
        <v>203</v>
      </c>
      <c r="M248" s="11">
        <f t="shared" si="38"/>
        <v>-105169.1355541318</v>
      </c>
      <c r="N248" s="11">
        <f t="shared" si="39"/>
        <v>4494.1413542621358</v>
      </c>
      <c r="O248" s="11">
        <f t="shared" si="40"/>
        <v>-613.48662406576886</v>
      </c>
      <c r="P248" s="11">
        <f t="shared" si="41"/>
        <v>5107.6279783279042</v>
      </c>
      <c r="Q248" s="11">
        <f t="shared" si="42"/>
        <v>-110276.76353245971</v>
      </c>
    </row>
    <row r="249" spans="2:17" x14ac:dyDescent="0.3">
      <c r="B249">
        <f t="shared" si="43"/>
        <v>204</v>
      </c>
      <c r="C249" s="12">
        <f t="shared" si="44"/>
        <v>355100.90462343756</v>
      </c>
      <c r="D249" s="12">
        <f t="shared" si="45"/>
        <v>3459.5729749317525</v>
      </c>
      <c r="E249" s="12">
        <f t="shared" si="46"/>
        <v>2071.4219436367193</v>
      </c>
      <c r="F249" s="12">
        <f t="shared" si="47"/>
        <v>1388.1510312950331</v>
      </c>
      <c r="G249" s="12">
        <f t="shared" si="48"/>
        <v>353712.75359214254</v>
      </c>
      <c r="L249">
        <f t="shared" si="49"/>
        <v>204</v>
      </c>
      <c r="M249" s="11">
        <f t="shared" si="38"/>
        <v>-110276.76353245971</v>
      </c>
      <c r="N249" s="11">
        <f t="shared" si="39"/>
        <v>4494.1413542621358</v>
      </c>
      <c r="O249" s="11">
        <f t="shared" si="40"/>
        <v>-643.28112060601495</v>
      </c>
      <c r="P249" s="11">
        <f t="shared" si="41"/>
        <v>5137.4224748681509</v>
      </c>
      <c r="Q249" s="11">
        <f t="shared" si="42"/>
        <v>-115414.18600732785</v>
      </c>
    </row>
    <row r="250" spans="2:17" x14ac:dyDescent="0.3">
      <c r="B250">
        <f t="shared" si="43"/>
        <v>205</v>
      </c>
      <c r="C250" s="12">
        <f t="shared" si="44"/>
        <v>353712.75359214254</v>
      </c>
      <c r="D250" s="12">
        <f t="shared" si="45"/>
        <v>3459.5729749317525</v>
      </c>
      <c r="E250" s="12">
        <f t="shared" si="46"/>
        <v>2063.3243959541651</v>
      </c>
      <c r="F250" s="12">
        <f t="shared" si="47"/>
        <v>1396.2485789775874</v>
      </c>
      <c r="G250" s="12">
        <f t="shared" si="48"/>
        <v>352316.50501316495</v>
      </c>
      <c r="L250">
        <f t="shared" si="49"/>
        <v>205</v>
      </c>
      <c r="M250" s="11">
        <f t="shared" si="38"/>
        <v>-115414.18600732785</v>
      </c>
      <c r="N250" s="11">
        <f t="shared" si="39"/>
        <v>4494.1413542621358</v>
      </c>
      <c r="O250" s="11">
        <f t="shared" si="40"/>
        <v>-673.24941837607912</v>
      </c>
      <c r="P250" s="11">
        <f t="shared" si="41"/>
        <v>5167.3907726382149</v>
      </c>
      <c r="Q250" s="11">
        <f t="shared" si="42"/>
        <v>-120581.57677996607</v>
      </c>
    </row>
    <row r="251" spans="2:17" x14ac:dyDescent="0.3">
      <c r="B251">
        <f t="shared" si="43"/>
        <v>206</v>
      </c>
      <c r="C251" s="12">
        <f t="shared" si="44"/>
        <v>352316.50501316495</v>
      </c>
      <c r="D251" s="12">
        <f t="shared" si="45"/>
        <v>3459.5729749317525</v>
      </c>
      <c r="E251" s="12">
        <f t="shared" si="46"/>
        <v>2055.1796125767955</v>
      </c>
      <c r="F251" s="12">
        <f t="shared" si="47"/>
        <v>1404.3933623549569</v>
      </c>
      <c r="G251" s="12">
        <f t="shared" si="48"/>
        <v>350912.11165080999</v>
      </c>
      <c r="L251">
        <f t="shared" si="49"/>
        <v>206</v>
      </c>
      <c r="M251" s="11">
        <f t="shared" si="38"/>
        <v>-120581.57677996607</v>
      </c>
      <c r="N251" s="11">
        <f t="shared" si="39"/>
        <v>4494.1413542621358</v>
      </c>
      <c r="O251" s="11">
        <f t="shared" si="40"/>
        <v>-703.3925312164688</v>
      </c>
      <c r="P251" s="11">
        <f t="shared" si="41"/>
        <v>5197.5338854786041</v>
      </c>
      <c r="Q251" s="11">
        <f t="shared" si="42"/>
        <v>-125779.11066544468</v>
      </c>
    </row>
    <row r="252" spans="2:17" x14ac:dyDescent="0.3">
      <c r="B252">
        <f t="shared" si="43"/>
        <v>207</v>
      </c>
      <c r="C252" s="12">
        <f t="shared" si="44"/>
        <v>350912.11165080999</v>
      </c>
      <c r="D252" s="12">
        <f t="shared" si="45"/>
        <v>3459.5729749317525</v>
      </c>
      <c r="E252" s="12">
        <f t="shared" si="46"/>
        <v>2046.9873179630583</v>
      </c>
      <c r="F252" s="12">
        <f t="shared" si="47"/>
        <v>1412.5856569686941</v>
      </c>
      <c r="G252" s="12">
        <f t="shared" si="48"/>
        <v>349499.52599384129</v>
      </c>
      <c r="L252">
        <f t="shared" si="49"/>
        <v>207</v>
      </c>
      <c r="M252" s="11">
        <f t="shared" si="38"/>
        <v>-125779.11066544468</v>
      </c>
      <c r="N252" s="11">
        <f t="shared" si="39"/>
        <v>4494.1413542621358</v>
      </c>
      <c r="O252" s="11">
        <f t="shared" si="40"/>
        <v>-733.71147888176063</v>
      </c>
      <c r="P252" s="11">
        <f t="shared" si="41"/>
        <v>5227.8528331438965</v>
      </c>
      <c r="Q252" s="11">
        <f t="shared" si="42"/>
        <v>-131006.96349858858</v>
      </c>
    </row>
    <row r="253" spans="2:17" x14ac:dyDescent="0.3">
      <c r="B253">
        <f t="shared" si="43"/>
        <v>208</v>
      </c>
      <c r="C253" s="12">
        <f t="shared" si="44"/>
        <v>349499.52599384129</v>
      </c>
      <c r="D253" s="12">
        <f t="shared" si="45"/>
        <v>3459.5729749317525</v>
      </c>
      <c r="E253" s="12">
        <f t="shared" si="46"/>
        <v>2038.7472349640743</v>
      </c>
      <c r="F253" s="12">
        <f t="shared" si="47"/>
        <v>1420.8257399676781</v>
      </c>
      <c r="G253" s="12">
        <f t="shared" si="48"/>
        <v>348078.7002538736</v>
      </c>
      <c r="L253">
        <f t="shared" si="49"/>
        <v>208</v>
      </c>
      <c r="M253" s="11">
        <f t="shared" si="38"/>
        <v>-131006.96349858858</v>
      </c>
      <c r="N253" s="11">
        <f t="shared" si="39"/>
        <v>4494.1413542621358</v>
      </c>
      <c r="O253" s="11">
        <f t="shared" si="40"/>
        <v>-764.20728707510011</v>
      </c>
      <c r="P253" s="11">
        <f t="shared" si="41"/>
        <v>5258.3486413372357</v>
      </c>
      <c r="Q253" s="11">
        <f t="shared" si="42"/>
        <v>-136265.31213992581</v>
      </c>
    </row>
    <row r="254" spans="2:17" x14ac:dyDescent="0.3">
      <c r="B254">
        <f t="shared" si="43"/>
        <v>209</v>
      </c>
      <c r="C254" s="12">
        <f t="shared" si="44"/>
        <v>348078.7002538736</v>
      </c>
      <c r="D254" s="12">
        <f t="shared" si="45"/>
        <v>3459.5729749317525</v>
      </c>
      <c r="E254" s="12">
        <f t="shared" si="46"/>
        <v>2030.4590848142627</v>
      </c>
      <c r="F254" s="12">
        <f t="shared" si="47"/>
        <v>1429.1138901174897</v>
      </c>
      <c r="G254" s="12">
        <f t="shared" si="48"/>
        <v>346649.5863637561</v>
      </c>
      <c r="L254">
        <f t="shared" si="49"/>
        <v>209</v>
      </c>
      <c r="M254" s="11">
        <f t="shared" si="38"/>
        <v>-136265.31213992581</v>
      </c>
      <c r="N254" s="11">
        <f t="shared" si="39"/>
        <v>4494.1413542621358</v>
      </c>
      <c r="O254" s="11">
        <f t="shared" si="40"/>
        <v>-794.88098748290054</v>
      </c>
      <c r="P254" s="11">
        <f t="shared" si="41"/>
        <v>5289.0223417450361</v>
      </c>
      <c r="Q254" s="11">
        <f t="shared" si="42"/>
        <v>-141554.33448167084</v>
      </c>
    </row>
    <row r="255" spans="2:17" x14ac:dyDescent="0.3">
      <c r="B255">
        <f t="shared" si="43"/>
        <v>210</v>
      </c>
      <c r="C255" s="12">
        <f t="shared" si="44"/>
        <v>346649.5863637561</v>
      </c>
      <c r="D255" s="12">
        <f t="shared" si="45"/>
        <v>3459.5729749317525</v>
      </c>
      <c r="E255" s="12">
        <f t="shared" si="46"/>
        <v>2022.1225871219106</v>
      </c>
      <c r="F255" s="12">
        <f t="shared" si="47"/>
        <v>1437.4503878098419</v>
      </c>
      <c r="G255" s="12">
        <f t="shared" si="48"/>
        <v>345212.13597594626</v>
      </c>
      <c r="L255">
        <f t="shared" si="49"/>
        <v>210</v>
      </c>
      <c r="M255" s="11">
        <f t="shared" si="38"/>
        <v>-141554.33448167084</v>
      </c>
      <c r="N255" s="11">
        <f t="shared" si="39"/>
        <v>4494.1413542621358</v>
      </c>
      <c r="O255" s="11">
        <f t="shared" si="40"/>
        <v>-825.73361780974665</v>
      </c>
      <c r="P255" s="11">
        <f t="shared" si="41"/>
        <v>5319.8749720718824</v>
      </c>
      <c r="Q255" s="11">
        <f t="shared" si="42"/>
        <v>-146874.20945374272</v>
      </c>
    </row>
    <row r="256" spans="2:17" x14ac:dyDescent="0.3">
      <c r="B256">
        <f t="shared" si="43"/>
        <v>211</v>
      </c>
      <c r="C256" s="12">
        <f t="shared" si="44"/>
        <v>345212.13597594626</v>
      </c>
      <c r="D256" s="12">
        <f t="shared" si="45"/>
        <v>3459.5729749317525</v>
      </c>
      <c r="E256" s="12">
        <f t="shared" si="46"/>
        <v>2013.7374598596866</v>
      </c>
      <c r="F256" s="12">
        <f t="shared" si="47"/>
        <v>1445.8355150720658</v>
      </c>
      <c r="G256" s="12">
        <f t="shared" si="48"/>
        <v>343766.30046087422</v>
      </c>
      <c r="L256">
        <f t="shared" si="49"/>
        <v>211</v>
      </c>
      <c r="M256" s="11">
        <f t="shared" si="38"/>
        <v>-146874.20945374272</v>
      </c>
      <c r="N256" s="11">
        <f t="shared" si="39"/>
        <v>4494.1413542621358</v>
      </c>
      <c r="O256" s="11">
        <f t="shared" si="40"/>
        <v>-856.76622181349921</v>
      </c>
      <c r="P256" s="11">
        <f t="shared" si="41"/>
        <v>5350.907576075635</v>
      </c>
      <c r="Q256" s="11">
        <f t="shared" si="42"/>
        <v>-152225.11702981836</v>
      </c>
    </row>
    <row r="257" spans="2:17" x14ac:dyDescent="0.3">
      <c r="B257">
        <f t="shared" si="43"/>
        <v>212</v>
      </c>
      <c r="C257" s="12">
        <f t="shared" si="44"/>
        <v>343766.30046087422</v>
      </c>
      <c r="D257" s="12">
        <f t="shared" si="45"/>
        <v>3459.5729749317525</v>
      </c>
      <c r="E257" s="12">
        <f t="shared" si="46"/>
        <v>2005.3034193550998</v>
      </c>
      <c r="F257" s="12">
        <f t="shared" si="47"/>
        <v>1454.2695555766527</v>
      </c>
      <c r="G257" s="12">
        <f t="shared" si="48"/>
        <v>342312.03090529755</v>
      </c>
      <c r="L257">
        <f t="shared" si="49"/>
        <v>212</v>
      </c>
      <c r="M257" s="11">
        <f t="shared" si="38"/>
        <v>-152225.11702981836</v>
      </c>
      <c r="N257" s="11">
        <f t="shared" si="39"/>
        <v>4494.1413542621358</v>
      </c>
      <c r="O257" s="11">
        <f t="shared" si="40"/>
        <v>-887.97984934060707</v>
      </c>
      <c r="P257" s="11">
        <f t="shared" si="41"/>
        <v>5382.1212036027428</v>
      </c>
      <c r="Q257" s="11">
        <f t="shared" si="42"/>
        <v>-157607.23823342111</v>
      </c>
    </row>
    <row r="258" spans="2:17" x14ac:dyDescent="0.3">
      <c r="B258">
        <f t="shared" si="43"/>
        <v>213</v>
      </c>
      <c r="C258" s="12">
        <f t="shared" si="44"/>
        <v>342312.03090529755</v>
      </c>
      <c r="D258" s="12">
        <f t="shared" si="45"/>
        <v>3459.5729749317525</v>
      </c>
      <c r="E258" s="12">
        <f t="shared" si="46"/>
        <v>1996.8201802809024</v>
      </c>
      <c r="F258" s="12">
        <f t="shared" si="47"/>
        <v>1462.7527946508501</v>
      </c>
      <c r="G258" s="12">
        <f t="shared" si="48"/>
        <v>340849.2781106467</v>
      </c>
      <c r="L258">
        <f t="shared" si="49"/>
        <v>213</v>
      </c>
      <c r="M258" s="11">
        <f t="shared" si="38"/>
        <v>-157607.23823342111</v>
      </c>
      <c r="N258" s="11">
        <f t="shared" si="39"/>
        <v>4494.1413542621358</v>
      </c>
      <c r="O258" s="11">
        <f t="shared" si="40"/>
        <v>-919.37555636162324</v>
      </c>
      <c r="P258" s="11">
        <f t="shared" si="41"/>
        <v>5413.516910623759</v>
      </c>
      <c r="Q258" s="11">
        <f t="shared" si="42"/>
        <v>-163020.75514404487</v>
      </c>
    </row>
    <row r="259" spans="2:17" x14ac:dyDescent="0.3">
      <c r="B259">
        <f t="shared" si="43"/>
        <v>214</v>
      </c>
      <c r="C259" s="12">
        <f t="shared" si="44"/>
        <v>340849.2781106467</v>
      </c>
      <c r="D259" s="12">
        <f t="shared" si="45"/>
        <v>3459.5729749317525</v>
      </c>
      <c r="E259" s="12">
        <f t="shared" si="46"/>
        <v>1988.2874556454392</v>
      </c>
      <c r="F259" s="12">
        <f t="shared" si="47"/>
        <v>1471.2855192863133</v>
      </c>
      <c r="G259" s="12">
        <f t="shared" si="48"/>
        <v>339377.99259136041</v>
      </c>
      <c r="L259">
        <f t="shared" si="49"/>
        <v>214</v>
      </c>
      <c r="M259" s="11">
        <f t="shared" si="38"/>
        <v>-163020.75514404487</v>
      </c>
      <c r="N259" s="11">
        <f t="shared" si="39"/>
        <v>4494.1413542621358</v>
      </c>
      <c r="O259" s="11">
        <f t="shared" si="40"/>
        <v>-950.95440500692848</v>
      </c>
      <c r="P259" s="11">
        <f t="shared" si="41"/>
        <v>5445.0957592690647</v>
      </c>
      <c r="Q259" s="11">
        <f t="shared" si="42"/>
        <v>-168465.85090331393</v>
      </c>
    </row>
    <row r="260" spans="2:17" x14ac:dyDescent="0.3">
      <c r="B260">
        <f t="shared" si="43"/>
        <v>215</v>
      </c>
      <c r="C260" s="12">
        <f t="shared" si="44"/>
        <v>339377.99259136041</v>
      </c>
      <c r="D260" s="12">
        <f t="shared" si="45"/>
        <v>3459.5729749317525</v>
      </c>
      <c r="E260" s="12">
        <f t="shared" si="46"/>
        <v>1979.7049567829358</v>
      </c>
      <c r="F260" s="12">
        <f t="shared" si="47"/>
        <v>1479.8680181488166</v>
      </c>
      <c r="G260" s="12">
        <f t="shared" si="48"/>
        <v>337898.12457321159</v>
      </c>
      <c r="L260">
        <f t="shared" si="49"/>
        <v>215</v>
      </c>
      <c r="M260" s="11">
        <f t="shared" si="38"/>
        <v>-168465.85090331393</v>
      </c>
      <c r="N260" s="11">
        <f t="shared" si="39"/>
        <v>4494.1413542621358</v>
      </c>
      <c r="O260" s="11">
        <f t="shared" si="40"/>
        <v>-982.71746360266457</v>
      </c>
      <c r="P260" s="11">
        <f t="shared" si="41"/>
        <v>5476.8588178648006</v>
      </c>
      <c r="Q260" s="11">
        <f t="shared" si="42"/>
        <v>-173942.70972117872</v>
      </c>
    </row>
    <row r="261" spans="2:17" x14ac:dyDescent="0.3">
      <c r="B261">
        <f t="shared" si="43"/>
        <v>216</v>
      </c>
      <c r="C261" s="12">
        <f t="shared" si="44"/>
        <v>337898.12457321159</v>
      </c>
      <c r="D261" s="12">
        <f t="shared" si="45"/>
        <v>3459.5729749317525</v>
      </c>
      <c r="E261" s="12">
        <f t="shared" si="46"/>
        <v>1971.0723933437343</v>
      </c>
      <c r="F261" s="12">
        <f t="shared" si="47"/>
        <v>1488.5005815880181</v>
      </c>
      <c r="G261" s="12">
        <f t="shared" si="48"/>
        <v>336409.62399162358</v>
      </c>
      <c r="L261">
        <f t="shared" si="49"/>
        <v>216</v>
      </c>
      <c r="M261" s="11">
        <f t="shared" si="38"/>
        <v>-173942.70972117872</v>
      </c>
      <c r="N261" s="11">
        <f t="shared" si="39"/>
        <v>4494.1413542621358</v>
      </c>
      <c r="O261" s="11">
        <f t="shared" si="40"/>
        <v>-1014.6658067068759</v>
      </c>
      <c r="P261" s="11">
        <f t="shared" si="41"/>
        <v>5508.8071609690114</v>
      </c>
      <c r="Q261" s="11">
        <f t="shared" si="42"/>
        <v>-179451.51688214773</v>
      </c>
    </row>
    <row r="262" spans="2:17" x14ac:dyDescent="0.3">
      <c r="B262">
        <f t="shared" si="43"/>
        <v>217</v>
      </c>
      <c r="C262" s="12">
        <f t="shared" si="44"/>
        <v>336409.62399162358</v>
      </c>
      <c r="D262" s="12">
        <f t="shared" si="45"/>
        <v>3459.5729749317525</v>
      </c>
      <c r="E262" s="12">
        <f t="shared" si="46"/>
        <v>1962.389473284471</v>
      </c>
      <c r="F262" s="12">
        <f t="shared" si="47"/>
        <v>1497.1835016472814</v>
      </c>
      <c r="G262" s="12">
        <f t="shared" si="48"/>
        <v>334912.44048997632</v>
      </c>
      <c r="L262">
        <f t="shared" si="49"/>
        <v>217</v>
      </c>
      <c r="M262" s="11">
        <f t="shared" si="38"/>
        <v>-179451.51688214773</v>
      </c>
      <c r="N262" s="11">
        <f t="shared" si="39"/>
        <v>4494.1413542621358</v>
      </c>
      <c r="O262" s="11">
        <f t="shared" si="40"/>
        <v>-1046.8005151458617</v>
      </c>
      <c r="P262" s="11">
        <f t="shared" si="41"/>
        <v>5540.9418694079977</v>
      </c>
      <c r="Q262" s="11">
        <f t="shared" si="42"/>
        <v>-184992.45875155574</v>
      </c>
    </row>
    <row r="263" spans="2:17" x14ac:dyDescent="0.3">
      <c r="B263">
        <f t="shared" si="43"/>
        <v>218</v>
      </c>
      <c r="C263" s="12">
        <f t="shared" si="44"/>
        <v>334912.44048997632</v>
      </c>
      <c r="D263" s="12">
        <f t="shared" si="45"/>
        <v>3459.5729749317525</v>
      </c>
      <c r="E263" s="12">
        <f t="shared" si="46"/>
        <v>1953.6559028581953</v>
      </c>
      <c r="F263" s="12">
        <f t="shared" si="47"/>
        <v>1505.9170720735572</v>
      </c>
      <c r="G263" s="12">
        <f t="shared" si="48"/>
        <v>333406.52341790276</v>
      </c>
      <c r="L263">
        <f t="shared" si="49"/>
        <v>218</v>
      </c>
      <c r="M263" s="11">
        <f t="shared" si="38"/>
        <v>-184992.45875155574</v>
      </c>
      <c r="N263" s="11">
        <f t="shared" si="39"/>
        <v>4494.1413542621358</v>
      </c>
      <c r="O263" s="11">
        <f t="shared" si="40"/>
        <v>-1079.1226760507418</v>
      </c>
      <c r="P263" s="11">
        <f t="shared" si="41"/>
        <v>5573.2640303128774</v>
      </c>
      <c r="Q263" s="11">
        <f t="shared" si="42"/>
        <v>-190565.72278186862</v>
      </c>
    </row>
    <row r="264" spans="2:17" x14ac:dyDescent="0.3">
      <c r="B264">
        <f t="shared" si="43"/>
        <v>219</v>
      </c>
      <c r="C264" s="12">
        <f t="shared" si="44"/>
        <v>333406.52341790276</v>
      </c>
      <c r="D264" s="12">
        <f t="shared" si="45"/>
        <v>3459.5729749317525</v>
      </c>
      <c r="E264" s="12">
        <f t="shared" si="46"/>
        <v>1944.8713866044329</v>
      </c>
      <c r="F264" s="12">
        <f t="shared" si="47"/>
        <v>1514.7015883273195</v>
      </c>
      <c r="G264" s="12">
        <f t="shared" si="48"/>
        <v>331891.82182957546</v>
      </c>
      <c r="L264">
        <f t="shared" si="49"/>
        <v>219</v>
      </c>
      <c r="M264" s="11">
        <f t="shared" si="38"/>
        <v>-190565.72278186862</v>
      </c>
      <c r="N264" s="11">
        <f t="shared" si="39"/>
        <v>4494.1413542621358</v>
      </c>
      <c r="O264" s="11">
        <f t="shared" si="40"/>
        <v>-1111.6333828942336</v>
      </c>
      <c r="P264" s="11">
        <f t="shared" si="41"/>
        <v>5605.7747371563692</v>
      </c>
      <c r="Q264" s="11">
        <f t="shared" si="42"/>
        <v>-196171.497519025</v>
      </c>
    </row>
    <row r="265" spans="2:17" x14ac:dyDescent="0.3">
      <c r="B265">
        <f t="shared" si="43"/>
        <v>220</v>
      </c>
      <c r="C265" s="12">
        <f t="shared" si="44"/>
        <v>331891.82182957546</v>
      </c>
      <c r="D265" s="12">
        <f t="shared" si="45"/>
        <v>3459.5729749317525</v>
      </c>
      <c r="E265" s="12">
        <f t="shared" si="46"/>
        <v>1936.0356273391903</v>
      </c>
      <c r="F265" s="12">
        <f t="shared" si="47"/>
        <v>1523.5373475925621</v>
      </c>
      <c r="G265" s="12">
        <f t="shared" si="48"/>
        <v>330368.28448198288</v>
      </c>
      <c r="L265">
        <f t="shared" si="49"/>
        <v>220</v>
      </c>
      <c r="M265" s="11">
        <f t="shared" si="38"/>
        <v>-196171.497519025</v>
      </c>
      <c r="N265" s="11">
        <f t="shared" si="39"/>
        <v>4494.1413542621358</v>
      </c>
      <c r="O265" s="11">
        <f t="shared" si="40"/>
        <v>-1144.3337355276458</v>
      </c>
      <c r="P265" s="11">
        <f t="shared" si="41"/>
        <v>5638.4750897897811</v>
      </c>
      <c r="Q265" s="11">
        <f t="shared" si="42"/>
        <v>-201809.97260881477</v>
      </c>
    </row>
    <row r="266" spans="2:17" x14ac:dyDescent="0.3">
      <c r="B266">
        <f t="shared" si="43"/>
        <v>221</v>
      </c>
      <c r="C266" s="12">
        <f t="shared" si="44"/>
        <v>330368.28448198288</v>
      </c>
      <c r="D266" s="12">
        <f t="shared" si="45"/>
        <v>3459.5729749317525</v>
      </c>
      <c r="E266" s="12">
        <f t="shared" si="46"/>
        <v>1927.1483261449002</v>
      </c>
      <c r="F266" s="12">
        <f t="shared" si="47"/>
        <v>1532.4246487868522</v>
      </c>
      <c r="G266" s="12">
        <f t="shared" si="48"/>
        <v>328835.85983319604</v>
      </c>
      <c r="L266">
        <f t="shared" si="49"/>
        <v>221</v>
      </c>
      <c r="M266" s="11">
        <f t="shared" si="38"/>
        <v>-201809.97260881477</v>
      </c>
      <c r="N266" s="11">
        <f t="shared" si="39"/>
        <v>4494.1413542621358</v>
      </c>
      <c r="O266" s="11">
        <f t="shared" si="40"/>
        <v>-1177.2248402180862</v>
      </c>
      <c r="P266" s="11">
        <f t="shared" si="41"/>
        <v>5671.3661944802225</v>
      </c>
      <c r="Q266" s="11">
        <f t="shared" si="42"/>
        <v>-207481.33880329499</v>
      </c>
    </row>
    <row r="267" spans="2:17" x14ac:dyDescent="0.3">
      <c r="B267">
        <f t="shared" si="43"/>
        <v>222</v>
      </c>
      <c r="C267" s="12">
        <f t="shared" si="44"/>
        <v>328835.85983319604</v>
      </c>
      <c r="D267" s="12">
        <f t="shared" si="45"/>
        <v>3459.5729749317525</v>
      </c>
      <c r="E267" s="12">
        <f t="shared" si="46"/>
        <v>1918.2091823603103</v>
      </c>
      <c r="F267" s="12">
        <f t="shared" si="47"/>
        <v>1541.3637925714422</v>
      </c>
      <c r="G267" s="12">
        <f t="shared" si="48"/>
        <v>327294.49604062462</v>
      </c>
      <c r="L267">
        <f t="shared" si="49"/>
        <v>222</v>
      </c>
      <c r="M267" s="11">
        <f t="shared" si="38"/>
        <v>-207481.33880329499</v>
      </c>
      <c r="N267" s="11">
        <f t="shared" si="39"/>
        <v>4494.1413542621358</v>
      </c>
      <c r="O267" s="11">
        <f t="shared" si="40"/>
        <v>-1210.3078096858874</v>
      </c>
      <c r="P267" s="11">
        <f t="shared" si="41"/>
        <v>5704.4491639480229</v>
      </c>
      <c r="Q267" s="11">
        <f t="shared" si="42"/>
        <v>-213185.787967243</v>
      </c>
    </row>
    <row r="268" spans="2:17" x14ac:dyDescent="0.3">
      <c r="B268">
        <f t="shared" si="43"/>
        <v>223</v>
      </c>
      <c r="C268" s="12">
        <f t="shared" si="44"/>
        <v>327294.49604062462</v>
      </c>
      <c r="D268" s="12">
        <f t="shared" si="45"/>
        <v>3459.5729749317525</v>
      </c>
      <c r="E268" s="12">
        <f t="shared" si="46"/>
        <v>1909.2178935703105</v>
      </c>
      <c r="F268" s="12">
        <f t="shared" si="47"/>
        <v>1550.355081361442</v>
      </c>
      <c r="G268" s="12">
        <f t="shared" si="48"/>
        <v>325744.1409592632</v>
      </c>
      <c r="L268">
        <f t="shared" si="49"/>
        <v>223</v>
      </c>
      <c r="M268" s="11">
        <f t="shared" si="38"/>
        <v>-213185.787967243</v>
      </c>
      <c r="N268" s="11">
        <f t="shared" si="39"/>
        <v>4494.1413542621358</v>
      </c>
      <c r="O268" s="11">
        <f t="shared" si="40"/>
        <v>-1243.583763142251</v>
      </c>
      <c r="P268" s="11">
        <f t="shared" si="41"/>
        <v>5737.7251174043868</v>
      </c>
      <c r="Q268" s="11">
        <f t="shared" si="42"/>
        <v>-218923.51308464739</v>
      </c>
    </row>
    <row r="269" spans="2:17" x14ac:dyDescent="0.3">
      <c r="B269">
        <f t="shared" si="43"/>
        <v>224</v>
      </c>
      <c r="C269" s="12">
        <f t="shared" si="44"/>
        <v>325744.1409592632</v>
      </c>
      <c r="D269" s="12">
        <f t="shared" si="45"/>
        <v>3459.5729749317525</v>
      </c>
      <c r="E269" s="12">
        <f t="shared" si="46"/>
        <v>1900.1741555957021</v>
      </c>
      <c r="F269" s="12">
        <f t="shared" si="47"/>
        <v>1559.3988193360503</v>
      </c>
      <c r="G269" s="12">
        <f t="shared" si="48"/>
        <v>324184.74213992717</v>
      </c>
      <c r="L269">
        <f t="shared" si="49"/>
        <v>224</v>
      </c>
      <c r="M269" s="11">
        <f t="shared" si="38"/>
        <v>-218923.51308464739</v>
      </c>
      <c r="N269" s="11">
        <f t="shared" si="39"/>
        <v>4494.1413542621358</v>
      </c>
      <c r="O269" s="11">
        <f t="shared" si="40"/>
        <v>-1277.0538263271098</v>
      </c>
      <c r="P269" s="11">
        <f t="shared" si="41"/>
        <v>5771.1951805892459</v>
      </c>
      <c r="Q269" s="11">
        <f t="shared" si="42"/>
        <v>-224694.70826523664</v>
      </c>
    </row>
    <row r="270" spans="2:17" x14ac:dyDescent="0.3">
      <c r="B270">
        <f t="shared" si="43"/>
        <v>225</v>
      </c>
      <c r="C270" s="12">
        <f t="shared" si="44"/>
        <v>324184.74213992717</v>
      </c>
      <c r="D270" s="12">
        <f t="shared" si="45"/>
        <v>3459.5729749317525</v>
      </c>
      <c r="E270" s="12">
        <f t="shared" si="46"/>
        <v>1891.0776624829086</v>
      </c>
      <c r="F270" s="12">
        <f t="shared" si="47"/>
        <v>1568.4953124488438</v>
      </c>
      <c r="G270" s="12">
        <f t="shared" si="48"/>
        <v>322616.24682747835</v>
      </c>
      <c r="L270">
        <f t="shared" si="49"/>
        <v>225</v>
      </c>
      <c r="M270" s="11">
        <f t="shared" si="38"/>
        <v>-224694.70826523664</v>
      </c>
      <c r="N270" s="11">
        <f t="shared" si="39"/>
        <v>4494.1413542621358</v>
      </c>
      <c r="O270" s="11">
        <f t="shared" si="40"/>
        <v>-1310.7191315472137</v>
      </c>
      <c r="P270" s="11">
        <f t="shared" si="41"/>
        <v>5804.8604858093495</v>
      </c>
      <c r="Q270" s="11">
        <f t="shared" si="42"/>
        <v>-230499.568751046</v>
      </c>
    </row>
    <row r="271" spans="2:17" x14ac:dyDescent="0.3">
      <c r="B271">
        <f t="shared" si="43"/>
        <v>226</v>
      </c>
      <c r="C271" s="12">
        <f t="shared" si="44"/>
        <v>322616.24682747835</v>
      </c>
      <c r="D271" s="12">
        <f t="shared" si="45"/>
        <v>3459.5729749317525</v>
      </c>
      <c r="E271" s="12">
        <f t="shared" si="46"/>
        <v>1881.9281064936238</v>
      </c>
      <c r="F271" s="12">
        <f t="shared" si="47"/>
        <v>1577.6448684381287</v>
      </c>
      <c r="G271" s="12">
        <f t="shared" si="48"/>
        <v>321038.60195904021</v>
      </c>
      <c r="L271">
        <f t="shared" si="49"/>
        <v>226</v>
      </c>
      <c r="M271" s="11">
        <f t="shared" si="38"/>
        <v>-230499.568751046</v>
      </c>
      <c r="N271" s="11">
        <f t="shared" si="39"/>
        <v>4494.1413542621358</v>
      </c>
      <c r="O271" s="11">
        <f t="shared" si="40"/>
        <v>-1344.5808177144349</v>
      </c>
      <c r="P271" s="11">
        <f t="shared" si="41"/>
        <v>5838.7221719765712</v>
      </c>
      <c r="Q271" s="11">
        <f t="shared" si="42"/>
        <v>-236338.29092302258</v>
      </c>
    </row>
    <row r="272" spans="2:17" x14ac:dyDescent="0.3">
      <c r="B272">
        <f t="shared" si="43"/>
        <v>227</v>
      </c>
      <c r="C272" s="12">
        <f t="shared" si="44"/>
        <v>321038.60195904021</v>
      </c>
      <c r="D272" s="12">
        <f t="shared" si="45"/>
        <v>3459.5729749317525</v>
      </c>
      <c r="E272" s="12">
        <f t="shared" si="46"/>
        <v>1872.7251780944014</v>
      </c>
      <c r="F272" s="12">
        <f t="shared" si="47"/>
        <v>1586.8477968373511</v>
      </c>
      <c r="G272" s="12">
        <f t="shared" si="48"/>
        <v>319451.75416220288</v>
      </c>
      <c r="L272">
        <f t="shared" si="49"/>
        <v>227</v>
      </c>
      <c r="M272" s="11">
        <f t="shared" si="38"/>
        <v>-236338.29092302258</v>
      </c>
      <c r="N272" s="11">
        <f t="shared" si="39"/>
        <v>4494.1413542621358</v>
      </c>
      <c r="O272" s="11">
        <f t="shared" si="40"/>
        <v>-1378.6400303842984</v>
      </c>
      <c r="P272" s="11">
        <f t="shared" si="41"/>
        <v>5872.7813846464342</v>
      </c>
      <c r="Q272" s="11">
        <f t="shared" si="42"/>
        <v>-242211.072307669</v>
      </c>
    </row>
    <row r="273" spans="2:17" x14ac:dyDescent="0.3">
      <c r="B273">
        <f t="shared" si="43"/>
        <v>228</v>
      </c>
      <c r="C273" s="12">
        <f t="shared" si="44"/>
        <v>319451.75416220288</v>
      </c>
      <c r="D273" s="12">
        <f t="shared" si="45"/>
        <v>3459.5729749317525</v>
      </c>
      <c r="E273" s="12">
        <f t="shared" si="46"/>
        <v>1863.4685659461836</v>
      </c>
      <c r="F273" s="12">
        <f t="shared" si="47"/>
        <v>1596.1044089855689</v>
      </c>
      <c r="G273" s="12">
        <f t="shared" si="48"/>
        <v>317855.64975321729</v>
      </c>
      <c r="L273">
        <f t="shared" si="49"/>
        <v>228</v>
      </c>
      <c r="M273" s="11">
        <f t="shared" si="38"/>
        <v>-242211.072307669</v>
      </c>
      <c r="N273" s="11">
        <f t="shared" si="39"/>
        <v>4494.1413542621358</v>
      </c>
      <c r="O273" s="11">
        <f t="shared" si="40"/>
        <v>-1412.897921794736</v>
      </c>
      <c r="P273" s="11">
        <f t="shared" si="41"/>
        <v>5907.039276056872</v>
      </c>
      <c r="Q273" s="11">
        <f t="shared" si="42"/>
        <v>-248118.11158372587</v>
      </c>
    </row>
    <row r="274" spans="2:17" x14ac:dyDescent="0.3">
      <c r="B274">
        <f t="shared" si="43"/>
        <v>229</v>
      </c>
      <c r="C274" s="12">
        <f t="shared" si="44"/>
        <v>317855.64975321729</v>
      </c>
      <c r="D274" s="12">
        <f t="shared" si="45"/>
        <v>3459.5729749317525</v>
      </c>
      <c r="E274" s="12">
        <f t="shared" si="46"/>
        <v>1854.1579568937677</v>
      </c>
      <c r="F274" s="12">
        <f t="shared" si="47"/>
        <v>1605.4150180379847</v>
      </c>
      <c r="G274" s="12">
        <f t="shared" si="48"/>
        <v>316250.23473517929</v>
      </c>
      <c r="L274">
        <f t="shared" si="49"/>
        <v>229</v>
      </c>
      <c r="M274" s="11">
        <f t="shared" si="38"/>
        <v>-248118.11158372587</v>
      </c>
      <c r="N274" s="11">
        <f t="shared" si="39"/>
        <v>4494.1413542621358</v>
      </c>
      <c r="O274" s="11">
        <f t="shared" si="40"/>
        <v>-1447.3556509050677</v>
      </c>
      <c r="P274" s="11">
        <f t="shared" si="41"/>
        <v>5941.4970051672035</v>
      </c>
      <c r="Q274" s="11">
        <f t="shared" si="42"/>
        <v>-254059.60858889308</v>
      </c>
    </row>
    <row r="275" spans="2:17" x14ac:dyDescent="0.3">
      <c r="B275">
        <f t="shared" si="43"/>
        <v>230</v>
      </c>
      <c r="C275" s="12">
        <f t="shared" si="44"/>
        <v>316250.23473517929</v>
      </c>
      <c r="D275" s="12">
        <f t="shared" si="45"/>
        <v>3459.5729749317525</v>
      </c>
      <c r="E275" s="12">
        <f t="shared" si="46"/>
        <v>1844.7930359552126</v>
      </c>
      <c r="F275" s="12">
        <f t="shared" si="47"/>
        <v>1614.7799389765398</v>
      </c>
      <c r="G275" s="12">
        <f t="shared" si="48"/>
        <v>314635.45479620277</v>
      </c>
      <c r="L275">
        <f t="shared" si="49"/>
        <v>230</v>
      </c>
      <c r="M275" s="11">
        <f t="shared" si="38"/>
        <v>-254059.60858889308</v>
      </c>
      <c r="N275" s="11">
        <f t="shared" si="39"/>
        <v>4494.1413542621358</v>
      </c>
      <c r="O275" s="11">
        <f t="shared" si="40"/>
        <v>-1482.0143834352098</v>
      </c>
      <c r="P275" s="11">
        <f t="shared" si="41"/>
        <v>5976.1557376973451</v>
      </c>
      <c r="Q275" s="11">
        <f t="shared" si="42"/>
        <v>-260035.76432659043</v>
      </c>
    </row>
    <row r="276" spans="2:17" x14ac:dyDescent="0.3">
      <c r="B276">
        <f t="shared" si="43"/>
        <v>231</v>
      </c>
      <c r="C276" s="12">
        <f t="shared" si="44"/>
        <v>314635.45479620277</v>
      </c>
      <c r="D276" s="12">
        <f t="shared" si="45"/>
        <v>3459.5729749317525</v>
      </c>
      <c r="E276" s="12">
        <f t="shared" si="46"/>
        <v>1835.3734863111829</v>
      </c>
      <c r="F276" s="12">
        <f t="shared" si="47"/>
        <v>1624.1994886205696</v>
      </c>
      <c r="G276" s="12">
        <f t="shared" si="48"/>
        <v>313011.25530758221</v>
      </c>
      <c r="L276">
        <f t="shared" si="49"/>
        <v>231</v>
      </c>
      <c r="M276" s="11">
        <f t="shared" si="38"/>
        <v>-260035.76432659043</v>
      </c>
      <c r="N276" s="11">
        <f t="shared" si="39"/>
        <v>4494.1413542621358</v>
      </c>
      <c r="O276" s="11">
        <f t="shared" si="40"/>
        <v>-1516.875291905111</v>
      </c>
      <c r="P276" s="11">
        <f t="shared" si="41"/>
        <v>6011.016646167247</v>
      </c>
      <c r="Q276" s="11">
        <f t="shared" si="42"/>
        <v>-266046.78097275767</v>
      </c>
    </row>
    <row r="277" spans="2:17" x14ac:dyDescent="0.3">
      <c r="B277">
        <f t="shared" si="43"/>
        <v>232</v>
      </c>
      <c r="C277" s="12">
        <f t="shared" si="44"/>
        <v>313011.25530758221</v>
      </c>
      <c r="D277" s="12">
        <f t="shared" si="45"/>
        <v>3459.5729749317525</v>
      </c>
      <c r="E277" s="12">
        <f t="shared" si="46"/>
        <v>1825.8989892942295</v>
      </c>
      <c r="F277" s="12">
        <f t="shared" si="47"/>
        <v>1633.6739856375229</v>
      </c>
      <c r="G277" s="12">
        <f t="shared" si="48"/>
        <v>311377.58132194466</v>
      </c>
      <c r="L277">
        <f t="shared" si="49"/>
        <v>232</v>
      </c>
      <c r="M277" s="11">
        <f t="shared" si="38"/>
        <v>-266046.78097275767</v>
      </c>
      <c r="N277" s="11">
        <f t="shared" si="39"/>
        <v>4494.1413542621358</v>
      </c>
      <c r="O277" s="11">
        <f t="shared" si="40"/>
        <v>-1551.9395556744198</v>
      </c>
      <c r="P277" s="11">
        <f t="shared" si="41"/>
        <v>6046.0809099365561</v>
      </c>
      <c r="Q277" s="11">
        <f t="shared" si="42"/>
        <v>-272092.86188269424</v>
      </c>
    </row>
    <row r="278" spans="2:17" x14ac:dyDescent="0.3">
      <c r="B278">
        <f t="shared" si="43"/>
        <v>233</v>
      </c>
      <c r="C278" s="12">
        <f t="shared" si="44"/>
        <v>311377.58132194466</v>
      </c>
      <c r="D278" s="12">
        <f t="shared" si="45"/>
        <v>3459.5729749317525</v>
      </c>
      <c r="E278" s="12">
        <f t="shared" si="46"/>
        <v>1816.3692243780106</v>
      </c>
      <c r="F278" s="12">
        <f t="shared" si="47"/>
        <v>1643.2037505537419</v>
      </c>
      <c r="G278" s="12">
        <f t="shared" si="48"/>
        <v>309734.37757139094</v>
      </c>
      <c r="L278">
        <f t="shared" si="49"/>
        <v>233</v>
      </c>
      <c r="M278" s="11">
        <f t="shared" si="38"/>
        <v>-272092.86188269424</v>
      </c>
      <c r="N278" s="11">
        <f t="shared" si="39"/>
        <v>4494.1413542621358</v>
      </c>
      <c r="O278" s="11">
        <f t="shared" si="40"/>
        <v>-1587.2083609823831</v>
      </c>
      <c r="P278" s="11">
        <f t="shared" si="41"/>
        <v>6081.3497152445188</v>
      </c>
      <c r="Q278" s="11">
        <f t="shared" si="42"/>
        <v>-278174.21159793873</v>
      </c>
    </row>
    <row r="279" spans="2:17" x14ac:dyDescent="0.3">
      <c r="B279">
        <f t="shared" si="43"/>
        <v>234</v>
      </c>
      <c r="C279" s="12">
        <f t="shared" si="44"/>
        <v>309734.37757139094</v>
      </c>
      <c r="D279" s="12">
        <f t="shared" si="45"/>
        <v>3459.5729749317525</v>
      </c>
      <c r="E279" s="12">
        <f t="shared" si="46"/>
        <v>1806.7838691664472</v>
      </c>
      <c r="F279" s="12">
        <f t="shared" si="47"/>
        <v>1652.7891057653053</v>
      </c>
      <c r="G279" s="12">
        <f t="shared" si="48"/>
        <v>308081.58846562565</v>
      </c>
      <c r="L279">
        <f t="shared" si="49"/>
        <v>234</v>
      </c>
      <c r="M279" s="11">
        <f t="shared" si="38"/>
        <v>-278174.21159793873</v>
      </c>
      <c r="N279" s="11">
        <f t="shared" si="39"/>
        <v>4494.1413542621358</v>
      </c>
      <c r="O279" s="11">
        <f t="shared" si="40"/>
        <v>-1622.6829009879759</v>
      </c>
      <c r="P279" s="11">
        <f t="shared" si="41"/>
        <v>6116.8242552501115</v>
      </c>
      <c r="Q279" s="11">
        <f t="shared" si="42"/>
        <v>-284291.03585318883</v>
      </c>
    </row>
    <row r="280" spans="2:17" x14ac:dyDescent="0.3">
      <c r="B280">
        <f t="shared" si="43"/>
        <v>235</v>
      </c>
      <c r="C280" s="12">
        <f t="shared" si="44"/>
        <v>308081.58846562565</v>
      </c>
      <c r="D280" s="12">
        <f t="shared" si="45"/>
        <v>3459.5729749317525</v>
      </c>
      <c r="E280" s="12">
        <f t="shared" si="46"/>
        <v>1797.1425993828163</v>
      </c>
      <c r="F280" s="12">
        <f t="shared" si="47"/>
        <v>1662.4303755489361</v>
      </c>
      <c r="G280" s="12">
        <f t="shared" si="48"/>
        <v>306419.1580900767</v>
      </c>
      <c r="L280">
        <f t="shared" si="49"/>
        <v>235</v>
      </c>
      <c r="M280" s="11">
        <f t="shared" si="38"/>
        <v>-284291.03585318883</v>
      </c>
      <c r="N280" s="11">
        <f t="shared" si="39"/>
        <v>4494.1413542621358</v>
      </c>
      <c r="O280" s="11">
        <f t="shared" si="40"/>
        <v>-1658.3643758102683</v>
      </c>
      <c r="P280" s="11">
        <f t="shared" si="41"/>
        <v>6152.5057300724038</v>
      </c>
      <c r="Q280" s="11">
        <f t="shared" si="42"/>
        <v>-290443.54158326122</v>
      </c>
    </row>
    <row r="281" spans="2:17" x14ac:dyDescent="0.3">
      <c r="B281">
        <f t="shared" si="43"/>
        <v>236</v>
      </c>
      <c r="C281" s="12">
        <f t="shared" si="44"/>
        <v>306419.1580900767</v>
      </c>
      <c r="D281" s="12">
        <f t="shared" si="45"/>
        <v>3459.5729749317525</v>
      </c>
      <c r="E281" s="12">
        <f t="shared" si="46"/>
        <v>1787.4450888587808</v>
      </c>
      <c r="F281" s="12">
        <f t="shared" si="47"/>
        <v>1672.1278860729717</v>
      </c>
      <c r="G281" s="12">
        <f t="shared" si="48"/>
        <v>304747.03020400373</v>
      </c>
      <c r="L281">
        <f t="shared" si="49"/>
        <v>236</v>
      </c>
      <c r="M281" s="11">
        <f t="shared" si="38"/>
        <v>-290443.54158326122</v>
      </c>
      <c r="N281" s="11">
        <f t="shared" si="39"/>
        <v>4494.1413542621358</v>
      </c>
      <c r="O281" s="11">
        <f t="shared" si="40"/>
        <v>-1694.2539925690239</v>
      </c>
      <c r="P281" s="11">
        <f t="shared" si="41"/>
        <v>6188.3953468311593</v>
      </c>
      <c r="Q281" s="11">
        <f t="shared" si="42"/>
        <v>-296631.9369300924</v>
      </c>
    </row>
    <row r="282" spans="2:17" x14ac:dyDescent="0.3">
      <c r="B282">
        <f t="shared" si="43"/>
        <v>237</v>
      </c>
      <c r="C282" s="12">
        <f t="shared" si="44"/>
        <v>304747.03020400373</v>
      </c>
      <c r="D282" s="12">
        <f t="shared" si="45"/>
        <v>3459.5729749317525</v>
      </c>
      <c r="E282" s="12">
        <f t="shared" si="46"/>
        <v>1777.6910095233552</v>
      </c>
      <c r="F282" s="12">
        <f t="shared" si="47"/>
        <v>1681.8819654083973</v>
      </c>
      <c r="G282" s="12">
        <f t="shared" si="48"/>
        <v>303065.14823859534</v>
      </c>
      <c r="L282">
        <f t="shared" si="49"/>
        <v>237</v>
      </c>
      <c r="M282" s="11">
        <f t="shared" si="38"/>
        <v>-296631.9369300924</v>
      </c>
      <c r="N282" s="11">
        <f t="shared" si="39"/>
        <v>4494.1413542621358</v>
      </c>
      <c r="O282" s="11">
        <f t="shared" si="40"/>
        <v>-1730.3529654255392</v>
      </c>
      <c r="P282" s="11">
        <f t="shared" si="41"/>
        <v>6224.4943196876748</v>
      </c>
      <c r="Q282" s="11">
        <f t="shared" si="42"/>
        <v>-302856.43124978006</v>
      </c>
    </row>
    <row r="283" spans="2:17" x14ac:dyDescent="0.3">
      <c r="B283">
        <f t="shared" si="43"/>
        <v>238</v>
      </c>
      <c r="C283" s="12">
        <f t="shared" si="44"/>
        <v>303065.14823859534</v>
      </c>
      <c r="D283" s="12">
        <f t="shared" si="45"/>
        <v>3459.5729749317525</v>
      </c>
      <c r="E283" s="12">
        <f t="shared" si="46"/>
        <v>1767.8800313918061</v>
      </c>
      <c r="F283" s="12">
        <f t="shared" si="47"/>
        <v>1691.6929435399463</v>
      </c>
      <c r="G283" s="12">
        <f t="shared" si="48"/>
        <v>301373.45529505541</v>
      </c>
      <c r="L283">
        <f t="shared" si="49"/>
        <v>238</v>
      </c>
      <c r="M283" s="11">
        <f t="shared" si="38"/>
        <v>-302856.43124978006</v>
      </c>
      <c r="N283" s="11">
        <f t="shared" si="39"/>
        <v>4494.1413542621358</v>
      </c>
      <c r="O283" s="11">
        <f t="shared" si="40"/>
        <v>-1766.6625156237171</v>
      </c>
      <c r="P283" s="11">
        <f t="shared" si="41"/>
        <v>6260.8038698858527</v>
      </c>
      <c r="Q283" s="11">
        <f t="shared" si="42"/>
        <v>-309117.23511966591</v>
      </c>
    </row>
    <row r="284" spans="2:17" x14ac:dyDescent="0.3">
      <c r="B284">
        <f t="shared" si="43"/>
        <v>239</v>
      </c>
      <c r="C284" s="12">
        <f t="shared" si="44"/>
        <v>301373.45529505541</v>
      </c>
      <c r="D284" s="12">
        <f t="shared" si="45"/>
        <v>3459.5729749317525</v>
      </c>
      <c r="E284" s="12">
        <f t="shared" si="46"/>
        <v>1758.01182255449</v>
      </c>
      <c r="F284" s="12">
        <f t="shared" si="47"/>
        <v>1701.5611523772625</v>
      </c>
      <c r="G284" s="12">
        <f t="shared" si="48"/>
        <v>299671.89414267812</v>
      </c>
      <c r="L284">
        <f t="shared" si="49"/>
        <v>239</v>
      </c>
      <c r="M284" s="11">
        <f t="shared" si="38"/>
        <v>-309117.23511966591</v>
      </c>
      <c r="N284" s="11">
        <f t="shared" si="39"/>
        <v>4494.1413542621358</v>
      </c>
      <c r="O284" s="11">
        <f t="shared" si="40"/>
        <v>-1803.1838715313845</v>
      </c>
      <c r="P284" s="11">
        <f t="shared" si="41"/>
        <v>6297.3252257935201</v>
      </c>
      <c r="Q284" s="11">
        <f t="shared" si="42"/>
        <v>-315414.56034545944</v>
      </c>
    </row>
    <row r="285" spans="2:17" x14ac:dyDescent="0.3">
      <c r="B285">
        <f t="shared" si="43"/>
        <v>240</v>
      </c>
      <c r="C285" s="12">
        <f t="shared" si="44"/>
        <v>299671.89414267812</v>
      </c>
      <c r="D285" s="12">
        <f t="shared" si="45"/>
        <v>3459.5729749317525</v>
      </c>
      <c r="E285" s="12">
        <f t="shared" si="46"/>
        <v>1748.0860491656224</v>
      </c>
      <c r="F285" s="12">
        <f t="shared" si="47"/>
        <v>1711.4869257661301</v>
      </c>
      <c r="G285" s="12">
        <f t="shared" si="48"/>
        <v>297960.40721691202</v>
      </c>
      <c r="L285">
        <f t="shared" si="49"/>
        <v>240</v>
      </c>
      <c r="M285" s="11">
        <f t="shared" si="38"/>
        <v>-315414.56034545944</v>
      </c>
      <c r="N285" s="11">
        <f t="shared" si="39"/>
        <v>4494.1413542621358</v>
      </c>
      <c r="O285" s="11">
        <f t="shared" si="40"/>
        <v>-1839.9182686818467</v>
      </c>
      <c r="P285" s="11">
        <f t="shared" si="41"/>
        <v>6334.0596229439825</v>
      </c>
      <c r="Q285" s="11">
        <f t="shared" si="42"/>
        <v>-321748.61996840342</v>
      </c>
    </row>
    <row r="286" spans="2:17" x14ac:dyDescent="0.3">
      <c r="B286">
        <f t="shared" si="43"/>
        <v>241</v>
      </c>
      <c r="C286" s="12">
        <f t="shared" si="44"/>
        <v>297960.40721691202</v>
      </c>
      <c r="D286" s="12">
        <f t="shared" si="45"/>
        <v>3459.5729749317525</v>
      </c>
      <c r="E286" s="12">
        <f t="shared" si="46"/>
        <v>1738.102375431987</v>
      </c>
      <c r="F286" s="12">
        <f t="shared" si="47"/>
        <v>1721.4705994997655</v>
      </c>
      <c r="G286" s="12">
        <f t="shared" si="48"/>
        <v>296238.93661741226</v>
      </c>
      <c r="L286">
        <f t="shared" si="49"/>
        <v>241</v>
      </c>
      <c r="M286" s="11">
        <f t="shared" si="38"/>
        <v>-321748.61996840342</v>
      </c>
      <c r="N286" s="11">
        <f t="shared" si="39"/>
        <v>4494.1413542621358</v>
      </c>
      <c r="O286" s="11">
        <f t="shared" si="40"/>
        <v>-1876.8669498156867</v>
      </c>
      <c r="P286" s="11">
        <f t="shared" si="41"/>
        <v>6371.0083040778227</v>
      </c>
      <c r="Q286" s="11">
        <f t="shared" si="42"/>
        <v>-328119.62827248126</v>
      </c>
    </row>
    <row r="287" spans="2:17" x14ac:dyDescent="0.3">
      <c r="B287">
        <f t="shared" si="43"/>
        <v>242</v>
      </c>
      <c r="C287" s="12">
        <f t="shared" si="44"/>
        <v>296238.93661741226</v>
      </c>
      <c r="D287" s="12">
        <f t="shared" si="45"/>
        <v>3459.5729749317525</v>
      </c>
      <c r="E287" s="12">
        <f t="shared" si="46"/>
        <v>1728.0604636015717</v>
      </c>
      <c r="F287" s="12">
        <f t="shared" si="47"/>
        <v>1731.5125113301808</v>
      </c>
      <c r="G287" s="12">
        <f t="shared" si="48"/>
        <v>294507.42410608206</v>
      </c>
      <c r="L287">
        <f t="shared" si="49"/>
        <v>242</v>
      </c>
      <c r="M287" s="11">
        <f t="shared" si="38"/>
        <v>-328119.62827248126</v>
      </c>
      <c r="N287" s="11">
        <f t="shared" si="39"/>
        <v>4494.1413542621358</v>
      </c>
      <c r="O287" s="11">
        <f t="shared" si="40"/>
        <v>-1914.0311649228074</v>
      </c>
      <c r="P287" s="11">
        <f t="shared" si="41"/>
        <v>6408.1725191849437</v>
      </c>
      <c r="Q287" s="11">
        <f t="shared" si="42"/>
        <v>-334527.8007916662</v>
      </c>
    </row>
    <row r="288" spans="2:17" x14ac:dyDescent="0.3">
      <c r="B288">
        <f t="shared" si="43"/>
        <v>243</v>
      </c>
      <c r="C288" s="12">
        <f t="shared" si="44"/>
        <v>294507.42410608206</v>
      </c>
      <c r="D288" s="12">
        <f t="shared" si="45"/>
        <v>3459.5729749317525</v>
      </c>
      <c r="E288" s="12">
        <f t="shared" si="46"/>
        <v>1717.9599739521454</v>
      </c>
      <c r="F288" s="12">
        <f t="shared" si="47"/>
        <v>1741.613000979607</v>
      </c>
      <c r="G288" s="12">
        <f t="shared" si="48"/>
        <v>292765.81110510248</v>
      </c>
      <c r="L288">
        <f t="shared" si="49"/>
        <v>243</v>
      </c>
      <c r="M288" s="11">
        <f t="shared" si="38"/>
        <v>-334527.8007916662</v>
      </c>
      <c r="N288" s="11">
        <f t="shared" si="39"/>
        <v>4494.1413542621358</v>
      </c>
      <c r="O288" s="11">
        <f t="shared" si="40"/>
        <v>-1951.4121712847195</v>
      </c>
      <c r="P288" s="11">
        <f t="shared" si="41"/>
        <v>6445.5535255468549</v>
      </c>
      <c r="Q288" s="11">
        <f t="shared" si="42"/>
        <v>-340973.35431721306</v>
      </c>
    </row>
    <row r="289" spans="2:17" x14ac:dyDescent="0.3">
      <c r="B289">
        <f t="shared" si="43"/>
        <v>244</v>
      </c>
      <c r="C289" s="12">
        <f t="shared" si="44"/>
        <v>292765.81110510248</v>
      </c>
      <c r="D289" s="12">
        <f t="shared" si="45"/>
        <v>3459.5729749317525</v>
      </c>
      <c r="E289" s="12">
        <f t="shared" si="46"/>
        <v>1707.8005647797645</v>
      </c>
      <c r="F289" s="12">
        <f t="shared" si="47"/>
        <v>1751.772410151988</v>
      </c>
      <c r="G289" s="12">
        <f t="shared" si="48"/>
        <v>291014.03869495046</v>
      </c>
      <c r="L289">
        <f t="shared" si="49"/>
        <v>244</v>
      </c>
      <c r="M289" s="11">
        <f t="shared" si="38"/>
        <v>-340973.35431721306</v>
      </c>
      <c r="N289" s="11">
        <f t="shared" si="39"/>
        <v>4494.1413542621358</v>
      </c>
      <c r="O289" s="11">
        <f t="shared" si="40"/>
        <v>-1989.0112335170763</v>
      </c>
      <c r="P289" s="11">
        <f t="shared" si="41"/>
        <v>6483.1525877792119</v>
      </c>
      <c r="Q289" s="11">
        <f t="shared" si="42"/>
        <v>-347456.50690499227</v>
      </c>
    </row>
    <row r="290" spans="2:17" x14ac:dyDescent="0.3">
      <c r="B290">
        <f t="shared" si="43"/>
        <v>245</v>
      </c>
      <c r="C290" s="12">
        <f t="shared" si="44"/>
        <v>291014.03869495046</v>
      </c>
      <c r="D290" s="12">
        <f t="shared" si="45"/>
        <v>3459.5729749317525</v>
      </c>
      <c r="E290" s="12">
        <f t="shared" si="46"/>
        <v>1697.5818923872112</v>
      </c>
      <c r="F290" s="12">
        <f t="shared" si="47"/>
        <v>1761.9910825445413</v>
      </c>
      <c r="G290" s="12">
        <f t="shared" si="48"/>
        <v>289252.04761240591</v>
      </c>
      <c r="L290">
        <f t="shared" si="49"/>
        <v>245</v>
      </c>
      <c r="M290" s="11">
        <f t="shared" si="38"/>
        <v>-347456.50690499227</v>
      </c>
      <c r="N290" s="11">
        <f t="shared" si="39"/>
        <v>4494.1413542621358</v>
      </c>
      <c r="O290" s="11">
        <f t="shared" si="40"/>
        <v>-2026.829623612455</v>
      </c>
      <c r="P290" s="11">
        <f t="shared" si="41"/>
        <v>6520.970977874591</v>
      </c>
      <c r="Q290" s="11">
        <f t="shared" si="42"/>
        <v>-353977.47788286686</v>
      </c>
    </row>
    <row r="291" spans="2:17" x14ac:dyDescent="0.3">
      <c r="B291">
        <f t="shared" si="43"/>
        <v>246</v>
      </c>
      <c r="C291" s="12">
        <f t="shared" si="44"/>
        <v>289252.04761240591</v>
      </c>
      <c r="D291" s="12">
        <f t="shared" si="45"/>
        <v>3459.5729749317525</v>
      </c>
      <c r="E291" s="12">
        <f t="shared" si="46"/>
        <v>1687.3036110723679</v>
      </c>
      <c r="F291" s="12">
        <f t="shared" si="47"/>
        <v>1772.2693638593846</v>
      </c>
      <c r="G291" s="12">
        <f t="shared" si="48"/>
        <v>287479.77824854653</v>
      </c>
      <c r="L291">
        <f t="shared" si="49"/>
        <v>246</v>
      </c>
      <c r="M291" s="11">
        <f t="shared" si="38"/>
        <v>-353977.47788286686</v>
      </c>
      <c r="N291" s="11">
        <f t="shared" si="39"/>
        <v>4494.1413542621358</v>
      </c>
      <c r="O291" s="11">
        <f t="shared" si="40"/>
        <v>-2064.86862098339</v>
      </c>
      <c r="P291" s="11">
        <f t="shared" si="41"/>
        <v>6559.0099752455262</v>
      </c>
      <c r="Q291" s="11">
        <f t="shared" si="42"/>
        <v>-360536.48785811238</v>
      </c>
    </row>
    <row r="292" spans="2:17" x14ac:dyDescent="0.3">
      <c r="B292">
        <f t="shared" si="43"/>
        <v>247</v>
      </c>
      <c r="C292" s="12">
        <f t="shared" si="44"/>
        <v>287479.77824854653</v>
      </c>
      <c r="D292" s="12">
        <f t="shared" si="45"/>
        <v>3459.5729749317525</v>
      </c>
      <c r="E292" s="12">
        <f t="shared" si="46"/>
        <v>1676.9653731165215</v>
      </c>
      <c r="F292" s="12">
        <f t="shared" si="47"/>
        <v>1782.607601815231</v>
      </c>
      <c r="G292" s="12">
        <f t="shared" si="48"/>
        <v>285697.17064673128</v>
      </c>
      <c r="L292">
        <f t="shared" si="49"/>
        <v>247</v>
      </c>
      <c r="M292" s="11">
        <f t="shared" si="38"/>
        <v>-360536.48785811238</v>
      </c>
      <c r="N292" s="11">
        <f t="shared" si="39"/>
        <v>4494.1413542621358</v>
      </c>
      <c r="O292" s="11">
        <f t="shared" si="40"/>
        <v>-2103.1295125056558</v>
      </c>
      <c r="P292" s="11">
        <f t="shared" si="41"/>
        <v>6597.2708667677916</v>
      </c>
      <c r="Q292" s="11">
        <f t="shared" si="42"/>
        <v>-367133.75872488017</v>
      </c>
    </row>
    <row r="293" spans="2:17" x14ac:dyDescent="0.3">
      <c r="B293">
        <f t="shared" si="43"/>
        <v>248</v>
      </c>
      <c r="C293" s="12">
        <f t="shared" si="44"/>
        <v>285697.17064673128</v>
      </c>
      <c r="D293" s="12">
        <f t="shared" si="45"/>
        <v>3459.5729749317525</v>
      </c>
      <c r="E293" s="12">
        <f t="shared" si="46"/>
        <v>1666.5668287725991</v>
      </c>
      <c r="F293" s="12">
        <f t="shared" si="47"/>
        <v>1793.0061461591533</v>
      </c>
      <c r="G293" s="12">
        <f t="shared" si="48"/>
        <v>283904.16450057214</v>
      </c>
      <c r="L293">
        <f t="shared" si="49"/>
        <v>248</v>
      </c>
      <c r="M293" s="11">
        <f t="shared" si="38"/>
        <v>-367133.75872488017</v>
      </c>
      <c r="N293" s="11">
        <f t="shared" si="39"/>
        <v>4494.1413542621358</v>
      </c>
      <c r="O293" s="11">
        <f t="shared" si="40"/>
        <v>-2141.6135925618009</v>
      </c>
      <c r="P293" s="11">
        <f t="shared" si="41"/>
        <v>6635.7549468239367</v>
      </c>
      <c r="Q293" s="11">
        <f t="shared" si="42"/>
        <v>-373769.5136717041</v>
      </c>
    </row>
    <row r="294" spans="2:17" x14ac:dyDescent="0.3">
      <c r="B294">
        <f t="shared" si="43"/>
        <v>249</v>
      </c>
      <c r="C294" s="12">
        <f t="shared" si="44"/>
        <v>283904.16450057214</v>
      </c>
      <c r="D294" s="12">
        <f t="shared" si="45"/>
        <v>3459.5729749317525</v>
      </c>
      <c r="E294" s="12">
        <f t="shared" si="46"/>
        <v>1656.1076262533375</v>
      </c>
      <c r="F294" s="12">
        <f t="shared" si="47"/>
        <v>1803.465348678415</v>
      </c>
      <c r="G294" s="12">
        <f t="shared" si="48"/>
        <v>282100.69915189373</v>
      </c>
      <c r="L294">
        <f t="shared" si="49"/>
        <v>249</v>
      </c>
      <c r="M294" s="11">
        <f t="shared" si="38"/>
        <v>-373769.5136717041</v>
      </c>
      <c r="N294" s="11">
        <f t="shared" si="39"/>
        <v>4494.1413542621358</v>
      </c>
      <c r="O294" s="11">
        <f t="shared" si="40"/>
        <v>-2180.3221630849407</v>
      </c>
      <c r="P294" s="11">
        <f t="shared" si="41"/>
        <v>6674.463517347076</v>
      </c>
      <c r="Q294" s="11">
        <f t="shared" si="42"/>
        <v>-380443.97718905116</v>
      </c>
    </row>
    <row r="295" spans="2:17" x14ac:dyDescent="0.3">
      <c r="B295">
        <f t="shared" si="43"/>
        <v>250</v>
      </c>
      <c r="C295" s="12">
        <f t="shared" si="44"/>
        <v>282100.69915189373</v>
      </c>
      <c r="D295" s="12">
        <f t="shared" si="45"/>
        <v>3459.5729749317525</v>
      </c>
      <c r="E295" s="12">
        <f t="shared" si="46"/>
        <v>1645.5874117193803</v>
      </c>
      <c r="F295" s="12">
        <f t="shared" si="47"/>
        <v>1813.9855632123722</v>
      </c>
      <c r="G295" s="12">
        <f t="shared" si="48"/>
        <v>280286.71358868136</v>
      </c>
      <c r="L295">
        <f t="shared" si="49"/>
        <v>250</v>
      </c>
      <c r="M295" s="11">
        <f t="shared" si="38"/>
        <v>-380443.97718905116</v>
      </c>
      <c r="N295" s="11">
        <f t="shared" si="39"/>
        <v>4494.1413542621358</v>
      </c>
      <c r="O295" s="11">
        <f t="shared" si="40"/>
        <v>-2219.2565336027988</v>
      </c>
      <c r="P295" s="11">
        <f t="shared" si="41"/>
        <v>6713.3978878649341</v>
      </c>
      <c r="Q295" s="11">
        <f t="shared" si="42"/>
        <v>-387157.37507691607</v>
      </c>
    </row>
    <row r="296" spans="2:17" x14ac:dyDescent="0.3">
      <c r="B296">
        <f t="shared" si="43"/>
        <v>251</v>
      </c>
      <c r="C296" s="12">
        <f t="shared" si="44"/>
        <v>280286.71358868136</v>
      </c>
      <c r="D296" s="12">
        <f t="shared" si="45"/>
        <v>3459.5729749317525</v>
      </c>
      <c r="E296" s="12">
        <f t="shared" si="46"/>
        <v>1635.0058292673079</v>
      </c>
      <c r="F296" s="12">
        <f t="shared" si="47"/>
        <v>1824.5671456644445</v>
      </c>
      <c r="G296" s="12">
        <f t="shared" si="48"/>
        <v>278462.14644301694</v>
      </c>
      <c r="L296">
        <f t="shared" si="49"/>
        <v>251</v>
      </c>
      <c r="M296" s="11">
        <f t="shared" si="38"/>
        <v>-387157.37507691607</v>
      </c>
      <c r="N296" s="11">
        <f t="shared" si="39"/>
        <v>4494.1413542621358</v>
      </c>
      <c r="O296" s="11">
        <f t="shared" si="40"/>
        <v>-2258.4180212820106</v>
      </c>
      <c r="P296" s="11">
        <f t="shared" si="41"/>
        <v>6752.559375544146</v>
      </c>
      <c r="Q296" s="11">
        <f t="shared" si="42"/>
        <v>-393909.93445246021</v>
      </c>
    </row>
    <row r="297" spans="2:17" x14ac:dyDescent="0.3">
      <c r="B297">
        <f t="shared" si="43"/>
        <v>252</v>
      </c>
      <c r="C297" s="12">
        <f t="shared" si="44"/>
        <v>278462.14644301694</v>
      </c>
      <c r="D297" s="12">
        <f t="shared" si="45"/>
        <v>3459.5729749317525</v>
      </c>
      <c r="E297" s="12">
        <f t="shared" si="46"/>
        <v>1624.3625209175989</v>
      </c>
      <c r="F297" s="12">
        <f t="shared" si="47"/>
        <v>1835.2104540141536</v>
      </c>
      <c r="G297" s="12">
        <f t="shared" si="48"/>
        <v>276626.93598900281</v>
      </c>
      <c r="L297">
        <f t="shared" si="49"/>
        <v>252</v>
      </c>
      <c r="M297" s="11">
        <f t="shared" si="38"/>
        <v>-393909.93445246021</v>
      </c>
      <c r="N297" s="11">
        <f t="shared" si="39"/>
        <v>4494.1413542621358</v>
      </c>
      <c r="O297" s="11">
        <f t="shared" si="40"/>
        <v>-2297.8079509726845</v>
      </c>
      <c r="P297" s="11">
        <f t="shared" si="41"/>
        <v>6791.9493052348207</v>
      </c>
      <c r="Q297" s="11">
        <f t="shared" si="42"/>
        <v>-400701.88375769503</v>
      </c>
    </row>
    <row r="298" spans="2:17" x14ac:dyDescent="0.3">
      <c r="B298">
        <f t="shared" si="43"/>
        <v>253</v>
      </c>
      <c r="C298" s="12">
        <f t="shared" si="44"/>
        <v>276626.93598900281</v>
      </c>
      <c r="D298" s="12">
        <f t="shared" si="45"/>
        <v>3459.5729749317525</v>
      </c>
      <c r="E298" s="12">
        <f t="shared" si="46"/>
        <v>1613.6571266025164</v>
      </c>
      <c r="F298" s="12">
        <f t="shared" si="47"/>
        <v>1845.915848329236</v>
      </c>
      <c r="G298" s="12">
        <f t="shared" si="48"/>
        <v>274781.02014067356</v>
      </c>
      <c r="L298">
        <f t="shared" si="49"/>
        <v>253</v>
      </c>
      <c r="M298" s="11">
        <f t="shared" si="38"/>
        <v>-400701.88375769503</v>
      </c>
      <c r="N298" s="11">
        <f t="shared" si="39"/>
        <v>4494.1413542621358</v>
      </c>
      <c r="O298" s="11">
        <f t="shared" si="40"/>
        <v>-2337.427655253221</v>
      </c>
      <c r="P298" s="11">
        <f t="shared" si="41"/>
        <v>6831.5690095153568</v>
      </c>
      <c r="Q298" s="11">
        <f t="shared" si="42"/>
        <v>-407533.45276721037</v>
      </c>
    </row>
    <row r="299" spans="2:17" x14ac:dyDescent="0.3">
      <c r="B299">
        <f t="shared" si="43"/>
        <v>254</v>
      </c>
      <c r="C299" s="12">
        <f t="shared" si="44"/>
        <v>274781.02014067356</v>
      </c>
      <c r="D299" s="12">
        <f t="shared" si="45"/>
        <v>3459.5729749317525</v>
      </c>
      <c r="E299" s="12">
        <f t="shared" si="46"/>
        <v>1602.8892841539291</v>
      </c>
      <c r="F299" s="12">
        <f t="shared" si="47"/>
        <v>1856.6836907778234</v>
      </c>
      <c r="G299" s="12">
        <f t="shared" si="48"/>
        <v>272924.33644989575</v>
      </c>
      <c r="L299">
        <f t="shared" si="49"/>
        <v>254</v>
      </c>
      <c r="M299" s="11">
        <f t="shared" si="38"/>
        <v>-407533.45276721037</v>
      </c>
      <c r="N299" s="11">
        <f t="shared" si="39"/>
        <v>4494.1413542621358</v>
      </c>
      <c r="O299" s="11">
        <f t="shared" si="40"/>
        <v>-2377.278474475394</v>
      </c>
      <c r="P299" s="11">
        <f t="shared" si="41"/>
        <v>6871.4198287375293</v>
      </c>
      <c r="Q299" s="11">
        <f t="shared" si="42"/>
        <v>-414404.87259594788</v>
      </c>
    </row>
    <row r="300" spans="2:17" x14ac:dyDescent="0.3">
      <c r="B300">
        <f t="shared" si="43"/>
        <v>255</v>
      </c>
      <c r="C300" s="12">
        <f t="shared" si="44"/>
        <v>272924.33644989575</v>
      </c>
      <c r="D300" s="12">
        <f t="shared" si="45"/>
        <v>3459.5729749317525</v>
      </c>
      <c r="E300" s="12">
        <f t="shared" si="46"/>
        <v>1592.0586292910587</v>
      </c>
      <c r="F300" s="12">
        <f t="shared" si="47"/>
        <v>1867.5143456406938</v>
      </c>
      <c r="G300" s="12">
        <f t="shared" si="48"/>
        <v>271056.82210425509</v>
      </c>
      <c r="L300">
        <f t="shared" si="49"/>
        <v>255</v>
      </c>
      <c r="M300" s="11">
        <f t="shared" si="38"/>
        <v>-414404.87259594788</v>
      </c>
      <c r="N300" s="11">
        <f t="shared" si="39"/>
        <v>4494.1413542621358</v>
      </c>
      <c r="O300" s="11">
        <f t="shared" si="40"/>
        <v>-2417.3617568096961</v>
      </c>
      <c r="P300" s="11">
        <f t="shared" si="41"/>
        <v>6911.5031110718319</v>
      </c>
      <c r="Q300" s="11">
        <f t="shared" si="42"/>
        <v>-421316.3757070197</v>
      </c>
    </row>
    <row r="301" spans="2:17" x14ac:dyDescent="0.3">
      <c r="B301">
        <f t="shared" si="43"/>
        <v>256</v>
      </c>
      <c r="C301" s="12">
        <f t="shared" si="44"/>
        <v>271056.82210425509</v>
      </c>
      <c r="D301" s="12">
        <f t="shared" si="45"/>
        <v>3459.5729749317525</v>
      </c>
      <c r="E301" s="12">
        <f t="shared" si="46"/>
        <v>1581.1647956081547</v>
      </c>
      <c r="F301" s="12">
        <f t="shared" si="47"/>
        <v>1878.4081793235978</v>
      </c>
      <c r="G301" s="12">
        <f t="shared" si="48"/>
        <v>269178.41392493149</v>
      </c>
      <c r="L301">
        <f t="shared" si="49"/>
        <v>256</v>
      </c>
      <c r="M301" s="11">
        <f t="shared" si="38"/>
        <v>-421316.3757070197</v>
      </c>
      <c r="N301" s="11">
        <f t="shared" si="39"/>
        <v>4494.1413542621358</v>
      </c>
      <c r="O301" s="11">
        <f t="shared" si="40"/>
        <v>-2457.6788582909485</v>
      </c>
      <c r="P301" s="11">
        <f t="shared" si="41"/>
        <v>6951.8202125530843</v>
      </c>
      <c r="Q301" s="11">
        <f t="shared" si="42"/>
        <v>-428268.19591957278</v>
      </c>
    </row>
    <row r="302" spans="2:17" x14ac:dyDescent="0.3">
      <c r="B302">
        <f t="shared" si="43"/>
        <v>257</v>
      </c>
      <c r="C302" s="12">
        <f t="shared" si="44"/>
        <v>269178.41392493149</v>
      </c>
      <c r="D302" s="12">
        <f t="shared" si="45"/>
        <v>3459.5729749317525</v>
      </c>
      <c r="E302" s="12">
        <f t="shared" si="46"/>
        <v>1570.2074145621004</v>
      </c>
      <c r="F302" s="12">
        <f t="shared" si="47"/>
        <v>1889.365560369652</v>
      </c>
      <c r="G302" s="12">
        <f t="shared" si="48"/>
        <v>267289.04836456187</v>
      </c>
      <c r="L302">
        <f t="shared" si="49"/>
        <v>257</v>
      </c>
      <c r="M302" s="11">
        <f t="shared" si="38"/>
        <v>-428268.19591957278</v>
      </c>
      <c r="N302" s="11">
        <f t="shared" si="39"/>
        <v>4494.1413542621358</v>
      </c>
      <c r="O302" s="11">
        <f t="shared" si="40"/>
        <v>-2498.2311428641747</v>
      </c>
      <c r="P302" s="11">
        <f t="shared" si="41"/>
        <v>6992.3724971263109</v>
      </c>
      <c r="Q302" s="11">
        <f t="shared" si="42"/>
        <v>-435260.56841669907</v>
      </c>
    </row>
    <row r="303" spans="2:17" x14ac:dyDescent="0.3">
      <c r="B303">
        <f t="shared" si="43"/>
        <v>258</v>
      </c>
      <c r="C303" s="12">
        <f t="shared" si="44"/>
        <v>267289.04836456187</v>
      </c>
      <c r="D303" s="12">
        <f t="shared" si="45"/>
        <v>3459.5729749317525</v>
      </c>
      <c r="E303" s="12">
        <f t="shared" si="46"/>
        <v>1559.1861154599442</v>
      </c>
      <c r="F303" s="12">
        <f t="shared" si="47"/>
        <v>1900.3868594718083</v>
      </c>
      <c r="G303" s="12">
        <f t="shared" si="48"/>
        <v>265388.66150509007</v>
      </c>
      <c r="L303">
        <f t="shared" si="49"/>
        <v>258</v>
      </c>
      <c r="M303" s="11">
        <f t="shared" si="38"/>
        <v>-435260.56841669907</v>
      </c>
      <c r="N303" s="11">
        <f t="shared" si="39"/>
        <v>4494.1413542621358</v>
      </c>
      <c r="O303" s="11">
        <f t="shared" si="40"/>
        <v>-2539.0199824307447</v>
      </c>
      <c r="P303" s="11">
        <f t="shared" si="41"/>
        <v>7033.1613366928805</v>
      </c>
      <c r="Q303" s="11">
        <f t="shared" si="42"/>
        <v>-442293.72975339193</v>
      </c>
    </row>
    <row r="304" spans="2:17" x14ac:dyDescent="0.3">
      <c r="B304">
        <f t="shared" si="43"/>
        <v>259</v>
      </c>
      <c r="C304" s="12">
        <f t="shared" si="44"/>
        <v>265388.66150509007</v>
      </c>
      <c r="D304" s="12">
        <f t="shared" si="45"/>
        <v>3459.5729749317525</v>
      </c>
      <c r="E304" s="12">
        <f t="shared" si="46"/>
        <v>1548.1005254463589</v>
      </c>
      <c r="F304" s="12">
        <f t="shared" si="47"/>
        <v>1911.4724494853936</v>
      </c>
      <c r="G304" s="12">
        <f t="shared" si="48"/>
        <v>263477.18905560469</v>
      </c>
      <c r="L304">
        <f t="shared" si="49"/>
        <v>259</v>
      </c>
      <c r="M304" s="11">
        <f t="shared" ref="M304:M367" si="50">Q303</f>
        <v>-442293.72975339193</v>
      </c>
      <c r="N304" s="11">
        <f t="shared" ref="N304:N367" si="51">$P$5</f>
        <v>4494.1413542621358</v>
      </c>
      <c r="O304" s="11">
        <f t="shared" ref="O304:O367" si="52">M304*$P$4</f>
        <v>-2580.0467568947865</v>
      </c>
      <c r="P304" s="11">
        <f t="shared" ref="P304:P367" si="53">N304-O304</f>
        <v>7074.1881111569219</v>
      </c>
      <c r="Q304" s="11">
        <f t="shared" ref="Q304:Q367" si="54">M304-P304</f>
        <v>-449367.91786454886</v>
      </c>
    </row>
    <row r="305" spans="2:17" x14ac:dyDescent="0.3">
      <c r="B305">
        <f t="shared" ref="B305:B368" si="55">B304+1</f>
        <v>260</v>
      </c>
      <c r="C305" s="12">
        <f t="shared" ref="C305:C368" si="56">G304</f>
        <v>263477.18905560469</v>
      </c>
      <c r="D305" s="12">
        <f t="shared" ref="D305:D368" si="57">$F$5</f>
        <v>3459.5729749317525</v>
      </c>
      <c r="E305" s="12">
        <f t="shared" ref="E305:E368" si="58">C305*$F$4</f>
        <v>1536.9502694910275</v>
      </c>
      <c r="F305" s="12">
        <f t="shared" ref="F305:F368" si="59">D305-E305</f>
        <v>1922.622705440725</v>
      </c>
      <c r="G305" s="12">
        <f t="shared" ref="G305:G368" si="60">C305-F305</f>
        <v>261554.56635016395</v>
      </c>
      <c r="L305">
        <f t="shared" ref="L305:L368" si="61">L304+1</f>
        <v>260</v>
      </c>
      <c r="M305" s="11">
        <f t="shared" si="50"/>
        <v>-449367.91786454886</v>
      </c>
      <c r="N305" s="11">
        <f t="shared" si="51"/>
        <v>4494.1413542621358</v>
      </c>
      <c r="O305" s="11">
        <f t="shared" si="52"/>
        <v>-2621.3128542098684</v>
      </c>
      <c r="P305" s="11">
        <f t="shared" si="53"/>
        <v>7115.4542084720042</v>
      </c>
      <c r="Q305" s="11">
        <f t="shared" si="54"/>
        <v>-456483.37207302084</v>
      </c>
    </row>
    <row r="306" spans="2:17" x14ac:dyDescent="0.3">
      <c r="B306">
        <f t="shared" si="55"/>
        <v>261</v>
      </c>
      <c r="C306" s="12">
        <f t="shared" si="56"/>
        <v>261554.56635016395</v>
      </c>
      <c r="D306" s="12">
        <f t="shared" si="57"/>
        <v>3459.5729749317525</v>
      </c>
      <c r="E306" s="12">
        <f t="shared" si="58"/>
        <v>1525.7349703759564</v>
      </c>
      <c r="F306" s="12">
        <f t="shared" si="59"/>
        <v>1933.838004555796</v>
      </c>
      <c r="G306" s="12">
        <f t="shared" si="60"/>
        <v>259620.72834560816</v>
      </c>
      <c r="L306">
        <f t="shared" si="61"/>
        <v>261</v>
      </c>
      <c r="M306" s="11">
        <f t="shared" si="50"/>
        <v>-456483.37207302084</v>
      </c>
      <c r="N306" s="11">
        <f t="shared" si="51"/>
        <v>4494.1413542621358</v>
      </c>
      <c r="O306" s="11">
        <f t="shared" si="52"/>
        <v>-2662.8196704259549</v>
      </c>
      <c r="P306" s="11">
        <f t="shared" si="53"/>
        <v>7156.9610246880911</v>
      </c>
      <c r="Q306" s="11">
        <f t="shared" si="54"/>
        <v>-463640.33309770894</v>
      </c>
    </row>
    <row r="307" spans="2:17" x14ac:dyDescent="0.3">
      <c r="B307">
        <f t="shared" si="55"/>
        <v>262</v>
      </c>
      <c r="C307" s="12">
        <f t="shared" si="56"/>
        <v>259620.72834560816</v>
      </c>
      <c r="D307" s="12">
        <f t="shared" si="57"/>
        <v>3459.5729749317525</v>
      </c>
      <c r="E307" s="12">
        <f t="shared" si="58"/>
        <v>1514.4542486827143</v>
      </c>
      <c r="F307" s="12">
        <f t="shared" si="59"/>
        <v>1945.1187262490382</v>
      </c>
      <c r="G307" s="12">
        <f t="shared" si="60"/>
        <v>257675.60961935914</v>
      </c>
      <c r="L307">
        <f t="shared" si="61"/>
        <v>262</v>
      </c>
      <c r="M307" s="11">
        <f t="shared" si="50"/>
        <v>-463640.33309770894</v>
      </c>
      <c r="N307" s="11">
        <f t="shared" si="51"/>
        <v>4494.1413542621358</v>
      </c>
      <c r="O307" s="11">
        <f t="shared" si="52"/>
        <v>-2704.5686097366356</v>
      </c>
      <c r="P307" s="11">
        <f t="shared" si="53"/>
        <v>7198.7099639987719</v>
      </c>
      <c r="Q307" s="11">
        <f t="shared" si="54"/>
        <v>-470839.04306170769</v>
      </c>
    </row>
    <row r="308" spans="2:17" x14ac:dyDescent="0.3">
      <c r="B308">
        <f t="shared" si="55"/>
        <v>263</v>
      </c>
      <c r="C308" s="12">
        <f t="shared" si="56"/>
        <v>257675.60961935914</v>
      </c>
      <c r="D308" s="12">
        <f t="shared" si="57"/>
        <v>3459.5729749317525</v>
      </c>
      <c r="E308" s="12">
        <f t="shared" si="58"/>
        <v>1503.107722779595</v>
      </c>
      <c r="F308" s="12">
        <f t="shared" si="59"/>
        <v>1956.4652521521575</v>
      </c>
      <c r="G308" s="12">
        <f t="shared" si="60"/>
        <v>255719.14436720699</v>
      </c>
      <c r="L308">
        <f t="shared" si="61"/>
        <v>263</v>
      </c>
      <c r="M308" s="11">
        <f t="shared" si="50"/>
        <v>-470839.04306170769</v>
      </c>
      <c r="N308" s="11">
        <f t="shared" si="51"/>
        <v>4494.1413542621358</v>
      </c>
      <c r="O308" s="11">
        <f t="shared" si="52"/>
        <v>-2746.5610845266283</v>
      </c>
      <c r="P308" s="11">
        <f t="shared" si="53"/>
        <v>7240.7024387887641</v>
      </c>
      <c r="Q308" s="11">
        <f t="shared" si="54"/>
        <v>-478079.74550049647</v>
      </c>
    </row>
    <row r="309" spans="2:17" x14ac:dyDescent="0.3">
      <c r="B309">
        <f t="shared" si="55"/>
        <v>264</v>
      </c>
      <c r="C309" s="12">
        <f t="shared" si="56"/>
        <v>255719.14436720699</v>
      </c>
      <c r="D309" s="12">
        <f t="shared" si="57"/>
        <v>3459.5729749317525</v>
      </c>
      <c r="E309" s="12">
        <f t="shared" si="58"/>
        <v>1491.6950088087076</v>
      </c>
      <c r="F309" s="12">
        <f t="shared" si="59"/>
        <v>1967.8779661230449</v>
      </c>
      <c r="G309" s="12">
        <f t="shared" si="60"/>
        <v>253751.26640108394</v>
      </c>
      <c r="L309">
        <f t="shared" si="61"/>
        <v>264</v>
      </c>
      <c r="M309" s="11">
        <f t="shared" si="50"/>
        <v>-478079.74550049647</v>
      </c>
      <c r="N309" s="11">
        <f t="shared" si="51"/>
        <v>4494.1413542621358</v>
      </c>
      <c r="O309" s="11">
        <f t="shared" si="52"/>
        <v>-2788.798515419563</v>
      </c>
      <c r="P309" s="11">
        <f t="shared" si="53"/>
        <v>7282.9398696816988</v>
      </c>
      <c r="Q309" s="11">
        <f t="shared" si="54"/>
        <v>-485362.68537017819</v>
      </c>
    </row>
    <row r="310" spans="2:17" x14ac:dyDescent="0.3">
      <c r="B310">
        <f t="shared" si="55"/>
        <v>265</v>
      </c>
      <c r="C310" s="12">
        <f t="shared" si="56"/>
        <v>253751.26640108394</v>
      </c>
      <c r="D310" s="12">
        <f t="shared" si="57"/>
        <v>3459.5729749317525</v>
      </c>
      <c r="E310" s="12">
        <f t="shared" si="58"/>
        <v>1480.2157206729896</v>
      </c>
      <c r="F310" s="12">
        <f t="shared" si="59"/>
        <v>1979.3572542587629</v>
      </c>
      <c r="G310" s="12">
        <f t="shared" si="60"/>
        <v>251771.90914682517</v>
      </c>
      <c r="L310">
        <f t="shared" si="61"/>
        <v>265</v>
      </c>
      <c r="M310" s="11">
        <f t="shared" si="50"/>
        <v>-485362.68537017819</v>
      </c>
      <c r="N310" s="11">
        <f t="shared" si="51"/>
        <v>4494.1413542621358</v>
      </c>
      <c r="O310" s="11">
        <f t="shared" si="52"/>
        <v>-2831.2823313260396</v>
      </c>
      <c r="P310" s="11">
        <f t="shared" si="53"/>
        <v>7325.4236855881754</v>
      </c>
      <c r="Q310" s="11">
        <f t="shared" si="54"/>
        <v>-492688.10905576637</v>
      </c>
    </row>
    <row r="311" spans="2:17" x14ac:dyDescent="0.3">
      <c r="B311">
        <f t="shared" si="55"/>
        <v>266</v>
      </c>
      <c r="C311" s="12">
        <f t="shared" si="56"/>
        <v>251771.90914682517</v>
      </c>
      <c r="D311" s="12">
        <f t="shared" si="57"/>
        <v>3459.5729749317525</v>
      </c>
      <c r="E311" s="12">
        <f t="shared" si="58"/>
        <v>1468.6694700231469</v>
      </c>
      <c r="F311" s="12">
        <f t="shared" si="59"/>
        <v>1990.9035049086056</v>
      </c>
      <c r="G311" s="12">
        <f t="shared" si="60"/>
        <v>249781.00564191656</v>
      </c>
      <c r="L311">
        <f t="shared" si="61"/>
        <v>266</v>
      </c>
      <c r="M311" s="11">
        <f t="shared" si="50"/>
        <v>-492688.10905576637</v>
      </c>
      <c r="N311" s="11">
        <f t="shared" si="51"/>
        <v>4494.1413542621358</v>
      </c>
      <c r="O311" s="11">
        <f t="shared" si="52"/>
        <v>-2874.0139694919708</v>
      </c>
      <c r="P311" s="11">
        <f t="shared" si="53"/>
        <v>7368.1553237541066</v>
      </c>
      <c r="Q311" s="11">
        <f t="shared" si="54"/>
        <v>-500056.26437952049</v>
      </c>
    </row>
    <row r="312" spans="2:17" x14ac:dyDescent="0.3">
      <c r="B312">
        <f t="shared" si="55"/>
        <v>267</v>
      </c>
      <c r="C312" s="12">
        <f t="shared" si="56"/>
        <v>249781.00564191656</v>
      </c>
      <c r="D312" s="12">
        <f t="shared" si="57"/>
        <v>3459.5729749317525</v>
      </c>
      <c r="E312" s="12">
        <f t="shared" si="58"/>
        <v>1457.0558662445133</v>
      </c>
      <c r="F312" s="12">
        <f t="shared" si="59"/>
        <v>2002.5171086872392</v>
      </c>
      <c r="G312" s="12">
        <f t="shared" si="60"/>
        <v>247778.48853322933</v>
      </c>
      <c r="L312">
        <f t="shared" si="61"/>
        <v>267</v>
      </c>
      <c r="M312" s="11">
        <f t="shared" si="50"/>
        <v>-500056.26437952049</v>
      </c>
      <c r="N312" s="11">
        <f t="shared" si="51"/>
        <v>4494.1413542621358</v>
      </c>
      <c r="O312" s="11">
        <f t="shared" si="52"/>
        <v>-2916.9948755472028</v>
      </c>
      <c r="P312" s="11">
        <f t="shared" si="53"/>
        <v>7411.1362298093391</v>
      </c>
      <c r="Q312" s="11">
        <f t="shared" si="54"/>
        <v>-507467.40060932981</v>
      </c>
    </row>
    <row r="313" spans="2:17" x14ac:dyDescent="0.3">
      <c r="B313">
        <f t="shared" si="55"/>
        <v>268</v>
      </c>
      <c r="C313" s="12">
        <f t="shared" si="56"/>
        <v>247778.48853322933</v>
      </c>
      <c r="D313" s="12">
        <f t="shared" si="57"/>
        <v>3459.5729749317525</v>
      </c>
      <c r="E313" s="12">
        <f t="shared" si="58"/>
        <v>1445.3745164438378</v>
      </c>
      <c r="F313" s="12">
        <f t="shared" si="59"/>
        <v>2014.1984584879146</v>
      </c>
      <c r="G313" s="12">
        <f t="shared" si="60"/>
        <v>245764.29007474141</v>
      </c>
      <c r="L313">
        <f t="shared" si="61"/>
        <v>268</v>
      </c>
      <c r="M313" s="11">
        <f t="shared" si="50"/>
        <v>-507467.40060932981</v>
      </c>
      <c r="N313" s="11">
        <f t="shared" si="51"/>
        <v>4494.1413542621358</v>
      </c>
      <c r="O313" s="11">
        <f t="shared" si="52"/>
        <v>-2960.2265035544242</v>
      </c>
      <c r="P313" s="11">
        <f t="shared" si="53"/>
        <v>7454.36785781656</v>
      </c>
      <c r="Q313" s="11">
        <f t="shared" si="54"/>
        <v>-514921.76846714638</v>
      </c>
    </row>
    <row r="314" spans="2:17" x14ac:dyDescent="0.3">
      <c r="B314">
        <f t="shared" si="55"/>
        <v>269</v>
      </c>
      <c r="C314" s="12">
        <f t="shared" si="56"/>
        <v>245764.29007474141</v>
      </c>
      <c r="D314" s="12">
        <f t="shared" si="57"/>
        <v>3459.5729749317525</v>
      </c>
      <c r="E314" s="12">
        <f t="shared" si="58"/>
        <v>1433.6250254359916</v>
      </c>
      <c r="F314" s="12">
        <f t="shared" si="59"/>
        <v>2025.9479494957609</v>
      </c>
      <c r="G314" s="12">
        <f t="shared" si="60"/>
        <v>243738.34212524566</v>
      </c>
      <c r="L314">
        <f t="shared" si="61"/>
        <v>269</v>
      </c>
      <c r="M314" s="11">
        <f t="shared" si="50"/>
        <v>-514921.76846714638</v>
      </c>
      <c r="N314" s="11">
        <f t="shared" si="51"/>
        <v>4494.1413542621358</v>
      </c>
      <c r="O314" s="11">
        <f t="shared" si="52"/>
        <v>-3003.7103160583542</v>
      </c>
      <c r="P314" s="11">
        <f t="shared" si="53"/>
        <v>7497.8516703204896</v>
      </c>
      <c r="Q314" s="11">
        <f t="shared" si="54"/>
        <v>-522419.62013746687</v>
      </c>
    </row>
    <row r="315" spans="2:17" x14ac:dyDescent="0.3">
      <c r="B315">
        <f t="shared" si="55"/>
        <v>270</v>
      </c>
      <c r="C315" s="12">
        <f t="shared" si="56"/>
        <v>243738.34212524566</v>
      </c>
      <c r="D315" s="12">
        <f t="shared" si="57"/>
        <v>3459.5729749317525</v>
      </c>
      <c r="E315" s="12">
        <f t="shared" si="58"/>
        <v>1421.8069957305997</v>
      </c>
      <c r="F315" s="12">
        <f t="shared" si="59"/>
        <v>2037.7659792011527</v>
      </c>
      <c r="G315" s="12">
        <f t="shared" si="60"/>
        <v>241700.57614604451</v>
      </c>
      <c r="L315">
        <f t="shared" si="61"/>
        <v>270</v>
      </c>
      <c r="M315" s="11">
        <f t="shared" si="50"/>
        <v>-522419.62013746687</v>
      </c>
      <c r="N315" s="11">
        <f t="shared" si="51"/>
        <v>4494.1413542621358</v>
      </c>
      <c r="O315" s="11">
        <f t="shared" si="52"/>
        <v>-3047.4477841352236</v>
      </c>
      <c r="P315" s="11">
        <f t="shared" si="53"/>
        <v>7541.5891383973594</v>
      </c>
      <c r="Q315" s="11">
        <f t="shared" si="54"/>
        <v>-529961.20927586418</v>
      </c>
    </row>
    <row r="316" spans="2:17" x14ac:dyDescent="0.3">
      <c r="B316">
        <f t="shared" si="55"/>
        <v>271</v>
      </c>
      <c r="C316" s="12">
        <f t="shared" si="56"/>
        <v>241700.57614604451</v>
      </c>
      <c r="D316" s="12">
        <f t="shared" si="57"/>
        <v>3459.5729749317525</v>
      </c>
      <c r="E316" s="12">
        <f t="shared" si="58"/>
        <v>1409.9200275185931</v>
      </c>
      <c r="F316" s="12">
        <f t="shared" si="59"/>
        <v>2049.6529474131594</v>
      </c>
      <c r="G316" s="12">
        <f t="shared" si="60"/>
        <v>239650.92319863135</v>
      </c>
      <c r="L316">
        <f t="shared" si="61"/>
        <v>271</v>
      </c>
      <c r="M316" s="11">
        <f t="shared" si="50"/>
        <v>-529961.20927586418</v>
      </c>
      <c r="N316" s="11">
        <f t="shared" si="51"/>
        <v>4494.1413542621358</v>
      </c>
      <c r="O316" s="11">
        <f t="shared" si="52"/>
        <v>-3091.4403874425411</v>
      </c>
      <c r="P316" s="11">
        <f t="shared" si="53"/>
        <v>7585.5817417046765</v>
      </c>
      <c r="Q316" s="11">
        <f t="shared" si="54"/>
        <v>-537546.7910175689</v>
      </c>
    </row>
    <row r="317" spans="2:17" x14ac:dyDescent="0.3">
      <c r="B317">
        <f t="shared" si="55"/>
        <v>272</v>
      </c>
      <c r="C317" s="12">
        <f t="shared" si="56"/>
        <v>239650.92319863135</v>
      </c>
      <c r="D317" s="12">
        <f t="shared" si="57"/>
        <v>3459.5729749317525</v>
      </c>
      <c r="E317" s="12">
        <f t="shared" si="58"/>
        <v>1397.9637186586829</v>
      </c>
      <c r="F317" s="12">
        <f t="shared" si="59"/>
        <v>2061.6092562730696</v>
      </c>
      <c r="G317" s="12">
        <f t="shared" si="60"/>
        <v>237589.31394235828</v>
      </c>
      <c r="L317">
        <f t="shared" si="61"/>
        <v>272</v>
      </c>
      <c r="M317" s="11">
        <f t="shared" si="50"/>
        <v>-537546.7910175689</v>
      </c>
      <c r="N317" s="11">
        <f t="shared" si="51"/>
        <v>4494.1413542621358</v>
      </c>
      <c r="O317" s="11">
        <f t="shared" si="52"/>
        <v>-3135.6896142691521</v>
      </c>
      <c r="P317" s="11">
        <f t="shared" si="53"/>
        <v>7629.8309685312879</v>
      </c>
      <c r="Q317" s="11">
        <f t="shared" si="54"/>
        <v>-545176.62198610022</v>
      </c>
    </row>
    <row r="318" spans="2:17" x14ac:dyDescent="0.3">
      <c r="B318">
        <f t="shared" si="55"/>
        <v>273</v>
      </c>
      <c r="C318" s="12">
        <f t="shared" si="56"/>
        <v>237589.31394235828</v>
      </c>
      <c r="D318" s="12">
        <f t="shared" si="57"/>
        <v>3459.5729749317525</v>
      </c>
      <c r="E318" s="12">
        <f t="shared" si="58"/>
        <v>1385.9376646637568</v>
      </c>
      <c r="F318" s="12">
        <f t="shared" si="59"/>
        <v>2073.6353102679959</v>
      </c>
      <c r="G318" s="12">
        <f t="shared" si="60"/>
        <v>235515.67863209028</v>
      </c>
      <c r="L318">
        <f t="shared" si="61"/>
        <v>273</v>
      </c>
      <c r="M318" s="11">
        <f t="shared" si="50"/>
        <v>-545176.62198610022</v>
      </c>
      <c r="N318" s="11">
        <f t="shared" si="51"/>
        <v>4494.1413542621358</v>
      </c>
      <c r="O318" s="11">
        <f t="shared" si="52"/>
        <v>-3180.1969615855846</v>
      </c>
      <c r="P318" s="11">
        <f t="shared" si="53"/>
        <v>7674.3383158477209</v>
      </c>
      <c r="Q318" s="11">
        <f t="shared" si="54"/>
        <v>-552850.9603019479</v>
      </c>
    </row>
    <row r="319" spans="2:17" x14ac:dyDescent="0.3">
      <c r="B319">
        <f t="shared" si="55"/>
        <v>274</v>
      </c>
      <c r="C319" s="12">
        <f t="shared" si="56"/>
        <v>235515.67863209028</v>
      </c>
      <c r="D319" s="12">
        <f t="shared" si="57"/>
        <v>3459.5729749317525</v>
      </c>
      <c r="E319" s="12">
        <f t="shared" si="58"/>
        <v>1373.8414586871934</v>
      </c>
      <c r="F319" s="12">
        <f t="shared" si="59"/>
        <v>2085.7315162445593</v>
      </c>
      <c r="G319" s="12">
        <f t="shared" si="60"/>
        <v>233429.94711584572</v>
      </c>
      <c r="L319">
        <f t="shared" si="61"/>
        <v>274</v>
      </c>
      <c r="M319" s="11">
        <f t="shared" si="50"/>
        <v>-552850.9603019479</v>
      </c>
      <c r="N319" s="11">
        <f t="shared" si="51"/>
        <v>4494.1413542621358</v>
      </c>
      <c r="O319" s="11">
        <f t="shared" si="52"/>
        <v>-3224.9639350946964</v>
      </c>
      <c r="P319" s="11">
        <f t="shared" si="53"/>
        <v>7719.1052893568321</v>
      </c>
      <c r="Q319" s="11">
        <f t="shared" si="54"/>
        <v>-560570.06559130468</v>
      </c>
    </row>
    <row r="320" spans="2:17" x14ac:dyDescent="0.3">
      <c r="B320">
        <f t="shared" si="55"/>
        <v>275</v>
      </c>
      <c r="C320" s="12">
        <f t="shared" si="56"/>
        <v>233429.94711584572</v>
      </c>
      <c r="D320" s="12">
        <f t="shared" si="57"/>
        <v>3459.5729749317525</v>
      </c>
      <c r="E320" s="12">
        <f t="shared" si="58"/>
        <v>1361.6746915091001</v>
      </c>
      <c r="F320" s="12">
        <f t="shared" si="59"/>
        <v>2097.8982834226526</v>
      </c>
      <c r="G320" s="12">
        <f t="shared" si="60"/>
        <v>231332.04883242305</v>
      </c>
      <c r="L320">
        <f t="shared" si="61"/>
        <v>275</v>
      </c>
      <c r="M320" s="11">
        <f t="shared" si="50"/>
        <v>-560570.06559130468</v>
      </c>
      <c r="N320" s="11">
        <f t="shared" si="51"/>
        <v>4494.1413542621358</v>
      </c>
      <c r="O320" s="11">
        <f t="shared" si="52"/>
        <v>-3269.9920492826109</v>
      </c>
      <c r="P320" s="11">
        <f t="shared" si="53"/>
        <v>7764.1334035447471</v>
      </c>
      <c r="Q320" s="11">
        <f t="shared" si="54"/>
        <v>-568334.19899484946</v>
      </c>
    </row>
    <row r="321" spans="2:17" x14ac:dyDescent="0.3">
      <c r="B321">
        <f t="shared" si="55"/>
        <v>276</v>
      </c>
      <c r="C321" s="12">
        <f t="shared" si="56"/>
        <v>231332.04883242305</v>
      </c>
      <c r="D321" s="12">
        <f t="shared" si="57"/>
        <v>3459.5729749317525</v>
      </c>
      <c r="E321" s="12">
        <f t="shared" si="58"/>
        <v>1349.4369515224678</v>
      </c>
      <c r="F321" s="12">
        <f t="shared" si="59"/>
        <v>2110.1360234092845</v>
      </c>
      <c r="G321" s="12">
        <f t="shared" si="60"/>
        <v>229221.91280901377</v>
      </c>
      <c r="L321">
        <f t="shared" si="61"/>
        <v>276</v>
      </c>
      <c r="M321" s="11">
        <f t="shared" si="50"/>
        <v>-568334.19899484946</v>
      </c>
      <c r="N321" s="11">
        <f t="shared" si="51"/>
        <v>4494.1413542621358</v>
      </c>
      <c r="O321" s="11">
        <f t="shared" si="52"/>
        <v>-3315.2828274699555</v>
      </c>
      <c r="P321" s="11">
        <f t="shared" si="53"/>
        <v>7809.4241817320908</v>
      </c>
      <c r="Q321" s="11">
        <f t="shared" si="54"/>
        <v>-576143.62317658158</v>
      </c>
    </row>
    <row r="322" spans="2:17" x14ac:dyDescent="0.3">
      <c r="B322">
        <f t="shared" si="55"/>
        <v>277</v>
      </c>
      <c r="C322" s="12">
        <f t="shared" si="56"/>
        <v>229221.91280901377</v>
      </c>
      <c r="D322" s="12">
        <f t="shared" si="57"/>
        <v>3459.5729749317525</v>
      </c>
      <c r="E322" s="12">
        <f t="shared" si="58"/>
        <v>1337.127824719247</v>
      </c>
      <c r="F322" s="12">
        <f t="shared" si="59"/>
        <v>2122.4451502125057</v>
      </c>
      <c r="G322" s="12">
        <f t="shared" si="60"/>
        <v>227099.46765880127</v>
      </c>
      <c r="L322">
        <f t="shared" si="61"/>
        <v>277</v>
      </c>
      <c r="M322" s="11">
        <f t="shared" si="50"/>
        <v>-576143.62317658158</v>
      </c>
      <c r="N322" s="11">
        <f t="shared" si="51"/>
        <v>4494.1413542621358</v>
      </c>
      <c r="O322" s="11">
        <f t="shared" si="52"/>
        <v>-3360.8378018633925</v>
      </c>
      <c r="P322" s="11">
        <f t="shared" si="53"/>
        <v>7854.9791561255279</v>
      </c>
      <c r="Q322" s="11">
        <f t="shared" si="54"/>
        <v>-583998.60233270715</v>
      </c>
    </row>
    <row r="323" spans="2:17" x14ac:dyDescent="0.3">
      <c r="B323">
        <f t="shared" si="55"/>
        <v>278</v>
      </c>
      <c r="C323" s="12">
        <f t="shared" si="56"/>
        <v>227099.46765880127</v>
      </c>
      <c r="D323" s="12">
        <f t="shared" si="57"/>
        <v>3459.5729749317525</v>
      </c>
      <c r="E323" s="12">
        <f t="shared" si="58"/>
        <v>1324.7468946763408</v>
      </c>
      <c r="F323" s="12">
        <f t="shared" si="59"/>
        <v>2134.8260802554114</v>
      </c>
      <c r="G323" s="12">
        <f t="shared" si="60"/>
        <v>224964.64157854585</v>
      </c>
      <c r="L323">
        <f t="shared" si="61"/>
        <v>278</v>
      </c>
      <c r="M323" s="11">
        <f t="shared" si="50"/>
        <v>-583998.60233270715</v>
      </c>
      <c r="N323" s="11">
        <f t="shared" si="51"/>
        <v>4494.1413542621358</v>
      </c>
      <c r="O323" s="11">
        <f t="shared" si="52"/>
        <v>-3406.6585136074586</v>
      </c>
      <c r="P323" s="11">
        <f t="shared" si="53"/>
        <v>7900.7998678695949</v>
      </c>
      <c r="Q323" s="11">
        <f t="shared" si="54"/>
        <v>-591899.40220057673</v>
      </c>
    </row>
    <row r="324" spans="2:17" x14ac:dyDescent="0.3">
      <c r="B324">
        <f t="shared" si="55"/>
        <v>279</v>
      </c>
      <c r="C324" s="12">
        <f t="shared" si="56"/>
        <v>224964.64157854585</v>
      </c>
      <c r="D324" s="12">
        <f t="shared" si="57"/>
        <v>3459.5729749317525</v>
      </c>
      <c r="E324" s="12">
        <f t="shared" si="58"/>
        <v>1312.2937425415175</v>
      </c>
      <c r="F324" s="12">
        <f t="shared" si="59"/>
        <v>2147.2792323902349</v>
      </c>
      <c r="G324" s="12">
        <f t="shared" si="60"/>
        <v>222817.36234615563</v>
      </c>
      <c r="L324">
        <f t="shared" si="61"/>
        <v>279</v>
      </c>
      <c r="M324" s="11">
        <f t="shared" si="50"/>
        <v>-591899.40220057673</v>
      </c>
      <c r="N324" s="11">
        <f t="shared" si="51"/>
        <v>4494.1413542621358</v>
      </c>
      <c r="O324" s="11">
        <f t="shared" si="52"/>
        <v>-3452.7465128366975</v>
      </c>
      <c r="P324" s="11">
        <f t="shared" si="53"/>
        <v>7946.8878670988333</v>
      </c>
      <c r="Q324" s="11">
        <f t="shared" si="54"/>
        <v>-599846.29006767552</v>
      </c>
    </row>
    <row r="325" spans="2:17" x14ac:dyDescent="0.3">
      <c r="B325">
        <f t="shared" si="55"/>
        <v>280</v>
      </c>
      <c r="C325" s="12">
        <f t="shared" si="56"/>
        <v>222817.36234615563</v>
      </c>
      <c r="D325" s="12">
        <f t="shared" si="57"/>
        <v>3459.5729749317525</v>
      </c>
      <c r="E325" s="12">
        <f t="shared" si="58"/>
        <v>1299.7679470192413</v>
      </c>
      <c r="F325" s="12">
        <f t="shared" si="59"/>
        <v>2159.8050279125109</v>
      </c>
      <c r="G325" s="12">
        <f t="shared" si="60"/>
        <v>220657.55731824311</v>
      </c>
      <c r="L325">
        <f t="shared" si="61"/>
        <v>280</v>
      </c>
      <c r="M325" s="11">
        <f t="shared" si="50"/>
        <v>-599846.29006767552</v>
      </c>
      <c r="N325" s="11">
        <f t="shared" si="51"/>
        <v>4494.1413542621358</v>
      </c>
      <c r="O325" s="11">
        <f t="shared" si="52"/>
        <v>-3499.1033587281072</v>
      </c>
      <c r="P325" s="11">
        <f t="shared" si="53"/>
        <v>7993.244712990243</v>
      </c>
      <c r="Q325" s="11">
        <f t="shared" si="54"/>
        <v>-607839.53478066577</v>
      </c>
    </row>
    <row r="326" spans="2:17" x14ac:dyDescent="0.3">
      <c r="B326">
        <f t="shared" si="55"/>
        <v>281</v>
      </c>
      <c r="C326" s="12">
        <f t="shared" si="56"/>
        <v>220657.55731824311</v>
      </c>
      <c r="D326" s="12">
        <f t="shared" si="57"/>
        <v>3459.5729749317525</v>
      </c>
      <c r="E326" s="12">
        <f t="shared" si="58"/>
        <v>1287.1690843564181</v>
      </c>
      <c r="F326" s="12">
        <f t="shared" si="59"/>
        <v>2172.4038905753341</v>
      </c>
      <c r="G326" s="12">
        <f t="shared" si="60"/>
        <v>218485.15342766777</v>
      </c>
      <c r="L326">
        <f t="shared" si="61"/>
        <v>281</v>
      </c>
      <c r="M326" s="11">
        <f t="shared" si="50"/>
        <v>-607839.53478066577</v>
      </c>
      <c r="N326" s="11">
        <f t="shared" si="51"/>
        <v>4494.1413542621358</v>
      </c>
      <c r="O326" s="11">
        <f t="shared" si="52"/>
        <v>-3545.730619553884</v>
      </c>
      <c r="P326" s="11">
        <f t="shared" si="53"/>
        <v>8039.8719738160198</v>
      </c>
      <c r="Q326" s="11">
        <f t="shared" si="54"/>
        <v>-615879.40675448184</v>
      </c>
    </row>
    <row r="327" spans="2:17" x14ac:dyDescent="0.3">
      <c r="B327">
        <f t="shared" si="55"/>
        <v>282</v>
      </c>
      <c r="C327" s="12">
        <f t="shared" si="56"/>
        <v>218485.15342766777</v>
      </c>
      <c r="D327" s="12">
        <f t="shared" si="57"/>
        <v>3459.5729749317525</v>
      </c>
      <c r="E327" s="12">
        <f t="shared" si="58"/>
        <v>1274.4967283280621</v>
      </c>
      <c r="F327" s="12">
        <f t="shared" si="59"/>
        <v>2185.0762466036904</v>
      </c>
      <c r="G327" s="12">
        <f t="shared" si="60"/>
        <v>216300.07718106409</v>
      </c>
      <c r="L327">
        <f t="shared" si="61"/>
        <v>282</v>
      </c>
      <c r="M327" s="11">
        <f t="shared" si="50"/>
        <v>-615879.40675448184</v>
      </c>
      <c r="N327" s="11">
        <f t="shared" si="51"/>
        <v>4494.1413542621358</v>
      </c>
      <c r="O327" s="11">
        <f t="shared" si="52"/>
        <v>-3592.6298727344774</v>
      </c>
      <c r="P327" s="11">
        <f t="shared" si="53"/>
        <v>8086.7712269966132</v>
      </c>
      <c r="Q327" s="11">
        <f t="shared" si="54"/>
        <v>-623966.17798147839</v>
      </c>
    </row>
    <row r="328" spans="2:17" x14ac:dyDescent="0.3">
      <c r="B328">
        <f t="shared" si="55"/>
        <v>283</v>
      </c>
      <c r="C328" s="12">
        <f t="shared" si="56"/>
        <v>216300.07718106409</v>
      </c>
      <c r="D328" s="12">
        <f t="shared" si="57"/>
        <v>3459.5729749317525</v>
      </c>
      <c r="E328" s="12">
        <f t="shared" si="58"/>
        <v>1261.750450222874</v>
      </c>
      <c r="F328" s="12">
        <f t="shared" si="59"/>
        <v>2197.8225247088785</v>
      </c>
      <c r="G328" s="12">
        <f t="shared" si="60"/>
        <v>214102.25465635522</v>
      </c>
      <c r="L328">
        <f t="shared" si="61"/>
        <v>283</v>
      </c>
      <c r="M328" s="11">
        <f t="shared" si="50"/>
        <v>-623966.17798147839</v>
      </c>
      <c r="N328" s="11">
        <f t="shared" si="51"/>
        <v>4494.1413542621358</v>
      </c>
      <c r="O328" s="11">
        <f t="shared" si="52"/>
        <v>-3639.8027048919575</v>
      </c>
      <c r="P328" s="11">
        <f t="shared" si="53"/>
        <v>8133.9440591540933</v>
      </c>
      <c r="Q328" s="11">
        <f t="shared" si="54"/>
        <v>-632100.12204063253</v>
      </c>
    </row>
    <row r="329" spans="2:17" x14ac:dyDescent="0.3">
      <c r="B329">
        <f t="shared" si="55"/>
        <v>284</v>
      </c>
      <c r="C329" s="12">
        <f t="shared" si="56"/>
        <v>214102.25465635522</v>
      </c>
      <c r="D329" s="12">
        <f t="shared" si="57"/>
        <v>3459.5729749317525</v>
      </c>
      <c r="E329" s="12">
        <f t="shared" si="58"/>
        <v>1248.9298188287389</v>
      </c>
      <c r="F329" s="12">
        <f t="shared" si="59"/>
        <v>2210.6431561030136</v>
      </c>
      <c r="G329" s="12">
        <f t="shared" si="60"/>
        <v>211891.61150025221</v>
      </c>
      <c r="L329">
        <f t="shared" si="61"/>
        <v>284</v>
      </c>
      <c r="M329" s="11">
        <f t="shared" si="50"/>
        <v>-632100.12204063253</v>
      </c>
      <c r="N329" s="11">
        <f t="shared" si="51"/>
        <v>4494.1413542621358</v>
      </c>
      <c r="O329" s="11">
        <f t="shared" si="52"/>
        <v>-3687.25071190369</v>
      </c>
      <c r="P329" s="11">
        <f t="shared" si="53"/>
        <v>8181.3920661658258</v>
      </c>
      <c r="Q329" s="11">
        <f t="shared" si="54"/>
        <v>-640281.51410679833</v>
      </c>
    </row>
    <row r="330" spans="2:17" x14ac:dyDescent="0.3">
      <c r="B330">
        <f t="shared" si="55"/>
        <v>285</v>
      </c>
      <c r="C330" s="12">
        <f t="shared" si="56"/>
        <v>211891.61150025221</v>
      </c>
      <c r="D330" s="12">
        <f t="shared" si="57"/>
        <v>3459.5729749317525</v>
      </c>
      <c r="E330" s="12">
        <f t="shared" si="58"/>
        <v>1236.0344004181379</v>
      </c>
      <c r="F330" s="12">
        <f t="shared" si="59"/>
        <v>2223.5385745136145</v>
      </c>
      <c r="G330" s="12">
        <f t="shared" si="60"/>
        <v>209668.07292573861</v>
      </c>
      <c r="L330">
        <f t="shared" si="61"/>
        <v>285</v>
      </c>
      <c r="M330" s="11">
        <f t="shared" si="50"/>
        <v>-640281.51410679833</v>
      </c>
      <c r="N330" s="11">
        <f t="shared" si="51"/>
        <v>4494.1413542621358</v>
      </c>
      <c r="O330" s="11">
        <f t="shared" si="52"/>
        <v>-3734.9754989563239</v>
      </c>
      <c r="P330" s="11">
        <f t="shared" si="53"/>
        <v>8229.1168532184602</v>
      </c>
      <c r="Q330" s="11">
        <f t="shared" si="54"/>
        <v>-648510.63096001674</v>
      </c>
    </row>
    <row r="331" spans="2:17" x14ac:dyDescent="0.3">
      <c r="B331">
        <f t="shared" si="55"/>
        <v>286</v>
      </c>
      <c r="C331" s="12">
        <f t="shared" si="56"/>
        <v>209668.07292573861</v>
      </c>
      <c r="D331" s="12">
        <f t="shared" si="57"/>
        <v>3459.5729749317525</v>
      </c>
      <c r="E331" s="12">
        <f t="shared" si="58"/>
        <v>1223.0637587334752</v>
      </c>
      <c r="F331" s="12">
        <f t="shared" si="59"/>
        <v>2236.5092161982775</v>
      </c>
      <c r="G331" s="12">
        <f t="shared" si="60"/>
        <v>207431.56370954032</v>
      </c>
      <c r="L331">
        <f t="shared" si="61"/>
        <v>286</v>
      </c>
      <c r="M331" s="11">
        <f t="shared" si="50"/>
        <v>-648510.63096001674</v>
      </c>
      <c r="N331" s="11">
        <f t="shared" si="51"/>
        <v>4494.1413542621358</v>
      </c>
      <c r="O331" s="11">
        <f t="shared" si="52"/>
        <v>-3782.978680600098</v>
      </c>
      <c r="P331" s="11">
        <f t="shared" si="53"/>
        <v>8277.1200348622333</v>
      </c>
      <c r="Q331" s="11">
        <f t="shared" si="54"/>
        <v>-656787.75099487894</v>
      </c>
    </row>
    <row r="332" spans="2:17" x14ac:dyDescent="0.3">
      <c r="B332">
        <f t="shared" si="55"/>
        <v>287</v>
      </c>
      <c r="C332" s="12">
        <f t="shared" si="56"/>
        <v>207431.56370954032</v>
      </c>
      <c r="D332" s="12">
        <f t="shared" si="57"/>
        <v>3459.5729749317525</v>
      </c>
      <c r="E332" s="12">
        <f t="shared" si="58"/>
        <v>1210.0174549723185</v>
      </c>
      <c r="F332" s="12">
        <f t="shared" si="59"/>
        <v>2249.5555199594337</v>
      </c>
      <c r="G332" s="12">
        <f t="shared" si="60"/>
        <v>205182.0081895809</v>
      </c>
      <c r="L332">
        <f t="shared" si="61"/>
        <v>287</v>
      </c>
      <c r="M332" s="11">
        <f t="shared" si="50"/>
        <v>-656787.75099487894</v>
      </c>
      <c r="N332" s="11">
        <f t="shared" si="51"/>
        <v>4494.1413542621358</v>
      </c>
      <c r="O332" s="11">
        <f t="shared" si="52"/>
        <v>-3831.2618808034608</v>
      </c>
      <c r="P332" s="11">
        <f t="shared" si="53"/>
        <v>8325.4032350655962</v>
      </c>
      <c r="Q332" s="11">
        <f t="shared" si="54"/>
        <v>-665113.15422994457</v>
      </c>
    </row>
    <row r="333" spans="2:17" x14ac:dyDescent="0.3">
      <c r="B333">
        <f t="shared" si="55"/>
        <v>288</v>
      </c>
      <c r="C333" s="12">
        <f t="shared" si="56"/>
        <v>205182.0081895809</v>
      </c>
      <c r="D333" s="12">
        <f t="shared" si="57"/>
        <v>3459.5729749317525</v>
      </c>
      <c r="E333" s="12">
        <f t="shared" si="58"/>
        <v>1196.8950477725552</v>
      </c>
      <c r="F333" s="12">
        <f t="shared" si="59"/>
        <v>2262.6779271591972</v>
      </c>
      <c r="G333" s="12">
        <f t="shared" si="60"/>
        <v>202919.33026242169</v>
      </c>
      <c r="L333">
        <f t="shared" si="61"/>
        <v>288</v>
      </c>
      <c r="M333" s="11">
        <f t="shared" si="50"/>
        <v>-665113.15422994457</v>
      </c>
      <c r="N333" s="11">
        <f t="shared" si="51"/>
        <v>4494.1413542621358</v>
      </c>
      <c r="O333" s="11">
        <f t="shared" si="52"/>
        <v>-3879.8267330080103</v>
      </c>
      <c r="P333" s="11">
        <f t="shared" si="53"/>
        <v>8373.9680872701465</v>
      </c>
      <c r="Q333" s="11">
        <f t="shared" si="54"/>
        <v>-673487.12231721473</v>
      </c>
    </row>
    <row r="334" spans="2:17" x14ac:dyDescent="0.3">
      <c r="B334">
        <f t="shared" si="55"/>
        <v>289</v>
      </c>
      <c r="C334" s="12">
        <f t="shared" si="56"/>
        <v>202919.33026242169</v>
      </c>
      <c r="D334" s="12">
        <f t="shared" si="57"/>
        <v>3459.5729749317525</v>
      </c>
      <c r="E334" s="12">
        <f t="shared" si="58"/>
        <v>1183.69609319746</v>
      </c>
      <c r="F334" s="12">
        <f t="shared" si="59"/>
        <v>2275.8768817342925</v>
      </c>
      <c r="G334" s="12">
        <f t="shared" si="60"/>
        <v>200643.4533806874</v>
      </c>
      <c r="L334">
        <f t="shared" si="61"/>
        <v>289</v>
      </c>
      <c r="M334" s="11">
        <f t="shared" si="50"/>
        <v>-673487.12231721473</v>
      </c>
      <c r="N334" s="11">
        <f t="shared" si="51"/>
        <v>4494.1413542621358</v>
      </c>
      <c r="O334" s="11">
        <f t="shared" si="52"/>
        <v>-3928.674880183753</v>
      </c>
      <c r="P334" s="11">
        <f t="shared" si="53"/>
        <v>8422.8162344458888</v>
      </c>
      <c r="Q334" s="11">
        <f t="shared" si="54"/>
        <v>-681909.93855166063</v>
      </c>
    </row>
    <row r="335" spans="2:17" x14ac:dyDescent="0.3">
      <c r="B335">
        <f t="shared" si="55"/>
        <v>290</v>
      </c>
      <c r="C335" s="12">
        <f t="shared" si="56"/>
        <v>200643.4533806874</v>
      </c>
      <c r="D335" s="12">
        <f t="shared" si="57"/>
        <v>3459.5729749317525</v>
      </c>
      <c r="E335" s="12">
        <f t="shared" si="58"/>
        <v>1170.4201447206765</v>
      </c>
      <c r="F335" s="12">
        <f t="shared" si="59"/>
        <v>2289.152830211076</v>
      </c>
      <c r="G335" s="12">
        <f t="shared" si="60"/>
        <v>198354.30055047633</v>
      </c>
      <c r="L335">
        <f t="shared" si="61"/>
        <v>290</v>
      </c>
      <c r="M335" s="11">
        <f t="shared" si="50"/>
        <v>-681909.93855166063</v>
      </c>
      <c r="N335" s="11">
        <f t="shared" si="51"/>
        <v>4494.1413542621358</v>
      </c>
      <c r="O335" s="11">
        <f t="shared" si="52"/>
        <v>-3977.8079748846872</v>
      </c>
      <c r="P335" s="11">
        <f t="shared" si="53"/>
        <v>8471.9493291468225</v>
      </c>
      <c r="Q335" s="11">
        <f t="shared" si="54"/>
        <v>-690381.88788080739</v>
      </c>
    </row>
    <row r="336" spans="2:17" x14ac:dyDescent="0.3">
      <c r="B336">
        <f t="shared" si="55"/>
        <v>291</v>
      </c>
      <c r="C336" s="12">
        <f t="shared" si="56"/>
        <v>198354.30055047633</v>
      </c>
      <c r="D336" s="12">
        <f t="shared" si="57"/>
        <v>3459.5729749317525</v>
      </c>
      <c r="E336" s="12">
        <f t="shared" si="58"/>
        <v>1157.066753211112</v>
      </c>
      <c r="F336" s="12">
        <f t="shared" si="59"/>
        <v>2302.5062217206405</v>
      </c>
      <c r="G336" s="12">
        <f t="shared" si="60"/>
        <v>196051.7943287557</v>
      </c>
      <c r="L336">
        <f t="shared" si="61"/>
        <v>291</v>
      </c>
      <c r="M336" s="11">
        <f t="shared" si="50"/>
        <v>-690381.88788080739</v>
      </c>
      <c r="N336" s="11">
        <f t="shared" si="51"/>
        <v>4494.1413542621358</v>
      </c>
      <c r="O336" s="11">
        <f t="shared" si="52"/>
        <v>-4027.2276793047099</v>
      </c>
      <c r="P336" s="11">
        <f t="shared" si="53"/>
        <v>8521.3690335668452</v>
      </c>
      <c r="Q336" s="11">
        <f t="shared" si="54"/>
        <v>-698903.25691437419</v>
      </c>
    </row>
    <row r="337" spans="2:17" x14ac:dyDescent="0.3">
      <c r="B337">
        <f t="shared" si="55"/>
        <v>292</v>
      </c>
      <c r="C337" s="12">
        <f t="shared" si="56"/>
        <v>196051.7943287557</v>
      </c>
      <c r="D337" s="12">
        <f t="shared" si="57"/>
        <v>3459.5729749317525</v>
      </c>
      <c r="E337" s="12">
        <f t="shared" si="58"/>
        <v>1143.6354669177417</v>
      </c>
      <c r="F337" s="12">
        <f t="shared" si="59"/>
        <v>2315.9375080140107</v>
      </c>
      <c r="G337" s="12">
        <f t="shared" si="60"/>
        <v>193735.8568207417</v>
      </c>
      <c r="L337">
        <f t="shared" si="61"/>
        <v>292</v>
      </c>
      <c r="M337" s="11">
        <f t="shared" si="50"/>
        <v>-698903.25691437419</v>
      </c>
      <c r="N337" s="11">
        <f t="shared" si="51"/>
        <v>4494.1413542621358</v>
      </c>
      <c r="O337" s="11">
        <f t="shared" si="52"/>
        <v>-4076.9356653338496</v>
      </c>
      <c r="P337" s="11">
        <f t="shared" si="53"/>
        <v>8571.0770195959849</v>
      </c>
      <c r="Q337" s="11">
        <f t="shared" si="54"/>
        <v>-707474.33393397019</v>
      </c>
    </row>
    <row r="338" spans="2:17" x14ac:dyDescent="0.3">
      <c r="B338">
        <f t="shared" si="55"/>
        <v>293</v>
      </c>
      <c r="C338" s="12">
        <f t="shared" si="56"/>
        <v>193735.8568207417</v>
      </c>
      <c r="D338" s="12">
        <f t="shared" si="57"/>
        <v>3459.5729749317525</v>
      </c>
      <c r="E338" s="12">
        <f t="shared" si="58"/>
        <v>1130.1258314543265</v>
      </c>
      <c r="F338" s="12">
        <f t="shared" si="59"/>
        <v>2329.4471434774259</v>
      </c>
      <c r="G338" s="12">
        <f t="shared" si="60"/>
        <v>191406.40967726428</v>
      </c>
      <c r="L338">
        <f t="shared" si="61"/>
        <v>293</v>
      </c>
      <c r="M338" s="11">
        <f t="shared" si="50"/>
        <v>-707474.33393397019</v>
      </c>
      <c r="N338" s="11">
        <f t="shared" si="51"/>
        <v>4494.1413542621358</v>
      </c>
      <c r="O338" s="11">
        <f t="shared" si="52"/>
        <v>-4126.9336146148262</v>
      </c>
      <c r="P338" s="11">
        <f t="shared" si="53"/>
        <v>8621.0749688769611</v>
      </c>
      <c r="Q338" s="11">
        <f t="shared" si="54"/>
        <v>-716095.40890284721</v>
      </c>
    </row>
    <row r="339" spans="2:17" x14ac:dyDescent="0.3">
      <c r="B339">
        <f t="shared" si="55"/>
        <v>294</v>
      </c>
      <c r="C339" s="12">
        <f t="shared" si="56"/>
        <v>191406.40967726428</v>
      </c>
      <c r="D339" s="12">
        <f t="shared" si="57"/>
        <v>3459.5729749317525</v>
      </c>
      <c r="E339" s="12">
        <f t="shared" si="58"/>
        <v>1116.5373897840416</v>
      </c>
      <c r="F339" s="12">
        <f t="shared" si="59"/>
        <v>2343.0355851477107</v>
      </c>
      <c r="G339" s="12">
        <f t="shared" si="60"/>
        <v>189063.37409211657</v>
      </c>
      <c r="L339">
        <f t="shared" si="61"/>
        <v>294</v>
      </c>
      <c r="M339" s="11">
        <f t="shared" si="50"/>
        <v>-716095.40890284721</v>
      </c>
      <c r="N339" s="11">
        <f t="shared" si="51"/>
        <v>4494.1413542621358</v>
      </c>
      <c r="O339" s="11">
        <f t="shared" si="52"/>
        <v>-4177.2232185999419</v>
      </c>
      <c r="P339" s="11">
        <f t="shared" si="53"/>
        <v>8671.3645728620777</v>
      </c>
      <c r="Q339" s="11">
        <f t="shared" si="54"/>
        <v>-724766.77347570925</v>
      </c>
    </row>
    <row r="340" spans="2:17" x14ac:dyDescent="0.3">
      <c r="B340">
        <f t="shared" si="55"/>
        <v>295</v>
      </c>
      <c r="C340" s="12">
        <f t="shared" si="56"/>
        <v>189063.37409211657</v>
      </c>
      <c r="D340" s="12">
        <f t="shared" si="57"/>
        <v>3459.5729749317525</v>
      </c>
      <c r="E340" s="12">
        <f t="shared" si="58"/>
        <v>1102.8696822040133</v>
      </c>
      <c r="F340" s="12">
        <f t="shared" si="59"/>
        <v>2356.7032927277392</v>
      </c>
      <c r="G340" s="12">
        <f t="shared" si="60"/>
        <v>186706.67079938884</v>
      </c>
      <c r="L340">
        <f t="shared" si="61"/>
        <v>295</v>
      </c>
      <c r="M340" s="11">
        <f t="shared" si="50"/>
        <v>-724766.77347570925</v>
      </c>
      <c r="N340" s="11">
        <f t="shared" si="51"/>
        <v>4494.1413542621358</v>
      </c>
      <c r="O340" s="11">
        <f t="shared" si="52"/>
        <v>-4227.8061786083044</v>
      </c>
      <c r="P340" s="11">
        <f t="shared" si="53"/>
        <v>8721.9475328704393</v>
      </c>
      <c r="Q340" s="11">
        <f t="shared" si="54"/>
        <v>-733488.72100857971</v>
      </c>
    </row>
    <row r="341" spans="2:17" x14ac:dyDescent="0.3">
      <c r="B341">
        <f t="shared" si="55"/>
        <v>296</v>
      </c>
      <c r="C341" s="12">
        <f t="shared" si="56"/>
        <v>186706.67079938884</v>
      </c>
      <c r="D341" s="12">
        <f t="shared" si="57"/>
        <v>3459.5729749317525</v>
      </c>
      <c r="E341" s="12">
        <f t="shared" si="58"/>
        <v>1089.1222463297684</v>
      </c>
      <c r="F341" s="12">
        <f t="shared" si="59"/>
        <v>2370.4507286019843</v>
      </c>
      <c r="G341" s="12">
        <f t="shared" si="60"/>
        <v>184336.22007078686</v>
      </c>
      <c r="L341">
        <f t="shared" si="61"/>
        <v>296</v>
      </c>
      <c r="M341" s="11">
        <f t="shared" si="50"/>
        <v>-733488.72100857971</v>
      </c>
      <c r="N341" s="11">
        <f t="shared" si="51"/>
        <v>4494.1413542621358</v>
      </c>
      <c r="O341" s="11">
        <f t="shared" si="52"/>
        <v>-4278.6842058833818</v>
      </c>
      <c r="P341" s="11">
        <f t="shared" si="53"/>
        <v>8772.8255601455166</v>
      </c>
      <c r="Q341" s="11">
        <f t="shared" si="54"/>
        <v>-742261.54656872526</v>
      </c>
    </row>
    <row r="342" spans="2:17" x14ac:dyDescent="0.3">
      <c r="B342">
        <f t="shared" si="55"/>
        <v>297</v>
      </c>
      <c r="C342" s="12">
        <f t="shared" si="56"/>
        <v>184336.22007078686</v>
      </c>
      <c r="D342" s="12">
        <f t="shared" si="57"/>
        <v>3459.5729749317525</v>
      </c>
      <c r="E342" s="12">
        <f t="shared" si="58"/>
        <v>1075.2946170795901</v>
      </c>
      <c r="F342" s="12">
        <f t="shared" si="59"/>
        <v>2384.2783578521621</v>
      </c>
      <c r="G342" s="12">
        <f t="shared" si="60"/>
        <v>181951.9417129347</v>
      </c>
      <c r="L342">
        <f t="shared" si="61"/>
        <v>297</v>
      </c>
      <c r="M342" s="11">
        <f t="shared" si="50"/>
        <v>-742261.54656872526</v>
      </c>
      <c r="N342" s="11">
        <f t="shared" si="51"/>
        <v>4494.1413542621358</v>
      </c>
      <c r="O342" s="11">
        <f t="shared" si="52"/>
        <v>-4329.8590216508974</v>
      </c>
      <c r="P342" s="11">
        <f t="shared" si="53"/>
        <v>8824.0003759130341</v>
      </c>
      <c r="Q342" s="11">
        <f t="shared" si="54"/>
        <v>-751085.54694463825</v>
      </c>
    </row>
    <row r="343" spans="2:17" x14ac:dyDescent="0.3">
      <c r="B343">
        <f t="shared" si="55"/>
        <v>298</v>
      </c>
      <c r="C343" s="12">
        <f t="shared" si="56"/>
        <v>181951.9417129347</v>
      </c>
      <c r="D343" s="12">
        <f t="shared" si="57"/>
        <v>3459.5729749317525</v>
      </c>
      <c r="E343" s="12">
        <f t="shared" si="58"/>
        <v>1061.3863266587857</v>
      </c>
      <c r="F343" s="12">
        <f t="shared" si="59"/>
        <v>2398.1866482729665</v>
      </c>
      <c r="G343" s="12">
        <f t="shared" si="60"/>
        <v>179553.75506466173</v>
      </c>
      <c r="L343">
        <f t="shared" si="61"/>
        <v>298</v>
      </c>
      <c r="M343" s="11">
        <f t="shared" si="50"/>
        <v>-751085.54694463825</v>
      </c>
      <c r="N343" s="11">
        <f t="shared" si="51"/>
        <v>4494.1413542621358</v>
      </c>
      <c r="O343" s="11">
        <f t="shared" si="52"/>
        <v>-4381.332357177057</v>
      </c>
      <c r="P343" s="11">
        <f t="shared" si="53"/>
        <v>8875.4737114391937</v>
      </c>
      <c r="Q343" s="11">
        <f t="shared" si="54"/>
        <v>-759961.02065607742</v>
      </c>
    </row>
    <row r="344" spans="2:17" x14ac:dyDescent="0.3">
      <c r="B344">
        <f t="shared" si="55"/>
        <v>299</v>
      </c>
      <c r="C344" s="12">
        <f t="shared" si="56"/>
        <v>179553.75506466173</v>
      </c>
      <c r="D344" s="12">
        <f t="shared" si="57"/>
        <v>3459.5729749317525</v>
      </c>
      <c r="E344" s="12">
        <f t="shared" si="58"/>
        <v>1047.39690454386</v>
      </c>
      <c r="F344" s="12">
        <f t="shared" si="59"/>
        <v>2412.1760703878927</v>
      </c>
      <c r="G344" s="12">
        <f t="shared" si="60"/>
        <v>177141.57899427385</v>
      </c>
      <c r="L344">
        <f t="shared" si="61"/>
        <v>299</v>
      </c>
      <c r="M344" s="11">
        <f t="shared" si="50"/>
        <v>-759961.02065607742</v>
      </c>
      <c r="N344" s="11">
        <f t="shared" si="51"/>
        <v>4494.1413542621358</v>
      </c>
      <c r="O344" s="11">
        <f t="shared" si="52"/>
        <v>-4433.1059538271184</v>
      </c>
      <c r="P344" s="11">
        <f t="shared" si="53"/>
        <v>8927.2473080892541</v>
      </c>
      <c r="Q344" s="11">
        <f t="shared" si="54"/>
        <v>-768888.26796416671</v>
      </c>
    </row>
    <row r="345" spans="2:17" x14ac:dyDescent="0.3">
      <c r="B345">
        <f t="shared" si="55"/>
        <v>300</v>
      </c>
      <c r="C345" s="12">
        <f t="shared" si="56"/>
        <v>177141.57899427385</v>
      </c>
      <c r="D345" s="12">
        <f t="shared" si="57"/>
        <v>3459.5729749317525</v>
      </c>
      <c r="E345" s="12">
        <f t="shared" si="58"/>
        <v>1033.3258774665976</v>
      </c>
      <c r="F345" s="12">
        <f t="shared" si="59"/>
        <v>2426.2470974651551</v>
      </c>
      <c r="G345" s="12">
        <f t="shared" si="60"/>
        <v>174715.3318968087</v>
      </c>
      <c r="L345">
        <f t="shared" si="61"/>
        <v>300</v>
      </c>
      <c r="M345" s="11">
        <f t="shared" si="50"/>
        <v>-768888.26796416671</v>
      </c>
      <c r="N345" s="11">
        <f t="shared" si="51"/>
        <v>4494.1413542621358</v>
      </c>
      <c r="O345" s="11">
        <f t="shared" si="52"/>
        <v>-4485.1815631243062</v>
      </c>
      <c r="P345" s="11">
        <f t="shared" si="53"/>
        <v>8979.322917386442</v>
      </c>
      <c r="Q345" s="11">
        <f t="shared" si="54"/>
        <v>-777867.59088155313</v>
      </c>
    </row>
    <row r="346" spans="2:17" x14ac:dyDescent="0.3">
      <c r="B346">
        <f t="shared" si="55"/>
        <v>301</v>
      </c>
      <c r="C346" s="12">
        <f t="shared" si="56"/>
        <v>174715.3318968087</v>
      </c>
      <c r="D346" s="12">
        <f t="shared" si="57"/>
        <v>3459.5729749317525</v>
      </c>
      <c r="E346" s="12">
        <f t="shared" si="58"/>
        <v>1019.1727693980508</v>
      </c>
      <c r="F346" s="12">
        <f t="shared" si="59"/>
        <v>2440.4002055337014</v>
      </c>
      <c r="G346" s="12">
        <f t="shared" si="60"/>
        <v>172274.93169127501</v>
      </c>
      <c r="L346">
        <f t="shared" si="61"/>
        <v>301</v>
      </c>
      <c r="M346" s="11">
        <f t="shared" si="50"/>
        <v>-777867.59088155313</v>
      </c>
      <c r="N346" s="11">
        <f t="shared" si="51"/>
        <v>4494.1413542621358</v>
      </c>
      <c r="O346" s="11">
        <f t="shared" si="52"/>
        <v>-4537.5609468090597</v>
      </c>
      <c r="P346" s="11">
        <f t="shared" si="53"/>
        <v>9031.7023010711964</v>
      </c>
      <c r="Q346" s="11">
        <f t="shared" si="54"/>
        <v>-786899.29318262427</v>
      </c>
    </row>
    <row r="347" spans="2:17" x14ac:dyDescent="0.3">
      <c r="B347">
        <f t="shared" si="55"/>
        <v>302</v>
      </c>
      <c r="C347" s="12">
        <f t="shared" si="56"/>
        <v>172274.93169127501</v>
      </c>
      <c r="D347" s="12">
        <f t="shared" si="57"/>
        <v>3459.5729749317525</v>
      </c>
      <c r="E347" s="12">
        <f t="shared" si="58"/>
        <v>1004.9371015324376</v>
      </c>
      <c r="F347" s="12">
        <f t="shared" si="59"/>
        <v>2454.6358733993147</v>
      </c>
      <c r="G347" s="12">
        <f t="shared" si="60"/>
        <v>169820.29581787568</v>
      </c>
      <c r="L347">
        <f t="shared" si="61"/>
        <v>302</v>
      </c>
      <c r="M347" s="11">
        <f t="shared" si="50"/>
        <v>-786899.29318262427</v>
      </c>
      <c r="N347" s="11">
        <f t="shared" si="51"/>
        <v>4494.1413542621358</v>
      </c>
      <c r="O347" s="11">
        <f t="shared" si="52"/>
        <v>-4590.2458768986417</v>
      </c>
      <c r="P347" s="11">
        <f t="shared" si="53"/>
        <v>9084.3872311607774</v>
      </c>
      <c r="Q347" s="11">
        <f t="shared" si="54"/>
        <v>-795983.68041378504</v>
      </c>
    </row>
    <row r="348" spans="2:17" x14ac:dyDescent="0.3">
      <c r="B348">
        <f t="shared" si="55"/>
        <v>303</v>
      </c>
      <c r="C348" s="12">
        <f t="shared" si="56"/>
        <v>169820.29581787568</v>
      </c>
      <c r="D348" s="12">
        <f t="shared" si="57"/>
        <v>3459.5729749317525</v>
      </c>
      <c r="E348" s="12">
        <f t="shared" si="58"/>
        <v>990.61839227094151</v>
      </c>
      <c r="F348" s="12">
        <f t="shared" si="59"/>
        <v>2468.954582660811</v>
      </c>
      <c r="G348" s="12">
        <f t="shared" si="60"/>
        <v>167351.34123521487</v>
      </c>
      <c r="L348">
        <f t="shared" si="61"/>
        <v>303</v>
      </c>
      <c r="M348" s="11">
        <f t="shared" si="50"/>
        <v>-795983.68041378504</v>
      </c>
      <c r="N348" s="11">
        <f t="shared" si="51"/>
        <v>4494.1413542621358</v>
      </c>
      <c r="O348" s="11">
        <f t="shared" si="52"/>
        <v>-4643.2381357470795</v>
      </c>
      <c r="P348" s="11">
        <f t="shared" si="53"/>
        <v>9137.3794900092144</v>
      </c>
      <c r="Q348" s="11">
        <f t="shared" si="54"/>
        <v>-805121.0599037942</v>
      </c>
    </row>
    <row r="349" spans="2:17" x14ac:dyDescent="0.3">
      <c r="B349">
        <f t="shared" si="55"/>
        <v>304</v>
      </c>
      <c r="C349" s="12">
        <f t="shared" si="56"/>
        <v>167351.34123521487</v>
      </c>
      <c r="D349" s="12">
        <f t="shared" si="57"/>
        <v>3459.5729749317525</v>
      </c>
      <c r="E349" s="12">
        <f t="shared" si="58"/>
        <v>976.21615720542013</v>
      </c>
      <c r="F349" s="12">
        <f t="shared" si="59"/>
        <v>2483.3568177263323</v>
      </c>
      <c r="G349" s="12">
        <f t="shared" si="60"/>
        <v>164867.98441748854</v>
      </c>
      <c r="L349">
        <f t="shared" si="61"/>
        <v>304</v>
      </c>
      <c r="M349" s="11">
        <f t="shared" si="50"/>
        <v>-805121.0599037942</v>
      </c>
      <c r="N349" s="11">
        <f t="shared" si="51"/>
        <v>4494.1413542621358</v>
      </c>
      <c r="O349" s="11">
        <f t="shared" si="52"/>
        <v>-4696.5395161054666</v>
      </c>
      <c r="P349" s="11">
        <f t="shared" si="53"/>
        <v>9190.6808703676033</v>
      </c>
      <c r="Q349" s="11">
        <f t="shared" si="54"/>
        <v>-814311.74077416176</v>
      </c>
    </row>
    <row r="350" spans="2:17" x14ac:dyDescent="0.3">
      <c r="B350">
        <f t="shared" si="55"/>
        <v>305</v>
      </c>
      <c r="C350" s="12">
        <f t="shared" si="56"/>
        <v>164867.98441748854</v>
      </c>
      <c r="D350" s="12">
        <f t="shared" si="57"/>
        <v>3459.5729749317525</v>
      </c>
      <c r="E350" s="12">
        <f t="shared" si="58"/>
        <v>961.72990910201656</v>
      </c>
      <c r="F350" s="12">
        <f t="shared" si="59"/>
        <v>2497.8430658297357</v>
      </c>
      <c r="G350" s="12">
        <f t="shared" si="60"/>
        <v>162370.14135165879</v>
      </c>
      <c r="L350">
        <f t="shared" si="61"/>
        <v>305</v>
      </c>
      <c r="M350" s="11">
        <f t="shared" si="50"/>
        <v>-814311.74077416176</v>
      </c>
      <c r="N350" s="11">
        <f t="shared" si="51"/>
        <v>4494.1413542621358</v>
      </c>
      <c r="O350" s="11">
        <f t="shared" si="52"/>
        <v>-4750.1518211826105</v>
      </c>
      <c r="P350" s="11">
        <f t="shared" si="53"/>
        <v>9244.2931754447454</v>
      </c>
      <c r="Q350" s="11">
        <f t="shared" si="54"/>
        <v>-823556.03394960647</v>
      </c>
    </row>
    <row r="351" spans="2:17" x14ac:dyDescent="0.3">
      <c r="B351">
        <f t="shared" si="55"/>
        <v>306</v>
      </c>
      <c r="C351" s="12">
        <f t="shared" si="56"/>
        <v>162370.14135165879</v>
      </c>
      <c r="D351" s="12">
        <f t="shared" si="57"/>
        <v>3459.5729749317525</v>
      </c>
      <c r="E351" s="12">
        <f t="shared" si="58"/>
        <v>947.15915788467635</v>
      </c>
      <c r="F351" s="12">
        <f t="shared" si="59"/>
        <v>2512.413817047076</v>
      </c>
      <c r="G351" s="12">
        <f t="shared" si="60"/>
        <v>159857.72753461171</v>
      </c>
      <c r="L351">
        <f t="shared" si="61"/>
        <v>306</v>
      </c>
      <c r="M351" s="11">
        <f t="shared" si="50"/>
        <v>-823556.03394960647</v>
      </c>
      <c r="N351" s="11">
        <f t="shared" si="51"/>
        <v>4494.1413542621358</v>
      </c>
      <c r="O351" s="11">
        <f t="shared" si="52"/>
        <v>-4804.0768647060377</v>
      </c>
      <c r="P351" s="11">
        <f t="shared" si="53"/>
        <v>9298.2182189681735</v>
      </c>
      <c r="Q351" s="11">
        <f t="shared" si="54"/>
        <v>-832854.2521685746</v>
      </c>
    </row>
    <row r="352" spans="2:17" x14ac:dyDescent="0.3">
      <c r="B352">
        <f t="shared" si="55"/>
        <v>307</v>
      </c>
      <c r="C352" s="12">
        <f t="shared" si="56"/>
        <v>159857.72753461171</v>
      </c>
      <c r="D352" s="12">
        <f t="shared" si="57"/>
        <v>3459.5729749317525</v>
      </c>
      <c r="E352" s="12">
        <f t="shared" si="58"/>
        <v>932.5034106185683</v>
      </c>
      <c r="F352" s="12">
        <f t="shared" si="59"/>
        <v>2527.0695643131839</v>
      </c>
      <c r="G352" s="12">
        <f t="shared" si="60"/>
        <v>157330.65797029852</v>
      </c>
      <c r="L352">
        <f t="shared" si="61"/>
        <v>307</v>
      </c>
      <c r="M352" s="11">
        <f t="shared" si="50"/>
        <v>-832854.2521685746</v>
      </c>
      <c r="N352" s="11">
        <f t="shared" si="51"/>
        <v>4494.1413542621358</v>
      </c>
      <c r="O352" s="11">
        <f t="shared" si="52"/>
        <v>-4858.3164709833518</v>
      </c>
      <c r="P352" s="11">
        <f t="shared" si="53"/>
        <v>9352.4578252454885</v>
      </c>
      <c r="Q352" s="11">
        <f t="shared" si="54"/>
        <v>-842206.70999382006</v>
      </c>
    </row>
    <row r="353" spans="2:17" x14ac:dyDescent="0.3">
      <c r="B353">
        <f t="shared" si="55"/>
        <v>308</v>
      </c>
      <c r="C353" s="12">
        <f t="shared" si="56"/>
        <v>157330.65797029852</v>
      </c>
      <c r="D353" s="12">
        <f t="shared" si="57"/>
        <v>3459.5729749317525</v>
      </c>
      <c r="E353" s="12">
        <f t="shared" si="58"/>
        <v>917.76217149340812</v>
      </c>
      <c r="F353" s="12">
        <f t="shared" si="59"/>
        <v>2541.8108034383445</v>
      </c>
      <c r="G353" s="12">
        <f t="shared" si="60"/>
        <v>154788.84716686019</v>
      </c>
      <c r="L353">
        <f t="shared" si="61"/>
        <v>308</v>
      </c>
      <c r="M353" s="11">
        <f t="shared" si="50"/>
        <v>-842206.70999382006</v>
      </c>
      <c r="N353" s="11">
        <f t="shared" si="51"/>
        <v>4494.1413542621358</v>
      </c>
      <c r="O353" s="11">
        <f t="shared" si="52"/>
        <v>-4912.8724749639505</v>
      </c>
      <c r="P353" s="11">
        <f t="shared" si="53"/>
        <v>9407.0138292260854</v>
      </c>
      <c r="Q353" s="11">
        <f t="shared" si="54"/>
        <v>-851613.7238230462</v>
      </c>
    </row>
    <row r="354" spans="2:17" x14ac:dyDescent="0.3">
      <c r="B354">
        <f t="shared" si="55"/>
        <v>309</v>
      </c>
      <c r="C354" s="12">
        <f t="shared" si="56"/>
        <v>154788.84716686019</v>
      </c>
      <c r="D354" s="12">
        <f t="shared" si="57"/>
        <v>3459.5729749317525</v>
      </c>
      <c r="E354" s="12">
        <f t="shared" si="58"/>
        <v>902.93494180668449</v>
      </c>
      <c r="F354" s="12">
        <f t="shared" si="59"/>
        <v>2556.638033125068</v>
      </c>
      <c r="G354" s="12">
        <f t="shared" si="60"/>
        <v>152232.20913373513</v>
      </c>
      <c r="L354">
        <f t="shared" si="61"/>
        <v>309</v>
      </c>
      <c r="M354" s="11">
        <f t="shared" si="50"/>
        <v>-851613.7238230462</v>
      </c>
      <c r="N354" s="11">
        <f t="shared" si="51"/>
        <v>4494.1413542621358</v>
      </c>
      <c r="O354" s="11">
        <f t="shared" si="52"/>
        <v>-4967.7467223011026</v>
      </c>
      <c r="P354" s="11">
        <f t="shared" si="53"/>
        <v>9461.8880765632384</v>
      </c>
      <c r="Q354" s="11">
        <f t="shared" si="54"/>
        <v>-861075.61189960944</v>
      </c>
    </row>
    <row r="355" spans="2:17" x14ac:dyDescent="0.3">
      <c r="B355">
        <f t="shared" si="55"/>
        <v>310</v>
      </c>
      <c r="C355" s="12">
        <f t="shared" si="56"/>
        <v>152232.20913373513</v>
      </c>
      <c r="D355" s="12">
        <f t="shared" si="57"/>
        <v>3459.5729749317525</v>
      </c>
      <c r="E355" s="12">
        <f t="shared" si="58"/>
        <v>888.02121994678828</v>
      </c>
      <c r="F355" s="12">
        <f t="shared" si="59"/>
        <v>2571.5517549849642</v>
      </c>
      <c r="G355" s="12">
        <f t="shared" si="60"/>
        <v>149660.65737875015</v>
      </c>
      <c r="L355">
        <f t="shared" si="61"/>
        <v>310</v>
      </c>
      <c r="M355" s="11">
        <f t="shared" si="50"/>
        <v>-861075.61189960944</v>
      </c>
      <c r="N355" s="11">
        <f t="shared" si="51"/>
        <v>4494.1413542621358</v>
      </c>
      <c r="O355" s="11">
        <f t="shared" si="52"/>
        <v>-5022.9410694143889</v>
      </c>
      <c r="P355" s="11">
        <f t="shared" si="53"/>
        <v>9517.0824236765257</v>
      </c>
      <c r="Q355" s="11">
        <f t="shared" si="54"/>
        <v>-870592.69432328595</v>
      </c>
    </row>
    <row r="356" spans="2:17" x14ac:dyDescent="0.3">
      <c r="B356">
        <f t="shared" si="55"/>
        <v>311</v>
      </c>
      <c r="C356" s="12">
        <f t="shared" si="56"/>
        <v>149660.65737875015</v>
      </c>
      <c r="D356" s="12">
        <f t="shared" si="57"/>
        <v>3459.5729749317525</v>
      </c>
      <c r="E356" s="12">
        <f t="shared" si="58"/>
        <v>873.0205013760426</v>
      </c>
      <c r="F356" s="12">
        <f t="shared" si="59"/>
        <v>2586.5524735557101</v>
      </c>
      <c r="G356" s="12">
        <f t="shared" si="60"/>
        <v>147074.10490519446</v>
      </c>
      <c r="L356">
        <f t="shared" si="61"/>
        <v>311</v>
      </c>
      <c r="M356" s="11">
        <f t="shared" si="50"/>
        <v>-870592.69432328595</v>
      </c>
      <c r="N356" s="11">
        <f t="shared" si="51"/>
        <v>4494.1413542621358</v>
      </c>
      <c r="O356" s="11">
        <f t="shared" si="52"/>
        <v>-5078.4573835525016</v>
      </c>
      <c r="P356" s="11">
        <f t="shared" si="53"/>
        <v>9572.5987378146383</v>
      </c>
      <c r="Q356" s="11">
        <f t="shared" si="54"/>
        <v>-880165.29306110064</v>
      </c>
    </row>
    <row r="357" spans="2:17" x14ac:dyDescent="0.3">
      <c r="B357">
        <f t="shared" si="55"/>
        <v>312</v>
      </c>
      <c r="C357" s="12">
        <f t="shared" si="56"/>
        <v>147074.10490519446</v>
      </c>
      <c r="D357" s="12">
        <f t="shared" si="57"/>
        <v>3459.5729749317525</v>
      </c>
      <c r="E357" s="12">
        <f t="shared" si="58"/>
        <v>857.93227861363437</v>
      </c>
      <c r="F357" s="12">
        <f t="shared" si="59"/>
        <v>2601.640696318118</v>
      </c>
      <c r="G357" s="12">
        <f t="shared" si="60"/>
        <v>144472.46420887634</v>
      </c>
      <c r="L357">
        <f t="shared" si="61"/>
        <v>312</v>
      </c>
      <c r="M357" s="11">
        <f t="shared" si="50"/>
        <v>-880165.29306110064</v>
      </c>
      <c r="N357" s="11">
        <f t="shared" si="51"/>
        <v>4494.1413542621358</v>
      </c>
      <c r="O357" s="11">
        <f t="shared" si="52"/>
        <v>-5134.2975428564205</v>
      </c>
      <c r="P357" s="11">
        <f t="shared" si="53"/>
        <v>9628.4388971185563</v>
      </c>
      <c r="Q357" s="11">
        <f t="shared" si="54"/>
        <v>-889793.7319582192</v>
      </c>
    </row>
    <row r="358" spans="2:17" x14ac:dyDescent="0.3">
      <c r="B358">
        <f t="shared" si="55"/>
        <v>313</v>
      </c>
      <c r="C358" s="12">
        <f t="shared" si="56"/>
        <v>144472.46420887634</v>
      </c>
      <c r="D358" s="12">
        <f t="shared" si="57"/>
        <v>3459.5729749317525</v>
      </c>
      <c r="E358" s="12">
        <f t="shared" si="58"/>
        <v>842.75604121844538</v>
      </c>
      <c r="F358" s="12">
        <f t="shared" si="59"/>
        <v>2616.8169337133072</v>
      </c>
      <c r="G358" s="12">
        <f t="shared" si="60"/>
        <v>141855.64727516304</v>
      </c>
      <c r="L358">
        <f t="shared" si="61"/>
        <v>313</v>
      </c>
      <c r="M358" s="11">
        <f t="shared" si="50"/>
        <v>-889793.7319582192</v>
      </c>
      <c r="N358" s="11">
        <f t="shared" si="51"/>
        <v>4494.1413542621358</v>
      </c>
      <c r="O358" s="11">
        <f t="shared" si="52"/>
        <v>-5190.463436422946</v>
      </c>
      <c r="P358" s="11">
        <f t="shared" si="53"/>
        <v>9684.6047906850818</v>
      </c>
      <c r="Q358" s="11">
        <f t="shared" si="54"/>
        <v>-899478.33674890432</v>
      </c>
    </row>
    <row r="359" spans="2:17" x14ac:dyDescent="0.3">
      <c r="B359">
        <f t="shared" si="55"/>
        <v>314</v>
      </c>
      <c r="C359" s="12">
        <f t="shared" si="56"/>
        <v>141855.64727516304</v>
      </c>
      <c r="D359" s="12">
        <f t="shared" si="57"/>
        <v>3459.5729749317525</v>
      </c>
      <c r="E359" s="12">
        <f t="shared" si="58"/>
        <v>827.49127577178444</v>
      </c>
      <c r="F359" s="12">
        <f t="shared" si="59"/>
        <v>2632.0816991599681</v>
      </c>
      <c r="G359" s="12">
        <f t="shared" si="60"/>
        <v>139223.56557600308</v>
      </c>
      <c r="L359">
        <f t="shared" si="61"/>
        <v>314</v>
      </c>
      <c r="M359" s="11">
        <f t="shared" si="50"/>
        <v>-899478.33674890432</v>
      </c>
      <c r="N359" s="11">
        <f t="shared" si="51"/>
        <v>4494.1413542621358</v>
      </c>
      <c r="O359" s="11">
        <f t="shared" si="52"/>
        <v>-5246.9569643686091</v>
      </c>
      <c r="P359" s="11">
        <f t="shared" si="53"/>
        <v>9741.0983186307458</v>
      </c>
      <c r="Q359" s="11">
        <f t="shared" si="54"/>
        <v>-909219.43506753503</v>
      </c>
    </row>
    <row r="360" spans="2:17" x14ac:dyDescent="0.3">
      <c r="B360">
        <f t="shared" si="55"/>
        <v>315</v>
      </c>
      <c r="C360" s="12">
        <f t="shared" si="56"/>
        <v>139223.56557600308</v>
      </c>
      <c r="D360" s="12">
        <f t="shared" si="57"/>
        <v>3459.5729749317525</v>
      </c>
      <c r="E360" s="12">
        <f t="shared" si="58"/>
        <v>812.13746586001798</v>
      </c>
      <c r="F360" s="12">
        <f t="shared" si="59"/>
        <v>2647.4355090717345</v>
      </c>
      <c r="G360" s="12">
        <f t="shared" si="60"/>
        <v>136576.13006693134</v>
      </c>
      <c r="L360">
        <f t="shared" si="61"/>
        <v>315</v>
      </c>
      <c r="M360" s="11">
        <f t="shared" si="50"/>
        <v>-909219.43506753503</v>
      </c>
      <c r="N360" s="11">
        <f t="shared" si="51"/>
        <v>4494.1413542621358</v>
      </c>
      <c r="O360" s="11">
        <f t="shared" si="52"/>
        <v>-5303.7800378939546</v>
      </c>
      <c r="P360" s="11">
        <f t="shared" si="53"/>
        <v>9797.9213921560913</v>
      </c>
      <c r="Q360" s="11">
        <f t="shared" si="54"/>
        <v>-919017.35645969107</v>
      </c>
    </row>
    <row r="361" spans="2:17" x14ac:dyDescent="0.3">
      <c r="B361">
        <f t="shared" si="55"/>
        <v>316</v>
      </c>
      <c r="C361" s="12">
        <f t="shared" si="56"/>
        <v>136576.13006693134</v>
      </c>
      <c r="D361" s="12">
        <f t="shared" si="57"/>
        <v>3459.5729749317525</v>
      </c>
      <c r="E361" s="12">
        <f t="shared" si="58"/>
        <v>796.69409205709951</v>
      </c>
      <c r="F361" s="12">
        <f t="shared" si="59"/>
        <v>2662.8788828746528</v>
      </c>
      <c r="G361" s="12">
        <f t="shared" si="60"/>
        <v>133913.25118405669</v>
      </c>
      <c r="L361">
        <f t="shared" si="61"/>
        <v>316</v>
      </c>
      <c r="M361" s="11">
        <f t="shared" si="50"/>
        <v>-919017.35645969107</v>
      </c>
      <c r="N361" s="11">
        <f t="shared" si="51"/>
        <v>4494.1413542621358</v>
      </c>
      <c r="O361" s="11">
        <f t="shared" si="52"/>
        <v>-5360.934579348198</v>
      </c>
      <c r="P361" s="11">
        <f t="shared" si="53"/>
        <v>9855.0759336103329</v>
      </c>
      <c r="Q361" s="11">
        <f t="shared" si="54"/>
        <v>-928872.43239330139</v>
      </c>
    </row>
    <row r="362" spans="2:17" x14ac:dyDescent="0.3">
      <c r="B362">
        <f t="shared" si="55"/>
        <v>317</v>
      </c>
      <c r="C362" s="12">
        <f t="shared" si="56"/>
        <v>133913.25118405669</v>
      </c>
      <c r="D362" s="12">
        <f t="shared" si="57"/>
        <v>3459.5729749317525</v>
      </c>
      <c r="E362" s="12">
        <f t="shared" si="58"/>
        <v>781.16063190699742</v>
      </c>
      <c r="F362" s="12">
        <f t="shared" si="59"/>
        <v>2678.412343024755</v>
      </c>
      <c r="G362" s="12">
        <f t="shared" si="60"/>
        <v>131234.83884103195</v>
      </c>
      <c r="L362">
        <f t="shared" si="61"/>
        <v>317</v>
      </c>
      <c r="M362" s="11">
        <f t="shared" si="50"/>
        <v>-928872.43239330139</v>
      </c>
      <c r="N362" s="11">
        <f t="shared" si="51"/>
        <v>4494.1413542621358</v>
      </c>
      <c r="O362" s="11">
        <f t="shared" si="52"/>
        <v>-5418.4225222942587</v>
      </c>
      <c r="P362" s="11">
        <f t="shared" si="53"/>
        <v>9912.5638765563945</v>
      </c>
      <c r="Q362" s="11">
        <f t="shared" si="54"/>
        <v>-938784.99626985774</v>
      </c>
    </row>
    <row r="363" spans="2:17" x14ac:dyDescent="0.3">
      <c r="B363">
        <f t="shared" si="55"/>
        <v>318</v>
      </c>
      <c r="C363" s="12">
        <f t="shared" si="56"/>
        <v>131234.83884103195</v>
      </c>
      <c r="D363" s="12">
        <f t="shared" si="57"/>
        <v>3459.5729749317525</v>
      </c>
      <c r="E363" s="12">
        <f t="shared" si="58"/>
        <v>765.53655990601976</v>
      </c>
      <c r="F363" s="12">
        <f t="shared" si="59"/>
        <v>2694.0364150257328</v>
      </c>
      <c r="G363" s="12">
        <f t="shared" si="60"/>
        <v>128540.80242600621</v>
      </c>
      <c r="L363">
        <f t="shared" si="61"/>
        <v>318</v>
      </c>
      <c r="M363" s="11">
        <f t="shared" si="50"/>
        <v>-938784.99626985774</v>
      </c>
      <c r="N363" s="11">
        <f t="shared" si="51"/>
        <v>4494.1413542621358</v>
      </c>
      <c r="O363" s="11">
        <f t="shared" si="52"/>
        <v>-5476.2458115741701</v>
      </c>
      <c r="P363" s="11">
        <f t="shared" si="53"/>
        <v>9970.3871658363059</v>
      </c>
      <c r="Q363" s="11">
        <f t="shared" si="54"/>
        <v>-948755.38343569404</v>
      </c>
    </row>
    <row r="364" spans="2:17" x14ac:dyDescent="0.3">
      <c r="B364">
        <f t="shared" si="55"/>
        <v>319</v>
      </c>
      <c r="C364" s="12">
        <f t="shared" si="56"/>
        <v>128540.80242600621</v>
      </c>
      <c r="D364" s="12">
        <f t="shared" si="57"/>
        <v>3459.5729749317525</v>
      </c>
      <c r="E364" s="12">
        <f t="shared" si="58"/>
        <v>749.8213474850362</v>
      </c>
      <c r="F364" s="12">
        <f t="shared" si="59"/>
        <v>2709.7516274467162</v>
      </c>
      <c r="G364" s="12">
        <f t="shared" si="60"/>
        <v>125831.05079855949</v>
      </c>
      <c r="L364">
        <f t="shared" si="61"/>
        <v>319</v>
      </c>
      <c r="M364" s="11">
        <f t="shared" si="50"/>
        <v>-948755.38343569404</v>
      </c>
      <c r="N364" s="11">
        <f t="shared" si="51"/>
        <v>4494.1413542621358</v>
      </c>
      <c r="O364" s="11">
        <f t="shared" si="52"/>
        <v>-5534.4064033748818</v>
      </c>
      <c r="P364" s="11">
        <f t="shared" si="53"/>
        <v>10028.547757637018</v>
      </c>
      <c r="Q364" s="11">
        <f t="shared" si="54"/>
        <v>-958783.93119333102</v>
      </c>
    </row>
    <row r="365" spans="2:17" x14ac:dyDescent="0.3">
      <c r="B365">
        <f t="shared" si="55"/>
        <v>320</v>
      </c>
      <c r="C365" s="12">
        <f t="shared" si="56"/>
        <v>125831.05079855949</v>
      </c>
      <c r="D365" s="12">
        <f t="shared" si="57"/>
        <v>3459.5729749317525</v>
      </c>
      <c r="E365" s="12">
        <f t="shared" si="58"/>
        <v>734.01446299159704</v>
      </c>
      <c r="F365" s="12">
        <f t="shared" si="59"/>
        <v>2725.5585119401553</v>
      </c>
      <c r="G365" s="12">
        <f t="shared" si="60"/>
        <v>123105.49228661934</v>
      </c>
      <c r="L365">
        <f t="shared" si="61"/>
        <v>320</v>
      </c>
      <c r="M365" s="11">
        <f t="shared" si="50"/>
        <v>-958783.93119333102</v>
      </c>
      <c r="N365" s="11">
        <f t="shared" si="51"/>
        <v>4494.1413542621358</v>
      </c>
      <c r="O365" s="11">
        <f t="shared" si="52"/>
        <v>-5592.9062652944313</v>
      </c>
      <c r="P365" s="11">
        <f t="shared" si="53"/>
        <v>10087.047619556568</v>
      </c>
      <c r="Q365" s="11">
        <f t="shared" si="54"/>
        <v>-968870.97881288757</v>
      </c>
    </row>
    <row r="366" spans="2:17" x14ac:dyDescent="0.3">
      <c r="B366">
        <f t="shared" si="55"/>
        <v>321</v>
      </c>
      <c r="C366" s="12">
        <f t="shared" si="56"/>
        <v>123105.49228661934</v>
      </c>
      <c r="D366" s="12">
        <f t="shared" si="57"/>
        <v>3459.5729749317525</v>
      </c>
      <c r="E366" s="12">
        <f t="shared" si="58"/>
        <v>718.11537167194615</v>
      </c>
      <c r="F366" s="12">
        <f t="shared" si="59"/>
        <v>2741.4576032598061</v>
      </c>
      <c r="G366" s="12">
        <f t="shared" si="60"/>
        <v>120364.03468335952</v>
      </c>
      <c r="L366">
        <f t="shared" si="61"/>
        <v>321</v>
      </c>
      <c r="M366" s="11">
        <f t="shared" si="50"/>
        <v>-968870.97881288757</v>
      </c>
      <c r="N366" s="11">
        <f t="shared" si="51"/>
        <v>4494.1413542621358</v>
      </c>
      <c r="O366" s="11">
        <f t="shared" si="52"/>
        <v>-5651.7473764085107</v>
      </c>
      <c r="P366" s="11">
        <f t="shared" si="53"/>
        <v>10145.888730670646</v>
      </c>
      <c r="Q366" s="11">
        <f t="shared" si="54"/>
        <v>-979016.86754355824</v>
      </c>
    </row>
    <row r="367" spans="2:17" x14ac:dyDescent="0.3">
      <c r="B367">
        <f t="shared" si="55"/>
        <v>322</v>
      </c>
      <c r="C367" s="12">
        <f t="shared" si="56"/>
        <v>120364.03468335952</v>
      </c>
      <c r="D367" s="12">
        <f t="shared" si="57"/>
        <v>3459.5729749317525</v>
      </c>
      <c r="E367" s="12">
        <f t="shared" si="58"/>
        <v>702.12353565293063</v>
      </c>
      <c r="F367" s="12">
        <f t="shared" si="59"/>
        <v>2757.449439278822</v>
      </c>
      <c r="G367" s="12">
        <f t="shared" si="60"/>
        <v>117606.58524408071</v>
      </c>
      <c r="L367">
        <f t="shared" si="61"/>
        <v>322</v>
      </c>
      <c r="M367" s="11">
        <f t="shared" si="50"/>
        <v>-979016.86754355824</v>
      </c>
      <c r="N367" s="11">
        <f t="shared" si="51"/>
        <v>4494.1413542621358</v>
      </c>
      <c r="O367" s="11">
        <f t="shared" si="52"/>
        <v>-5710.9317273374236</v>
      </c>
      <c r="P367" s="11">
        <f t="shared" si="53"/>
        <v>10205.073081599559</v>
      </c>
      <c r="Q367" s="11">
        <f t="shared" si="54"/>
        <v>-989221.94062515779</v>
      </c>
    </row>
    <row r="368" spans="2:17" x14ac:dyDescent="0.3">
      <c r="B368">
        <f t="shared" si="55"/>
        <v>323</v>
      </c>
      <c r="C368" s="12">
        <f t="shared" si="56"/>
        <v>117606.58524408071</v>
      </c>
      <c r="D368" s="12">
        <f t="shared" si="57"/>
        <v>3459.5729749317525</v>
      </c>
      <c r="E368" s="12">
        <f t="shared" si="58"/>
        <v>686.03841392380411</v>
      </c>
      <c r="F368" s="12">
        <f t="shared" si="59"/>
        <v>2773.5345610079485</v>
      </c>
      <c r="G368" s="12">
        <f t="shared" si="60"/>
        <v>114833.05068307275</v>
      </c>
      <c r="L368">
        <f t="shared" si="61"/>
        <v>323</v>
      </c>
      <c r="M368" s="11">
        <f t="shared" ref="M368:M405" si="62">Q367</f>
        <v>-989221.94062515779</v>
      </c>
      <c r="N368" s="11">
        <f t="shared" ref="N368:N405" si="63">$P$5</f>
        <v>4494.1413542621358</v>
      </c>
      <c r="O368" s="11">
        <f t="shared" ref="O368:O405" si="64">M368*$P$4</f>
        <v>-5770.4613203134204</v>
      </c>
      <c r="P368" s="11">
        <f t="shared" ref="P368:P405" si="65">N368-O368</f>
        <v>10264.602674575555</v>
      </c>
      <c r="Q368" s="11">
        <f t="shared" ref="Q368:Q405" si="66">M368-P368</f>
        <v>-999486.54329973331</v>
      </c>
    </row>
    <row r="369" spans="2:17" x14ac:dyDescent="0.3">
      <c r="B369">
        <f t="shared" ref="B369:B402" si="67">B368+1</f>
        <v>324</v>
      </c>
      <c r="C369" s="12">
        <f t="shared" ref="C369:C402" si="68">G368</f>
        <v>114833.05068307275</v>
      </c>
      <c r="D369" s="12">
        <f t="shared" ref="D369:D405" si="69">$F$5</f>
        <v>3459.5729749317525</v>
      </c>
      <c r="E369" s="12">
        <f t="shared" ref="E369:E402" si="70">C369*$F$4</f>
        <v>669.85946231792445</v>
      </c>
      <c r="F369" s="12">
        <f t="shared" ref="F369:F402" si="71">D369-E369</f>
        <v>2789.7135126138282</v>
      </c>
      <c r="G369" s="12">
        <f t="shared" ref="G369:G402" si="72">C369-F369</f>
        <v>112043.33717045892</v>
      </c>
      <c r="L369">
        <f t="shared" ref="L369:L405" si="73">L368+1</f>
        <v>324</v>
      </c>
      <c r="M369" s="11">
        <f t="shared" si="62"/>
        <v>-999486.54329973331</v>
      </c>
      <c r="N369" s="11">
        <f t="shared" si="63"/>
        <v>4494.1413542621358</v>
      </c>
      <c r="O369" s="11">
        <f t="shared" si="64"/>
        <v>-5830.3381692484445</v>
      </c>
      <c r="P369" s="11">
        <f t="shared" si="65"/>
        <v>10324.479523510581</v>
      </c>
      <c r="Q369" s="11">
        <f t="shared" si="66"/>
        <v>-1009811.0228232439</v>
      </c>
    </row>
    <row r="370" spans="2:17" x14ac:dyDescent="0.3">
      <c r="B370">
        <f t="shared" si="67"/>
        <v>325</v>
      </c>
      <c r="C370" s="12">
        <f t="shared" si="68"/>
        <v>112043.33717045892</v>
      </c>
      <c r="D370" s="12">
        <f t="shared" si="69"/>
        <v>3459.5729749317525</v>
      </c>
      <c r="E370" s="12">
        <f t="shared" si="70"/>
        <v>653.5861334943437</v>
      </c>
      <c r="F370" s="12">
        <f t="shared" si="71"/>
        <v>2805.9868414374087</v>
      </c>
      <c r="G370" s="12">
        <f t="shared" si="72"/>
        <v>109237.35032902152</v>
      </c>
      <c r="L370">
        <f t="shared" si="73"/>
        <v>325</v>
      </c>
      <c r="M370" s="11">
        <f t="shared" si="62"/>
        <v>-1009811.0228232439</v>
      </c>
      <c r="N370" s="11">
        <f t="shared" si="63"/>
        <v>4494.1413542621358</v>
      </c>
      <c r="O370" s="11">
        <f t="shared" si="64"/>
        <v>-5890.5642998022558</v>
      </c>
      <c r="P370" s="11">
        <f t="shared" si="65"/>
        <v>10384.705654064392</v>
      </c>
      <c r="Q370" s="11">
        <f t="shared" si="66"/>
        <v>-1020195.7284773083</v>
      </c>
    </row>
    <row r="371" spans="2:17" x14ac:dyDescent="0.3">
      <c r="B371">
        <f t="shared" si="67"/>
        <v>326</v>
      </c>
      <c r="C371" s="12">
        <f t="shared" si="68"/>
        <v>109237.35032902152</v>
      </c>
      <c r="D371" s="12">
        <f t="shared" si="69"/>
        <v>3459.5729749317525</v>
      </c>
      <c r="E371" s="12">
        <f t="shared" si="70"/>
        <v>637.21787691929217</v>
      </c>
      <c r="F371" s="12">
        <f t="shared" si="71"/>
        <v>2822.3550980124601</v>
      </c>
      <c r="G371" s="12">
        <f t="shared" si="72"/>
        <v>106414.99523100906</v>
      </c>
      <c r="L371">
        <f t="shared" si="73"/>
        <v>326</v>
      </c>
      <c r="M371" s="11">
        <f t="shared" si="62"/>
        <v>-1020195.7284773083</v>
      </c>
      <c r="N371" s="11">
        <f t="shared" si="63"/>
        <v>4494.1413542621358</v>
      </c>
      <c r="O371" s="11">
        <f t="shared" si="64"/>
        <v>-5951.1417494509651</v>
      </c>
      <c r="P371" s="11">
        <f t="shared" si="65"/>
        <v>10445.2831037131</v>
      </c>
      <c r="Q371" s="11">
        <f t="shared" si="66"/>
        <v>-1030641.0115810214</v>
      </c>
    </row>
    <row r="372" spans="2:17" x14ac:dyDescent="0.3">
      <c r="B372">
        <f t="shared" si="67"/>
        <v>327</v>
      </c>
      <c r="C372" s="12">
        <f t="shared" si="68"/>
        <v>106414.99523100906</v>
      </c>
      <c r="D372" s="12">
        <f t="shared" si="69"/>
        <v>3459.5729749317525</v>
      </c>
      <c r="E372" s="12">
        <f t="shared" si="70"/>
        <v>620.75413884755289</v>
      </c>
      <c r="F372" s="12">
        <f t="shared" si="71"/>
        <v>2838.8188360841996</v>
      </c>
      <c r="G372" s="12">
        <f t="shared" si="72"/>
        <v>103576.17639492486</v>
      </c>
      <c r="L372">
        <f t="shared" si="73"/>
        <v>327</v>
      </c>
      <c r="M372" s="11">
        <f t="shared" si="62"/>
        <v>-1030641.0115810214</v>
      </c>
      <c r="N372" s="11">
        <f t="shared" si="63"/>
        <v>4494.1413542621358</v>
      </c>
      <c r="O372" s="11">
        <f t="shared" si="64"/>
        <v>-6012.0725675559579</v>
      </c>
      <c r="P372" s="11">
        <f t="shared" si="65"/>
        <v>10506.213921818093</v>
      </c>
      <c r="Q372" s="11">
        <f t="shared" si="66"/>
        <v>-1041147.2255028394</v>
      </c>
    </row>
    <row r="373" spans="2:17" x14ac:dyDescent="0.3">
      <c r="B373">
        <f t="shared" si="67"/>
        <v>328</v>
      </c>
      <c r="C373" s="12">
        <f t="shared" si="68"/>
        <v>103576.17639492486</v>
      </c>
      <c r="D373" s="12">
        <f t="shared" si="69"/>
        <v>3459.5729749317525</v>
      </c>
      <c r="E373" s="12">
        <f t="shared" si="70"/>
        <v>604.19436230372833</v>
      </c>
      <c r="F373" s="12">
        <f t="shared" si="71"/>
        <v>2855.3786126280243</v>
      </c>
      <c r="G373" s="12">
        <f t="shared" si="72"/>
        <v>100720.79778229684</v>
      </c>
      <c r="L373">
        <f t="shared" si="73"/>
        <v>328</v>
      </c>
      <c r="M373" s="11">
        <f t="shared" si="62"/>
        <v>-1041147.2255028394</v>
      </c>
      <c r="N373" s="11">
        <f t="shared" si="63"/>
        <v>4494.1413542621358</v>
      </c>
      <c r="O373" s="11">
        <f t="shared" si="64"/>
        <v>-6073.3588154332301</v>
      </c>
      <c r="P373" s="11">
        <f t="shared" si="65"/>
        <v>10567.500169695366</v>
      </c>
      <c r="Q373" s="11">
        <f t="shared" si="66"/>
        <v>-1051714.7256725349</v>
      </c>
    </row>
    <row r="374" spans="2:17" x14ac:dyDescent="0.3">
      <c r="B374">
        <f t="shared" si="67"/>
        <v>329</v>
      </c>
      <c r="C374" s="12">
        <f t="shared" si="68"/>
        <v>100720.79778229684</v>
      </c>
      <c r="D374" s="12">
        <f t="shared" si="69"/>
        <v>3459.5729749317525</v>
      </c>
      <c r="E374" s="12">
        <f t="shared" si="70"/>
        <v>587.5379870633983</v>
      </c>
      <c r="F374" s="12">
        <f t="shared" si="71"/>
        <v>2872.0349878683542</v>
      </c>
      <c r="G374" s="12">
        <f t="shared" si="72"/>
        <v>97848.76279442849</v>
      </c>
      <c r="L374">
        <f t="shared" si="73"/>
        <v>329</v>
      </c>
      <c r="M374" s="11">
        <f t="shared" si="62"/>
        <v>-1051714.7256725349</v>
      </c>
      <c r="N374" s="11">
        <f t="shared" si="63"/>
        <v>4494.1413542621358</v>
      </c>
      <c r="O374" s="11">
        <f t="shared" si="64"/>
        <v>-6135.0025664231207</v>
      </c>
      <c r="P374" s="11">
        <f t="shared" si="65"/>
        <v>10629.143920685256</v>
      </c>
      <c r="Q374" s="11">
        <f t="shared" si="66"/>
        <v>-1062343.8695932201</v>
      </c>
    </row>
    <row r="375" spans="2:17" x14ac:dyDescent="0.3">
      <c r="B375">
        <f t="shared" si="67"/>
        <v>330</v>
      </c>
      <c r="C375" s="12">
        <f t="shared" si="68"/>
        <v>97848.76279442849</v>
      </c>
      <c r="D375" s="12">
        <f t="shared" si="69"/>
        <v>3459.5729749317525</v>
      </c>
      <c r="E375" s="12">
        <f t="shared" si="70"/>
        <v>570.78444963416621</v>
      </c>
      <c r="F375" s="12">
        <f t="shared" si="71"/>
        <v>2888.7885252975861</v>
      </c>
      <c r="G375" s="12">
        <f t="shared" si="72"/>
        <v>94959.974269130907</v>
      </c>
      <c r="L375">
        <f t="shared" si="73"/>
        <v>330</v>
      </c>
      <c r="M375" s="11">
        <f t="shared" si="62"/>
        <v>-1062343.8695932201</v>
      </c>
      <c r="N375" s="11">
        <f t="shared" si="63"/>
        <v>4494.1413542621358</v>
      </c>
      <c r="O375" s="11">
        <f t="shared" si="64"/>
        <v>-6197.0059059604509</v>
      </c>
      <c r="P375" s="11">
        <f t="shared" si="65"/>
        <v>10691.147260222588</v>
      </c>
      <c r="Q375" s="11">
        <f t="shared" si="66"/>
        <v>-1073035.0168534426</v>
      </c>
    </row>
    <row r="376" spans="2:17" x14ac:dyDescent="0.3">
      <c r="B376">
        <f t="shared" si="67"/>
        <v>331</v>
      </c>
      <c r="C376" s="12">
        <f t="shared" si="68"/>
        <v>94959.974269130907</v>
      </c>
      <c r="D376" s="12">
        <f t="shared" si="69"/>
        <v>3459.5729749317525</v>
      </c>
      <c r="E376" s="12">
        <f t="shared" si="70"/>
        <v>553.93318323659696</v>
      </c>
      <c r="F376" s="12">
        <f t="shared" si="71"/>
        <v>2905.6397916951555</v>
      </c>
      <c r="G376" s="12">
        <f t="shared" si="72"/>
        <v>92054.334477435754</v>
      </c>
      <c r="L376">
        <f t="shared" si="73"/>
        <v>331</v>
      </c>
      <c r="M376" s="11">
        <f t="shared" si="62"/>
        <v>-1073035.0168534426</v>
      </c>
      <c r="N376" s="11">
        <f t="shared" si="63"/>
        <v>4494.1413542621358</v>
      </c>
      <c r="O376" s="11">
        <f t="shared" si="64"/>
        <v>-6259.3709316450822</v>
      </c>
      <c r="P376" s="11">
        <f t="shared" si="65"/>
        <v>10753.512285907218</v>
      </c>
      <c r="Q376" s="11">
        <f t="shared" si="66"/>
        <v>-1083788.5291393499</v>
      </c>
    </row>
    <row r="377" spans="2:17" x14ac:dyDescent="0.3">
      <c r="B377">
        <f t="shared" si="67"/>
        <v>332</v>
      </c>
      <c r="C377" s="12">
        <f t="shared" si="68"/>
        <v>92054.334477435754</v>
      </c>
      <c r="D377" s="12">
        <f t="shared" si="69"/>
        <v>3459.5729749317525</v>
      </c>
      <c r="E377" s="12">
        <f t="shared" si="70"/>
        <v>536.98361778504193</v>
      </c>
      <c r="F377" s="12">
        <f t="shared" si="71"/>
        <v>2922.5893571467104</v>
      </c>
      <c r="G377" s="12">
        <f t="shared" si="72"/>
        <v>89131.745120289037</v>
      </c>
      <c r="L377">
        <f t="shared" si="73"/>
        <v>332</v>
      </c>
      <c r="M377" s="11">
        <f t="shared" si="62"/>
        <v>-1083788.5291393499</v>
      </c>
      <c r="N377" s="11">
        <f t="shared" si="63"/>
        <v>4494.1413542621358</v>
      </c>
      <c r="O377" s="11">
        <f t="shared" si="64"/>
        <v>-6322.0997533128748</v>
      </c>
      <c r="P377" s="11">
        <f t="shared" si="65"/>
        <v>10816.24110757501</v>
      </c>
      <c r="Q377" s="11">
        <f t="shared" si="66"/>
        <v>-1094604.7702469248</v>
      </c>
    </row>
    <row r="378" spans="2:17" x14ac:dyDescent="0.3">
      <c r="B378">
        <f t="shared" si="67"/>
        <v>333</v>
      </c>
      <c r="C378" s="12">
        <f t="shared" si="68"/>
        <v>89131.745120289037</v>
      </c>
      <c r="D378" s="12">
        <f t="shared" si="69"/>
        <v>3459.5729749317525</v>
      </c>
      <c r="E378" s="12">
        <f t="shared" si="70"/>
        <v>519.93517986835275</v>
      </c>
      <c r="F378" s="12">
        <f t="shared" si="71"/>
        <v>2939.6377950633996</v>
      </c>
      <c r="G378" s="12">
        <f t="shared" si="72"/>
        <v>86192.107325225632</v>
      </c>
      <c r="L378">
        <f t="shared" si="73"/>
        <v>333</v>
      </c>
      <c r="M378" s="11">
        <f t="shared" si="62"/>
        <v>-1094604.7702469248</v>
      </c>
      <c r="N378" s="11">
        <f t="shared" si="63"/>
        <v>4494.1413542621358</v>
      </c>
      <c r="O378" s="11">
        <f t="shared" si="64"/>
        <v>-6385.194493107062</v>
      </c>
      <c r="P378" s="11">
        <f t="shared" si="65"/>
        <v>10879.335847369199</v>
      </c>
      <c r="Q378" s="11">
        <f t="shared" si="66"/>
        <v>-1105484.106094294</v>
      </c>
    </row>
    <row r="379" spans="2:17" x14ac:dyDescent="0.3">
      <c r="B379">
        <f t="shared" si="67"/>
        <v>334</v>
      </c>
      <c r="C379" s="12">
        <f t="shared" si="68"/>
        <v>86192.107325225632</v>
      </c>
      <c r="D379" s="12">
        <f t="shared" si="69"/>
        <v>3459.5729749317525</v>
      </c>
      <c r="E379" s="12">
        <f t="shared" si="70"/>
        <v>502.78729273048287</v>
      </c>
      <c r="F379" s="12">
        <f t="shared" si="71"/>
        <v>2956.7856822012695</v>
      </c>
      <c r="G379" s="12">
        <f t="shared" si="72"/>
        <v>83235.321643024363</v>
      </c>
      <c r="L379">
        <f t="shared" si="73"/>
        <v>334</v>
      </c>
      <c r="M379" s="11">
        <f t="shared" si="62"/>
        <v>-1105484.106094294</v>
      </c>
      <c r="N379" s="11">
        <f t="shared" si="63"/>
        <v>4494.1413542621358</v>
      </c>
      <c r="O379" s="11">
        <f t="shared" si="64"/>
        <v>-6448.657285550049</v>
      </c>
      <c r="P379" s="11">
        <f t="shared" si="65"/>
        <v>10942.798639812185</v>
      </c>
      <c r="Q379" s="11">
        <f t="shared" si="66"/>
        <v>-1116426.9047341063</v>
      </c>
    </row>
    <row r="380" spans="2:17" x14ac:dyDescent="0.3">
      <c r="B380">
        <f t="shared" si="67"/>
        <v>335</v>
      </c>
      <c r="C380" s="12">
        <f t="shared" si="68"/>
        <v>83235.321643024363</v>
      </c>
      <c r="D380" s="12">
        <f t="shared" si="69"/>
        <v>3459.5729749317525</v>
      </c>
      <c r="E380" s="12">
        <f t="shared" si="70"/>
        <v>485.53937625097547</v>
      </c>
      <c r="F380" s="12">
        <f t="shared" si="71"/>
        <v>2974.0335986807768</v>
      </c>
      <c r="G380" s="12">
        <f t="shared" si="72"/>
        <v>80261.288044343586</v>
      </c>
      <c r="L380">
        <f t="shared" si="73"/>
        <v>335</v>
      </c>
      <c r="M380" s="11">
        <f t="shared" si="62"/>
        <v>-1116426.9047341063</v>
      </c>
      <c r="N380" s="11">
        <f t="shared" si="63"/>
        <v>4494.1413542621358</v>
      </c>
      <c r="O380" s="11">
        <f t="shared" si="64"/>
        <v>-6512.4902776156205</v>
      </c>
      <c r="P380" s="11">
        <f t="shared" si="65"/>
        <v>11006.631631877757</v>
      </c>
      <c r="Q380" s="11">
        <f t="shared" si="66"/>
        <v>-1127433.536365984</v>
      </c>
    </row>
    <row r="381" spans="2:17" x14ac:dyDescent="0.3">
      <c r="B381">
        <f t="shared" si="67"/>
        <v>336</v>
      </c>
      <c r="C381" s="12">
        <f t="shared" si="68"/>
        <v>80261.288044343586</v>
      </c>
      <c r="D381" s="12">
        <f t="shared" si="69"/>
        <v>3459.5729749317525</v>
      </c>
      <c r="E381" s="12">
        <f t="shared" si="70"/>
        <v>468.19084692533761</v>
      </c>
      <c r="F381" s="12">
        <f t="shared" si="71"/>
        <v>2991.3821280064149</v>
      </c>
      <c r="G381" s="12">
        <f t="shared" si="72"/>
        <v>77269.905916337171</v>
      </c>
      <c r="L381">
        <f t="shared" si="73"/>
        <v>336</v>
      </c>
      <c r="M381" s="11">
        <f t="shared" si="62"/>
        <v>-1127433.536365984</v>
      </c>
      <c r="N381" s="11">
        <f t="shared" si="63"/>
        <v>4494.1413542621358</v>
      </c>
      <c r="O381" s="11">
        <f t="shared" si="64"/>
        <v>-6576.6956288015735</v>
      </c>
      <c r="P381" s="11">
        <f t="shared" si="65"/>
        <v>11070.836983063709</v>
      </c>
      <c r="Q381" s="11">
        <f t="shared" si="66"/>
        <v>-1138504.3733490477</v>
      </c>
    </row>
    <row r="382" spans="2:17" x14ac:dyDescent="0.3">
      <c r="B382">
        <f t="shared" si="67"/>
        <v>337</v>
      </c>
      <c r="C382" s="12">
        <f t="shared" si="68"/>
        <v>77269.905916337171</v>
      </c>
      <c r="D382" s="12">
        <f t="shared" si="69"/>
        <v>3459.5729749317525</v>
      </c>
      <c r="E382" s="12">
        <f t="shared" si="70"/>
        <v>450.74111784530021</v>
      </c>
      <c r="F382" s="12">
        <f t="shared" si="71"/>
        <v>3008.8318570864521</v>
      </c>
      <c r="G382" s="12">
        <f t="shared" si="72"/>
        <v>74261.074059250721</v>
      </c>
      <c r="L382">
        <f t="shared" si="73"/>
        <v>337</v>
      </c>
      <c r="M382" s="11">
        <f t="shared" si="62"/>
        <v>-1138504.3733490477</v>
      </c>
      <c r="N382" s="11">
        <f t="shared" si="63"/>
        <v>4494.1413542621358</v>
      </c>
      <c r="O382" s="11">
        <f t="shared" si="64"/>
        <v>-6641.2755112027789</v>
      </c>
      <c r="P382" s="11">
        <f t="shared" si="65"/>
        <v>11135.416865464915</v>
      </c>
      <c r="Q382" s="11">
        <f t="shared" si="66"/>
        <v>-1149639.7902145127</v>
      </c>
    </row>
    <row r="383" spans="2:17" x14ac:dyDescent="0.3">
      <c r="B383">
        <f t="shared" si="67"/>
        <v>338</v>
      </c>
      <c r="C383" s="12">
        <f t="shared" si="68"/>
        <v>74261.074059250721</v>
      </c>
      <c r="D383" s="12">
        <f t="shared" si="69"/>
        <v>3459.5729749317525</v>
      </c>
      <c r="E383" s="12">
        <f t="shared" si="70"/>
        <v>433.18959867896257</v>
      </c>
      <c r="F383" s="12">
        <f t="shared" si="71"/>
        <v>3026.3833762527897</v>
      </c>
      <c r="G383" s="12">
        <f t="shared" si="72"/>
        <v>71234.690682997927</v>
      </c>
      <c r="L383">
        <f t="shared" si="73"/>
        <v>338</v>
      </c>
      <c r="M383" s="11">
        <f t="shared" si="62"/>
        <v>-1149639.7902145127</v>
      </c>
      <c r="N383" s="11">
        <f t="shared" si="63"/>
        <v>4494.1413542621358</v>
      </c>
      <c r="O383" s="11">
        <f t="shared" si="64"/>
        <v>-6706.2321095846582</v>
      </c>
      <c r="P383" s="11">
        <f t="shared" si="65"/>
        <v>11200.373463846794</v>
      </c>
      <c r="Q383" s="11">
        <f t="shared" si="66"/>
        <v>-1160840.1636783595</v>
      </c>
    </row>
    <row r="384" spans="2:17" x14ac:dyDescent="0.3">
      <c r="B384">
        <f t="shared" si="67"/>
        <v>339</v>
      </c>
      <c r="C384" s="12">
        <f t="shared" si="68"/>
        <v>71234.690682997927</v>
      </c>
      <c r="D384" s="12">
        <f t="shared" si="69"/>
        <v>3459.5729749317525</v>
      </c>
      <c r="E384" s="12">
        <f t="shared" si="70"/>
        <v>415.53569565082125</v>
      </c>
      <c r="F384" s="12">
        <f t="shared" si="71"/>
        <v>3044.0372792809312</v>
      </c>
      <c r="G384" s="12">
        <f t="shared" si="72"/>
        <v>68190.653403716991</v>
      </c>
      <c r="L384">
        <f t="shared" si="73"/>
        <v>339</v>
      </c>
      <c r="M384" s="11">
        <f t="shared" si="62"/>
        <v>-1160840.1636783595</v>
      </c>
      <c r="N384" s="11">
        <f t="shared" si="63"/>
        <v>4494.1413542621358</v>
      </c>
      <c r="O384" s="11">
        <f t="shared" si="64"/>
        <v>-6771.5676214570976</v>
      </c>
      <c r="P384" s="11">
        <f t="shared" si="65"/>
        <v>11265.708975719233</v>
      </c>
      <c r="Q384" s="11">
        <f t="shared" si="66"/>
        <v>-1172105.8726540788</v>
      </c>
    </row>
    <row r="385" spans="2:17" x14ac:dyDescent="0.3">
      <c r="B385">
        <f t="shared" si="67"/>
        <v>340</v>
      </c>
      <c r="C385" s="12">
        <f t="shared" si="68"/>
        <v>68190.653403716991</v>
      </c>
      <c r="D385" s="12">
        <f t="shared" si="69"/>
        <v>3459.5729749317525</v>
      </c>
      <c r="E385" s="12">
        <f t="shared" si="70"/>
        <v>397.77881152168248</v>
      </c>
      <c r="F385" s="12">
        <f t="shared" si="71"/>
        <v>3061.7941634100698</v>
      </c>
      <c r="G385" s="12">
        <f t="shared" si="72"/>
        <v>65128.85924030692</v>
      </c>
      <c r="L385">
        <f t="shared" si="73"/>
        <v>340</v>
      </c>
      <c r="M385" s="11">
        <f t="shared" si="62"/>
        <v>-1172105.8726540788</v>
      </c>
      <c r="N385" s="11">
        <f t="shared" si="63"/>
        <v>4494.1413542621358</v>
      </c>
      <c r="O385" s="11">
        <f t="shared" si="64"/>
        <v>-6837.2842571487927</v>
      </c>
      <c r="P385" s="11">
        <f t="shared" si="65"/>
        <v>11331.425611410928</v>
      </c>
      <c r="Q385" s="11">
        <f t="shared" si="66"/>
        <v>-1183437.2982654897</v>
      </c>
    </row>
    <row r="386" spans="2:17" x14ac:dyDescent="0.3">
      <c r="B386">
        <f t="shared" si="67"/>
        <v>341</v>
      </c>
      <c r="C386" s="12">
        <f t="shared" si="68"/>
        <v>65128.85924030692</v>
      </c>
      <c r="D386" s="12">
        <f t="shared" si="69"/>
        <v>3459.5729749317525</v>
      </c>
      <c r="E386" s="12">
        <f t="shared" si="70"/>
        <v>379.91834556845703</v>
      </c>
      <c r="F386" s="12">
        <f t="shared" si="71"/>
        <v>3079.6546293632955</v>
      </c>
      <c r="G386" s="12">
        <f t="shared" si="72"/>
        <v>62049.204610943627</v>
      </c>
      <c r="L386">
        <f t="shared" si="73"/>
        <v>341</v>
      </c>
      <c r="M386" s="11">
        <f t="shared" si="62"/>
        <v>-1183437.2982654897</v>
      </c>
      <c r="N386" s="11">
        <f t="shared" si="63"/>
        <v>4494.1413542621358</v>
      </c>
      <c r="O386" s="11">
        <f t="shared" si="64"/>
        <v>-6903.3842398820243</v>
      </c>
      <c r="P386" s="11">
        <f t="shared" si="65"/>
        <v>11397.525594144161</v>
      </c>
      <c r="Q386" s="11">
        <f t="shared" si="66"/>
        <v>-1194834.8238596339</v>
      </c>
    </row>
    <row r="387" spans="2:17" x14ac:dyDescent="0.3">
      <c r="B387">
        <f t="shared" si="67"/>
        <v>342</v>
      </c>
      <c r="C387" s="12">
        <f t="shared" si="68"/>
        <v>62049.204610943627</v>
      </c>
      <c r="D387" s="12">
        <f t="shared" si="69"/>
        <v>3459.5729749317525</v>
      </c>
      <c r="E387" s="12">
        <f t="shared" si="70"/>
        <v>361.95369356383782</v>
      </c>
      <c r="F387" s="12">
        <f t="shared" si="71"/>
        <v>3097.6192813679145</v>
      </c>
      <c r="G387" s="12">
        <f t="shared" si="72"/>
        <v>58951.585329575712</v>
      </c>
      <c r="L387">
        <f t="shared" si="73"/>
        <v>342</v>
      </c>
      <c r="M387" s="11">
        <f t="shared" si="62"/>
        <v>-1194834.8238596339</v>
      </c>
      <c r="N387" s="11">
        <f t="shared" si="63"/>
        <v>4494.1413542621358</v>
      </c>
      <c r="O387" s="11">
        <f t="shared" si="64"/>
        <v>-6969.8698058478649</v>
      </c>
      <c r="P387" s="11">
        <f t="shared" si="65"/>
        <v>11464.01116011</v>
      </c>
      <c r="Q387" s="11">
        <f t="shared" si="66"/>
        <v>-1206298.8350197438</v>
      </c>
    </row>
    <row r="388" spans="2:17" x14ac:dyDescent="0.3">
      <c r="B388">
        <f t="shared" si="67"/>
        <v>343</v>
      </c>
      <c r="C388" s="12">
        <f t="shared" si="68"/>
        <v>58951.585329575712</v>
      </c>
      <c r="D388" s="12">
        <f t="shared" si="69"/>
        <v>3459.5729749317525</v>
      </c>
      <c r="E388" s="12">
        <f t="shared" si="70"/>
        <v>343.88424775585833</v>
      </c>
      <c r="F388" s="12">
        <f t="shared" si="71"/>
        <v>3115.6887271758942</v>
      </c>
      <c r="G388" s="12">
        <f t="shared" si="72"/>
        <v>55835.896602399815</v>
      </c>
      <c r="L388">
        <f t="shared" si="73"/>
        <v>343</v>
      </c>
      <c r="M388" s="11">
        <f t="shared" si="62"/>
        <v>-1206298.8350197438</v>
      </c>
      <c r="N388" s="11">
        <f t="shared" si="63"/>
        <v>4494.1413542621358</v>
      </c>
      <c r="O388" s="11">
        <f t="shared" si="64"/>
        <v>-7036.7432042818391</v>
      </c>
      <c r="P388" s="11">
        <f t="shared" si="65"/>
        <v>11530.884558543974</v>
      </c>
      <c r="Q388" s="11">
        <f t="shared" si="66"/>
        <v>-1217829.7195782878</v>
      </c>
    </row>
    <row r="389" spans="2:17" x14ac:dyDescent="0.3">
      <c r="B389">
        <f t="shared" si="67"/>
        <v>344</v>
      </c>
      <c r="C389" s="12">
        <f t="shared" si="68"/>
        <v>55835.896602399815</v>
      </c>
      <c r="D389" s="12">
        <f t="shared" si="69"/>
        <v>3459.5729749317525</v>
      </c>
      <c r="E389" s="12">
        <f t="shared" si="70"/>
        <v>325.70939684733224</v>
      </c>
      <c r="F389" s="12">
        <f t="shared" si="71"/>
        <v>3133.8635780844202</v>
      </c>
      <c r="G389" s="12">
        <f t="shared" si="72"/>
        <v>52702.033024315395</v>
      </c>
      <c r="L389">
        <f t="shared" si="73"/>
        <v>344</v>
      </c>
      <c r="M389" s="11">
        <f t="shared" si="62"/>
        <v>-1217829.7195782878</v>
      </c>
      <c r="N389" s="11">
        <f t="shared" si="63"/>
        <v>4494.1413542621358</v>
      </c>
      <c r="O389" s="11">
        <f t="shared" si="64"/>
        <v>-7104.0066975400123</v>
      </c>
      <c r="P389" s="11">
        <f t="shared" si="65"/>
        <v>11598.148051802149</v>
      </c>
      <c r="Q389" s="11">
        <f t="shared" si="66"/>
        <v>-1229427.8676300899</v>
      </c>
    </row>
    <row r="390" spans="2:17" x14ac:dyDescent="0.3">
      <c r="B390">
        <f t="shared" si="67"/>
        <v>345</v>
      </c>
      <c r="C390" s="12">
        <f t="shared" si="68"/>
        <v>52702.033024315395</v>
      </c>
      <c r="D390" s="12">
        <f t="shared" si="69"/>
        <v>3459.5729749317525</v>
      </c>
      <c r="E390" s="12">
        <f t="shared" si="70"/>
        <v>307.42852597517316</v>
      </c>
      <c r="F390" s="12">
        <f t="shared" si="71"/>
        <v>3152.1444489565793</v>
      </c>
      <c r="G390" s="12">
        <f t="shared" si="72"/>
        <v>49549.888575358818</v>
      </c>
      <c r="L390">
        <f t="shared" si="73"/>
        <v>345</v>
      </c>
      <c r="M390" s="11">
        <f t="shared" si="62"/>
        <v>-1229427.8676300899</v>
      </c>
      <c r="N390" s="11">
        <f t="shared" si="63"/>
        <v>4494.1413542621358</v>
      </c>
      <c r="O390" s="11">
        <f t="shared" si="64"/>
        <v>-7171.6625611755244</v>
      </c>
      <c r="P390" s="11">
        <f t="shared" si="65"/>
        <v>11665.80391543766</v>
      </c>
      <c r="Q390" s="11">
        <f t="shared" si="66"/>
        <v>-1241093.6715455274</v>
      </c>
    </row>
    <row r="391" spans="2:17" x14ac:dyDescent="0.3">
      <c r="B391">
        <f t="shared" si="67"/>
        <v>346</v>
      </c>
      <c r="C391" s="12">
        <f t="shared" si="68"/>
        <v>49549.888575358818</v>
      </c>
      <c r="D391" s="12">
        <f t="shared" si="69"/>
        <v>3459.5729749317525</v>
      </c>
      <c r="E391" s="12">
        <f t="shared" si="70"/>
        <v>289.04101668959311</v>
      </c>
      <c r="F391" s="12">
        <f t="shared" si="71"/>
        <v>3170.5319582421594</v>
      </c>
      <c r="G391" s="12">
        <f t="shared" si="72"/>
        <v>46379.35661711666</v>
      </c>
      <c r="L391">
        <f t="shared" si="73"/>
        <v>346</v>
      </c>
      <c r="M391" s="11">
        <f t="shared" si="62"/>
        <v>-1241093.6715455274</v>
      </c>
      <c r="N391" s="11">
        <f t="shared" si="63"/>
        <v>4494.1413542621358</v>
      </c>
      <c r="O391" s="11">
        <f t="shared" si="64"/>
        <v>-7239.7130840155769</v>
      </c>
      <c r="P391" s="11">
        <f t="shared" si="65"/>
        <v>11733.854438277713</v>
      </c>
      <c r="Q391" s="11">
        <f t="shared" si="66"/>
        <v>-1252827.5259838051</v>
      </c>
    </row>
    <row r="392" spans="2:17" x14ac:dyDescent="0.3">
      <c r="B392">
        <f t="shared" si="67"/>
        <v>347</v>
      </c>
      <c r="C392" s="12">
        <f t="shared" si="68"/>
        <v>46379.35661711666</v>
      </c>
      <c r="D392" s="12">
        <f t="shared" si="69"/>
        <v>3459.5729749317525</v>
      </c>
      <c r="E392" s="12">
        <f t="shared" si="70"/>
        <v>270.54624693318056</v>
      </c>
      <c r="F392" s="12">
        <f t="shared" si="71"/>
        <v>3189.0267279985719</v>
      </c>
      <c r="G392" s="12">
        <f t="shared" si="72"/>
        <v>43190.329889118089</v>
      </c>
      <c r="L392">
        <f t="shared" si="73"/>
        <v>347</v>
      </c>
      <c r="M392" s="11">
        <f t="shared" si="62"/>
        <v>-1252827.5259838051</v>
      </c>
      <c r="N392" s="11">
        <f t="shared" si="63"/>
        <v>4494.1413542621358</v>
      </c>
      <c r="O392" s="11">
        <f t="shared" si="64"/>
        <v>-7308.1605682388636</v>
      </c>
      <c r="P392" s="11">
        <f t="shared" si="65"/>
        <v>11802.301922500999</v>
      </c>
      <c r="Q392" s="11">
        <f t="shared" si="66"/>
        <v>-1264629.8279063061</v>
      </c>
    </row>
    <row r="393" spans="2:17" x14ac:dyDescent="0.3">
      <c r="B393">
        <f t="shared" si="67"/>
        <v>348</v>
      </c>
      <c r="C393" s="12">
        <f t="shared" si="68"/>
        <v>43190.329889118089</v>
      </c>
      <c r="D393" s="12">
        <f t="shared" si="69"/>
        <v>3459.5729749317525</v>
      </c>
      <c r="E393" s="12">
        <f t="shared" si="70"/>
        <v>251.94359101985555</v>
      </c>
      <c r="F393" s="12">
        <f t="shared" si="71"/>
        <v>3207.6293839118971</v>
      </c>
      <c r="G393" s="12">
        <f t="shared" si="72"/>
        <v>39982.700505206194</v>
      </c>
      <c r="L393">
        <f t="shared" si="73"/>
        <v>348</v>
      </c>
      <c r="M393" s="11">
        <f t="shared" si="62"/>
        <v>-1264629.8279063061</v>
      </c>
      <c r="N393" s="11">
        <f t="shared" si="63"/>
        <v>4494.1413542621358</v>
      </c>
      <c r="O393" s="11">
        <f t="shared" si="64"/>
        <v>-7377.0073294534532</v>
      </c>
      <c r="P393" s="11">
        <f t="shared" si="65"/>
        <v>11871.14868371559</v>
      </c>
      <c r="Q393" s="11">
        <f t="shared" si="66"/>
        <v>-1276500.9765900217</v>
      </c>
    </row>
    <row r="394" spans="2:17" x14ac:dyDescent="0.3">
      <c r="B394">
        <f t="shared" si="67"/>
        <v>349</v>
      </c>
      <c r="C394" s="12">
        <f t="shared" si="68"/>
        <v>39982.700505206194</v>
      </c>
      <c r="D394" s="12">
        <f t="shared" si="69"/>
        <v>3459.5729749317525</v>
      </c>
      <c r="E394" s="12">
        <f t="shared" si="70"/>
        <v>233.2324196137028</v>
      </c>
      <c r="F394" s="12">
        <f t="shared" si="71"/>
        <v>3226.3405553180496</v>
      </c>
      <c r="G394" s="12">
        <f t="shared" si="72"/>
        <v>36756.359949888145</v>
      </c>
      <c r="L394">
        <f t="shared" si="73"/>
        <v>349</v>
      </c>
      <c r="M394" s="11">
        <f t="shared" si="62"/>
        <v>-1276500.9765900217</v>
      </c>
      <c r="N394" s="11">
        <f t="shared" si="63"/>
        <v>4494.1413542621358</v>
      </c>
      <c r="O394" s="11">
        <f t="shared" si="64"/>
        <v>-7446.255696775127</v>
      </c>
      <c r="P394" s="11">
        <f t="shared" si="65"/>
        <v>11940.397051037264</v>
      </c>
      <c r="Q394" s="11">
        <f t="shared" si="66"/>
        <v>-1288441.373641059</v>
      </c>
    </row>
    <row r="395" spans="2:17" x14ac:dyDescent="0.3">
      <c r="B395">
        <f t="shared" si="67"/>
        <v>350</v>
      </c>
      <c r="C395" s="12">
        <f t="shared" si="68"/>
        <v>36756.359949888145</v>
      </c>
      <c r="D395" s="12">
        <f t="shared" si="69"/>
        <v>3459.5729749317525</v>
      </c>
      <c r="E395" s="12">
        <f t="shared" si="70"/>
        <v>214.41209970768085</v>
      </c>
      <c r="F395" s="12">
        <f t="shared" si="71"/>
        <v>3245.1608752240718</v>
      </c>
      <c r="G395" s="12">
        <f t="shared" si="72"/>
        <v>33511.199074664073</v>
      </c>
      <c r="L395">
        <f t="shared" si="73"/>
        <v>350</v>
      </c>
      <c r="M395" s="11">
        <f t="shared" si="62"/>
        <v>-1288441.373641059</v>
      </c>
      <c r="N395" s="11">
        <f t="shared" si="63"/>
        <v>4494.1413542621358</v>
      </c>
      <c r="O395" s="11">
        <f t="shared" si="64"/>
        <v>-7515.9080129061776</v>
      </c>
      <c r="P395" s="11">
        <f t="shared" si="65"/>
        <v>12010.049367168314</v>
      </c>
      <c r="Q395" s="11">
        <f t="shared" si="66"/>
        <v>-1300451.4230082273</v>
      </c>
    </row>
    <row r="396" spans="2:17" x14ac:dyDescent="0.3">
      <c r="B396">
        <f t="shared" si="67"/>
        <v>351</v>
      </c>
      <c r="C396" s="12">
        <f t="shared" si="68"/>
        <v>33511.199074664073</v>
      </c>
      <c r="D396" s="12">
        <f t="shared" si="69"/>
        <v>3459.5729749317525</v>
      </c>
      <c r="E396" s="12">
        <f t="shared" si="70"/>
        <v>195.4819946022071</v>
      </c>
      <c r="F396" s="12">
        <f t="shared" si="71"/>
        <v>3264.0909803295453</v>
      </c>
      <c r="G396" s="12">
        <f t="shared" si="72"/>
        <v>30247.10809433453</v>
      </c>
      <c r="L396">
        <f t="shared" si="73"/>
        <v>351</v>
      </c>
      <c r="M396" s="11">
        <f t="shared" si="62"/>
        <v>-1300451.4230082273</v>
      </c>
      <c r="N396" s="11">
        <f t="shared" si="63"/>
        <v>4494.1413542621358</v>
      </c>
      <c r="O396" s="11">
        <f t="shared" si="64"/>
        <v>-7585.9666342146593</v>
      </c>
      <c r="P396" s="11">
        <f t="shared" si="65"/>
        <v>12080.107988476795</v>
      </c>
      <c r="Q396" s="11">
        <f t="shared" si="66"/>
        <v>-1312531.530996704</v>
      </c>
    </row>
    <row r="397" spans="2:17" x14ac:dyDescent="0.3">
      <c r="B397">
        <f t="shared" si="67"/>
        <v>352</v>
      </c>
      <c r="C397" s="12">
        <f t="shared" si="68"/>
        <v>30247.10809433453</v>
      </c>
      <c r="D397" s="12">
        <f t="shared" si="69"/>
        <v>3459.5729749317525</v>
      </c>
      <c r="E397" s="12">
        <f t="shared" si="70"/>
        <v>176.4414638836181</v>
      </c>
      <c r="F397" s="12">
        <f t="shared" si="71"/>
        <v>3283.1315110481346</v>
      </c>
      <c r="G397" s="12">
        <f t="shared" si="72"/>
        <v>26963.976583286396</v>
      </c>
      <c r="L397">
        <f t="shared" si="73"/>
        <v>352</v>
      </c>
      <c r="M397" s="11">
        <f t="shared" si="62"/>
        <v>-1312531.530996704</v>
      </c>
      <c r="N397" s="11">
        <f t="shared" si="63"/>
        <v>4494.1413542621358</v>
      </c>
      <c r="O397" s="11">
        <f t="shared" si="64"/>
        <v>-7656.433930814107</v>
      </c>
      <c r="P397" s="11">
        <f t="shared" si="65"/>
        <v>12150.575285076244</v>
      </c>
      <c r="Q397" s="11">
        <f t="shared" si="66"/>
        <v>-1324682.1062817802</v>
      </c>
    </row>
    <row r="398" spans="2:17" x14ac:dyDescent="0.3">
      <c r="B398">
        <f t="shared" si="67"/>
        <v>353</v>
      </c>
      <c r="C398" s="12">
        <f t="shared" si="68"/>
        <v>26963.976583286396</v>
      </c>
      <c r="D398" s="12">
        <f t="shared" si="69"/>
        <v>3459.5729749317525</v>
      </c>
      <c r="E398" s="12">
        <f t="shared" si="70"/>
        <v>157.28986340250398</v>
      </c>
      <c r="F398" s="12">
        <f t="shared" si="71"/>
        <v>3302.2831115292483</v>
      </c>
      <c r="G398" s="12">
        <f t="shared" si="72"/>
        <v>23661.693471757149</v>
      </c>
      <c r="L398">
        <f t="shared" si="73"/>
        <v>353</v>
      </c>
      <c r="M398" s="11">
        <f t="shared" si="62"/>
        <v>-1324682.1062817802</v>
      </c>
      <c r="N398" s="11">
        <f t="shared" si="63"/>
        <v>4494.1413542621358</v>
      </c>
      <c r="O398" s="11">
        <f t="shared" si="64"/>
        <v>-7727.3122866437179</v>
      </c>
      <c r="P398" s="11">
        <f t="shared" si="65"/>
        <v>12221.453640905853</v>
      </c>
      <c r="Q398" s="11">
        <f t="shared" si="66"/>
        <v>-1336903.5599226861</v>
      </c>
    </row>
    <row r="399" spans="2:17" x14ac:dyDescent="0.3">
      <c r="B399">
        <f t="shared" si="67"/>
        <v>354</v>
      </c>
      <c r="C399" s="12">
        <f t="shared" si="68"/>
        <v>23661.693471757149</v>
      </c>
      <c r="D399" s="12">
        <f t="shared" si="69"/>
        <v>3459.5729749317525</v>
      </c>
      <c r="E399" s="12">
        <f t="shared" si="70"/>
        <v>138.0265452519167</v>
      </c>
      <c r="F399" s="12">
        <f t="shared" si="71"/>
        <v>3321.5464296798359</v>
      </c>
      <c r="G399" s="12">
        <f t="shared" si="72"/>
        <v>20340.147042077315</v>
      </c>
      <c r="L399">
        <f t="shared" si="73"/>
        <v>354</v>
      </c>
      <c r="M399" s="11">
        <f t="shared" si="62"/>
        <v>-1336903.5599226861</v>
      </c>
      <c r="N399" s="11">
        <f t="shared" si="63"/>
        <v>4494.1413542621358</v>
      </c>
      <c r="O399" s="11">
        <f t="shared" si="64"/>
        <v>-7798.6040995490021</v>
      </c>
      <c r="P399" s="11">
        <f t="shared" si="65"/>
        <v>12292.745453811138</v>
      </c>
      <c r="Q399" s="11">
        <f t="shared" si="66"/>
        <v>-1349196.3053764973</v>
      </c>
    </row>
    <row r="400" spans="2:17" x14ac:dyDescent="0.3">
      <c r="B400">
        <f t="shared" si="67"/>
        <v>355</v>
      </c>
      <c r="C400" s="12">
        <f t="shared" si="68"/>
        <v>20340.147042077315</v>
      </c>
      <c r="D400" s="12">
        <f t="shared" si="69"/>
        <v>3459.5729749317525</v>
      </c>
      <c r="E400" s="12">
        <f t="shared" si="70"/>
        <v>118.65085774545101</v>
      </c>
      <c r="F400" s="12">
        <f t="shared" si="71"/>
        <v>3340.9221171863014</v>
      </c>
      <c r="G400" s="12">
        <f t="shared" si="72"/>
        <v>16999.224924891012</v>
      </c>
      <c r="L400">
        <f t="shared" si="73"/>
        <v>355</v>
      </c>
      <c r="M400" s="11">
        <f t="shared" si="62"/>
        <v>-1349196.3053764973</v>
      </c>
      <c r="N400" s="11">
        <f t="shared" si="63"/>
        <v>4494.1413542621358</v>
      </c>
      <c r="O400" s="11">
        <f t="shared" si="64"/>
        <v>-7870.3117813629015</v>
      </c>
      <c r="P400" s="11">
        <f t="shared" si="65"/>
        <v>12364.453135625037</v>
      </c>
      <c r="Q400" s="11">
        <f t="shared" si="66"/>
        <v>-1361560.7585121223</v>
      </c>
    </row>
    <row r="401" spans="2:17" x14ac:dyDescent="0.3">
      <c r="B401">
        <f t="shared" si="67"/>
        <v>356</v>
      </c>
      <c r="C401" s="12">
        <f t="shared" si="68"/>
        <v>16999.224924891012</v>
      </c>
      <c r="D401" s="12">
        <f t="shared" si="69"/>
        <v>3459.5729749317525</v>
      </c>
      <c r="E401" s="12">
        <f t="shared" si="70"/>
        <v>99.16214539519757</v>
      </c>
      <c r="F401" s="12">
        <f t="shared" si="71"/>
        <v>3360.410829536555</v>
      </c>
      <c r="G401" s="12">
        <f t="shared" si="72"/>
        <v>13638.814095354457</v>
      </c>
      <c r="L401">
        <f t="shared" si="73"/>
        <v>356</v>
      </c>
      <c r="M401" s="11">
        <f t="shared" si="62"/>
        <v>-1361560.7585121223</v>
      </c>
      <c r="N401" s="11">
        <f t="shared" si="63"/>
        <v>4494.1413542621358</v>
      </c>
      <c r="O401" s="11">
        <f t="shared" si="64"/>
        <v>-7942.4377579873808</v>
      </c>
      <c r="P401" s="11">
        <f t="shared" si="65"/>
        <v>12436.579112249517</v>
      </c>
      <c r="Q401" s="11">
        <f t="shared" si="66"/>
        <v>-1373997.3376243718</v>
      </c>
    </row>
    <row r="402" spans="2:17" x14ac:dyDescent="0.3">
      <c r="B402">
        <f t="shared" si="67"/>
        <v>357</v>
      </c>
      <c r="C402" s="12">
        <f t="shared" si="68"/>
        <v>13638.814095354457</v>
      </c>
      <c r="D402" s="12">
        <f t="shared" si="69"/>
        <v>3459.5729749317525</v>
      </c>
      <c r="E402" s="12">
        <f t="shared" si="70"/>
        <v>79.559748889567672</v>
      </c>
      <c r="F402" s="12">
        <f t="shared" si="71"/>
        <v>3380.0132260421847</v>
      </c>
      <c r="G402" s="12">
        <f t="shared" si="72"/>
        <v>10258.800869312272</v>
      </c>
      <c r="L402">
        <f t="shared" si="73"/>
        <v>357</v>
      </c>
      <c r="M402" s="11">
        <f t="shared" si="62"/>
        <v>-1373997.3376243718</v>
      </c>
      <c r="N402" s="11">
        <f t="shared" si="63"/>
        <v>4494.1413542621358</v>
      </c>
      <c r="O402" s="11">
        <f t="shared" si="64"/>
        <v>-8014.984469475502</v>
      </c>
      <c r="P402" s="11">
        <f t="shared" si="65"/>
        <v>12509.125823737639</v>
      </c>
      <c r="Q402" s="11">
        <f t="shared" si="66"/>
        <v>-1386506.4634481093</v>
      </c>
    </row>
    <row r="403" spans="2:17" x14ac:dyDescent="0.3">
      <c r="B403">
        <f t="shared" ref="B403:B405" si="74">B402+1</f>
        <v>358</v>
      </c>
      <c r="C403" s="12">
        <f t="shared" ref="C403:C405" si="75">G402</f>
        <v>10258.800869312272</v>
      </c>
      <c r="D403" s="12">
        <f t="shared" si="69"/>
        <v>3459.5729749317525</v>
      </c>
      <c r="E403" s="12">
        <f t="shared" ref="E403:E405" si="76">C403*$F$4</f>
        <v>59.843005070988255</v>
      </c>
      <c r="F403" s="12">
        <f t="shared" ref="F403:F405" si="77">D403-E403</f>
        <v>3399.7299698607644</v>
      </c>
      <c r="G403" s="12">
        <f t="shared" ref="G403:G405" si="78">C403-F403</f>
        <v>6859.070899451508</v>
      </c>
      <c r="L403">
        <f t="shared" si="73"/>
        <v>358</v>
      </c>
      <c r="M403" s="11">
        <f t="shared" si="62"/>
        <v>-1386506.4634481093</v>
      </c>
      <c r="N403" s="11">
        <f t="shared" si="63"/>
        <v>4494.1413542621358</v>
      </c>
      <c r="O403" s="11">
        <f t="shared" si="64"/>
        <v>-8087.9543701139719</v>
      </c>
      <c r="P403" s="11">
        <f t="shared" si="65"/>
        <v>12582.095724376108</v>
      </c>
      <c r="Q403" s="11">
        <f t="shared" si="66"/>
        <v>-1399088.5591724855</v>
      </c>
    </row>
    <row r="404" spans="2:17" x14ac:dyDescent="0.3">
      <c r="B404">
        <f t="shared" si="74"/>
        <v>359</v>
      </c>
      <c r="C404" s="12">
        <f t="shared" si="75"/>
        <v>6859.070899451508</v>
      </c>
      <c r="D404" s="12">
        <f t="shared" si="69"/>
        <v>3459.5729749317525</v>
      </c>
      <c r="E404" s="12">
        <f t="shared" si="76"/>
        <v>40.011246913467133</v>
      </c>
      <c r="F404" s="12">
        <f t="shared" si="77"/>
        <v>3419.5617280182855</v>
      </c>
      <c r="G404" s="12">
        <f t="shared" si="78"/>
        <v>3439.5091714332225</v>
      </c>
      <c r="L404">
        <f t="shared" si="73"/>
        <v>359</v>
      </c>
      <c r="M404" s="11">
        <f t="shared" si="62"/>
        <v>-1399088.5591724855</v>
      </c>
      <c r="N404" s="11">
        <f t="shared" si="63"/>
        <v>4494.1413542621358</v>
      </c>
      <c r="O404" s="11">
        <f t="shared" si="64"/>
        <v>-8161.3499285061662</v>
      </c>
      <c r="P404" s="11">
        <f t="shared" si="65"/>
        <v>12655.491282768302</v>
      </c>
      <c r="Q404" s="11">
        <f t="shared" si="66"/>
        <v>-1411744.0504552538</v>
      </c>
    </row>
    <row r="405" spans="2:17" x14ac:dyDescent="0.3">
      <c r="B405">
        <f t="shared" si="74"/>
        <v>360</v>
      </c>
      <c r="C405" s="12">
        <f t="shared" si="75"/>
        <v>3439.5091714332225</v>
      </c>
      <c r="D405" s="12">
        <f t="shared" si="69"/>
        <v>3459.5729749317525</v>
      </c>
      <c r="E405" s="12">
        <f t="shared" si="76"/>
        <v>20.063803500027131</v>
      </c>
      <c r="F405" s="12">
        <f t="shared" si="77"/>
        <v>3439.5091714317255</v>
      </c>
      <c r="G405" s="12">
        <f t="shared" si="78"/>
        <v>1.4970282791182399E-9</v>
      </c>
      <c r="L405">
        <f t="shared" si="73"/>
        <v>360</v>
      </c>
      <c r="M405" s="11">
        <f t="shared" si="62"/>
        <v>-1411744.0504552538</v>
      </c>
      <c r="N405" s="11">
        <f t="shared" si="63"/>
        <v>4494.1413542621358</v>
      </c>
      <c r="O405" s="11">
        <f t="shared" si="64"/>
        <v>-8235.1736276556476</v>
      </c>
      <c r="P405" s="11">
        <f t="shared" si="65"/>
        <v>12729.314981917783</v>
      </c>
      <c r="Q405" s="11">
        <f t="shared" si="66"/>
        <v>-1424473.3654371717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 Muela</dc:creator>
  <cp:lastModifiedBy>Daniel González Muela</cp:lastModifiedBy>
  <dcterms:created xsi:type="dcterms:W3CDTF">2024-11-18T17:19:20Z</dcterms:created>
  <dcterms:modified xsi:type="dcterms:W3CDTF">2025-01-01T14:31:21Z</dcterms:modified>
</cp:coreProperties>
</file>