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F\Desktop\"/>
    </mc:Choice>
  </mc:AlternateContent>
  <bookViews>
    <workbookView xWindow="0" yWindow="0" windowWidth="23040" windowHeight="9192" activeTab="3"/>
  </bookViews>
  <sheets>
    <sheet name="الف" sheetId="1" r:id="rId1"/>
    <sheet name="ب" sheetId="2" r:id="rId2"/>
    <sheet name="ج" sheetId="3" r:id="rId3"/>
    <sheet name="د" sheetId="4" r:id="rId4"/>
    <sheet name="ه" sheetId="5" r:id="rId5"/>
    <sheet name="ح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5" l="1"/>
  <c r="E10" i="5"/>
  <c r="E13" i="5"/>
  <c r="E9" i="5"/>
  <c r="G29" i="4"/>
  <c r="G23" i="4"/>
  <c r="O26" i="4"/>
  <c r="K29" i="4"/>
  <c r="K23" i="4"/>
  <c r="K35" i="4"/>
  <c r="N32" i="4"/>
  <c r="N20" i="4"/>
  <c r="N26" i="4"/>
  <c r="O38" i="4"/>
  <c r="O41" i="4"/>
  <c r="O35" i="4"/>
  <c r="N35" i="4"/>
  <c r="O29" i="4"/>
  <c r="N23" i="4"/>
  <c r="K38" i="4"/>
  <c r="K32" i="4"/>
  <c r="J32" i="4"/>
  <c r="K26" i="4"/>
  <c r="J20" i="4"/>
  <c r="G35" i="4"/>
  <c r="G32" i="4"/>
  <c r="F32" i="4"/>
  <c r="G26" i="4"/>
  <c r="F20" i="4"/>
  <c r="C29" i="4"/>
  <c r="C26" i="4"/>
  <c r="B26" i="4"/>
  <c r="C23" i="4"/>
  <c r="B20" i="4"/>
  <c r="O11" i="4"/>
  <c r="N11" i="4"/>
  <c r="O14" i="4"/>
  <c r="O8" i="4"/>
  <c r="N5" i="4"/>
  <c r="J11" i="4"/>
  <c r="K14" i="4"/>
  <c r="K8" i="4"/>
  <c r="J5" i="4"/>
  <c r="G11" i="4"/>
  <c r="F11" i="4"/>
  <c r="G14" i="4"/>
  <c r="G8" i="4"/>
  <c r="F5" i="4"/>
  <c r="C8" i="4"/>
  <c r="B11" i="4"/>
  <c r="B5" i="4"/>
  <c r="C11" i="4"/>
  <c r="C14" i="4"/>
  <c r="C21" i="2" l="1"/>
  <c r="D3" i="2"/>
  <c r="C3" i="2" s="1"/>
  <c r="D2" i="2"/>
  <c r="C2" i="2" s="1"/>
  <c r="D4" i="2"/>
  <c r="C4" i="2" s="1"/>
  <c r="D5" i="2"/>
  <c r="C5" i="2" s="1"/>
  <c r="D6" i="2"/>
  <c r="C6" i="2" s="1"/>
  <c r="D11" i="2"/>
  <c r="C11" i="2" s="1"/>
  <c r="D12" i="2"/>
  <c r="C12" i="2" s="1"/>
  <c r="D9" i="2"/>
  <c r="C9" i="2" s="1"/>
  <c r="D8" i="2"/>
  <c r="C8" i="2" s="1"/>
  <c r="D10" i="2"/>
  <c r="D7" i="2"/>
  <c r="C7" i="2" s="1"/>
  <c r="C10" i="2"/>
  <c r="B18" i="1"/>
  <c r="D18" i="1"/>
  <c r="B16" i="1"/>
  <c r="B11" i="1"/>
  <c r="D11" i="1"/>
  <c r="C12" i="1"/>
  <c r="C10" i="1"/>
</calcChain>
</file>

<file path=xl/sharedStrings.xml><?xml version="1.0" encoding="utf-8"?>
<sst xmlns="http://schemas.openxmlformats.org/spreadsheetml/2006/main" count="98" uniqueCount="63">
  <si>
    <r>
      <rPr>
        <vertAlign val="subscript"/>
        <sz val="16"/>
        <color theme="1"/>
        <rFont val="Calibri"/>
        <family val="2"/>
        <scheme val="minor"/>
      </rPr>
      <t>y(m)</t>
    </r>
    <r>
      <rPr>
        <vertAlign val="superscript"/>
        <sz val="16"/>
        <color theme="1"/>
        <rFont val="Calibri"/>
        <family val="2"/>
        <scheme val="minor"/>
      </rPr>
      <t>x(m)</t>
    </r>
  </si>
  <si>
    <t>H =</t>
  </si>
  <si>
    <t>Y=</t>
  </si>
  <si>
    <t>X=</t>
  </si>
  <si>
    <t>ΔX=</t>
  </si>
  <si>
    <t>ΔY=</t>
  </si>
  <si>
    <t>h(m) +- 10m</t>
  </si>
  <si>
    <t>جدول 1 ) داده های خام</t>
  </si>
  <si>
    <t>خطای نقاط درون یابی شده</t>
  </si>
  <si>
    <t>0.7 m</t>
  </si>
  <si>
    <t>جدول 2 ) نقاط دور قله</t>
  </si>
  <si>
    <t xml:space="preserve">ΔH = </t>
  </si>
  <si>
    <t>x(m)</t>
  </si>
  <si>
    <t>y(m)</t>
  </si>
  <si>
    <t>r^2(m^2)</t>
  </si>
  <si>
    <t>Δ(r^2)(m)</t>
  </si>
  <si>
    <t>Δ(r^2) = 2(X-x)ΔX + 2(Y-y)ΔY</t>
  </si>
  <si>
    <t>h(m) +- 1m</t>
  </si>
  <si>
    <t>جدول 2</t>
  </si>
  <si>
    <t>داده های پرت قرمز رنگ اند</t>
  </si>
  <si>
    <t>ΔH=</t>
  </si>
  <si>
    <t>Δα=</t>
  </si>
  <si>
    <t>2*10^-7 (1/m)</t>
  </si>
  <si>
    <t>H = 3110 m</t>
  </si>
  <si>
    <t>α = 3.11 * 10 ^ -5 (1/m)</t>
  </si>
  <si>
    <t xml:space="preserve"> = 30 m</t>
  </si>
  <si>
    <t xml:space="preserve">زیگما r تو اکسل  = </t>
  </si>
  <si>
    <t>(m)</t>
  </si>
  <si>
    <t xml:space="preserve">alphaye excel = </t>
  </si>
  <si>
    <t>این ها رو با ماشین حساب زدم چون دقیق تر بود …</t>
  </si>
  <si>
    <t>جهت شیب معلوم نیست !! ممکن است به هر طرف شیب داشته باشیم</t>
  </si>
  <si>
    <t>معادله حاکم بر ارتفاع سطع زمین مانند یک صفحه است که از مبدا نمی گذرد</t>
  </si>
  <si>
    <t>αx + βy + γz  =1</t>
  </si>
  <si>
    <t>x=0</t>
  </si>
  <si>
    <t xml:space="preserve"> : یعنی این</t>
  </si>
  <si>
    <t>y= 0</t>
  </si>
  <si>
    <t>h(m)+-1m</t>
  </si>
  <si>
    <t>جدول 3</t>
  </si>
  <si>
    <t>جدول 4</t>
  </si>
  <si>
    <t>r = -0.99</t>
  </si>
  <si>
    <t>shib = beta/gamma =</t>
  </si>
  <si>
    <t>Δ(beta / gamma) =</t>
  </si>
  <si>
    <t>فرمول خطای شیب رو مینویسید قدر مطلق بذارید ...</t>
  </si>
  <si>
    <t>r = -0.991</t>
  </si>
  <si>
    <t>shib = alpha / gamma=</t>
  </si>
  <si>
    <t>داده های آبی رنگ از درون یابی پیدا شدند</t>
  </si>
  <si>
    <t>موقع select data کردن به ترتیب بزنید داده هاتونو از اول تا اخر بعد دوباره بزنید روی داده اولتون که خط بسته بکشه</t>
  </si>
  <si>
    <t>ترتیب دادن دیتا مهمه و باید برای x هاتون وy هاتون یه چیز باشه</t>
  </si>
  <si>
    <t>اگه ترتیب بد باشه نقطه هارو بد وصل میکنه متقاطع میشه خطوط</t>
  </si>
  <si>
    <t xml:space="preserve">darun yabi sahmavi (tu rastaye x) </t>
  </si>
  <si>
    <t xml:space="preserve">darun yabi sahmavi (tu rastaye y) </t>
  </si>
  <si>
    <t>a=</t>
  </si>
  <si>
    <t>b=</t>
  </si>
  <si>
    <t>c=</t>
  </si>
  <si>
    <t>X =</t>
  </si>
  <si>
    <t>cx^2 + bx + a</t>
  </si>
  <si>
    <t>Y =</t>
  </si>
  <si>
    <t>ببینید سر امتحان یه اتفاقی که احتمالا میافته اینه که بقل دستیاتون صدا در میارن</t>
  </si>
  <si>
    <t>استرس نگیرید الکی کلا و حواستون به وقت باشه</t>
  </si>
  <si>
    <t>مثلا محکم و سریع میکوبن رو ماشین حساب و تند تند میزنن رو کیبورد یا از زمان ازمون هنوز اونقدر نرفته یهو یکی میگه نمودار میخوام</t>
  </si>
  <si>
    <t>یسری از روی عمد این کارارو میکنن که استرس بدن به بقیه اهمیت ندید اگه صدا تمرکزتونو کم میکنه به مراقب بگید جای شما یا اونو عوض کنه</t>
  </si>
  <si>
    <t>در حالی که طرف هنوز به بخش نموداری نرسیده ....</t>
  </si>
  <si>
    <t>تا لحظه آخر بنویسید هر چقدر هم که خسته شدید بخواطر زمان طولانی ازمونا , این دیگه آخر کاره دیگه 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</si>
</sst>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mbria Math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13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1" fillId="2" borderId="0" xfId="1"/>
    <xf numFmtId="0" fontId="3" fillId="4" borderId="0" xfId="3"/>
    <xf numFmtId="0" fontId="7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/>
    <xf numFmtId="0" fontId="2" fillId="3" borderId="0" xfId="2"/>
    <xf numFmtId="0" fontId="4" fillId="5" borderId="0" xfId="4"/>
    <xf numFmtId="0" fontId="8" fillId="0" borderId="0" xfId="0" applyFont="1"/>
    <xf numFmtId="11" fontId="0" fillId="0" borderId="0" xfId="0" applyNumberFormat="1"/>
    <xf numFmtId="0" fontId="4" fillId="6" borderId="0" xfId="5"/>
  </cellXfs>
  <cellStyles count="6">
    <cellStyle name="60% - Accent5" xfId="5" builtinId="48"/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exp"/>
            <c:dispRSqr val="1"/>
            <c:dispEq val="0"/>
            <c:trendlineLbl>
              <c:layout>
                <c:manualLayout>
                  <c:x val="0.3489387576552932"/>
                  <c:y val="-9.18132108486439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38549168853893262"/>
                  <c:y val="-2.22466462525517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exp"/>
            <c:dispRSqr val="0"/>
            <c:dispEq val="0"/>
          </c:trendline>
          <c:xVal>
            <c:numRef>
              <c:f>ب!$C$2:$C$10</c:f>
              <c:numCache>
                <c:formatCode>General</c:formatCode>
                <c:ptCount val="9"/>
                <c:pt idx="0">
                  <c:v>400</c:v>
                </c:pt>
                <c:pt idx="1">
                  <c:v>900</c:v>
                </c:pt>
                <c:pt idx="2">
                  <c:v>4000</c:v>
                </c:pt>
                <c:pt idx="3">
                  <c:v>7000</c:v>
                </c:pt>
                <c:pt idx="4">
                  <c:v>25000</c:v>
                </c:pt>
                <c:pt idx="5">
                  <c:v>32000</c:v>
                </c:pt>
                <c:pt idx="6">
                  <c:v>66000</c:v>
                </c:pt>
                <c:pt idx="7">
                  <c:v>70000</c:v>
                </c:pt>
                <c:pt idx="8">
                  <c:v>97000</c:v>
                </c:pt>
              </c:numCache>
            </c:numRef>
          </c:xVal>
          <c:yVal>
            <c:numRef>
              <c:f>ب!$E$2:$E$10</c:f>
              <c:numCache>
                <c:formatCode>General</c:formatCode>
                <c:ptCount val="9"/>
                <c:pt idx="0">
                  <c:v>3062</c:v>
                </c:pt>
                <c:pt idx="1">
                  <c:v>3043</c:v>
                </c:pt>
                <c:pt idx="2">
                  <c:v>2771</c:v>
                </c:pt>
                <c:pt idx="3">
                  <c:v>2473</c:v>
                </c:pt>
                <c:pt idx="4">
                  <c:v>1439</c:v>
                </c:pt>
                <c:pt idx="5">
                  <c:v>1110</c:v>
                </c:pt>
                <c:pt idx="6">
                  <c:v>408</c:v>
                </c:pt>
                <c:pt idx="7">
                  <c:v>354</c:v>
                </c:pt>
                <c:pt idx="8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A5-4B05-9709-8BBE96DDA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856016"/>
        <c:axId val="980857680"/>
      </c:scatterChart>
      <c:valAx>
        <c:axId val="98085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alpha val="10000"/>
                </a:schemeClr>
              </a:solidFill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857680"/>
        <c:crosses val="autoZero"/>
        <c:crossBetween val="midCat"/>
      </c:valAx>
      <c:valAx>
        <c:axId val="98085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alpha val="10000"/>
                </a:schemeClr>
              </a:solidFill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856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3000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(د!$B$5,د!$B$8,د!$B$11,د!$B$14,د!$B$5)</c:f>
              <c:numCache>
                <c:formatCode>General</c:formatCode>
                <c:ptCount val="5"/>
                <c:pt idx="0">
                  <c:v>461.12676056338034</c:v>
                </c:pt>
                <c:pt idx="1">
                  <c:v>430</c:v>
                </c:pt>
                <c:pt idx="2">
                  <c:v>392.83333333333337</c:v>
                </c:pt>
                <c:pt idx="3">
                  <c:v>430</c:v>
                </c:pt>
                <c:pt idx="4">
                  <c:v>461.12676056338034</c:v>
                </c:pt>
              </c:numCache>
            </c:numRef>
          </c:xVal>
          <c:yVal>
            <c:numRef>
              <c:f>(د!$C$5,د!$C$8,د!$C$11,د!$C$14,د!$C$5)</c:f>
              <c:numCache>
                <c:formatCode>General</c:formatCode>
                <c:ptCount val="5"/>
                <c:pt idx="0">
                  <c:v>760</c:v>
                </c:pt>
                <c:pt idx="1">
                  <c:v>789.47368421052624</c:v>
                </c:pt>
                <c:pt idx="2">
                  <c:v>750</c:v>
                </c:pt>
                <c:pt idx="3">
                  <c:v>720.35087719298247</c:v>
                </c:pt>
                <c:pt idx="4">
                  <c:v>760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F0-4871-8185-3DA2469A1CA7}"/>
            </c:ext>
          </c:extLst>
        </c:ser>
        <c:ser>
          <c:idx val="1"/>
          <c:order val="1"/>
          <c:tx>
            <c:v>2700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(د!$F$5,د!$F$8,د!$F$11,د!$F$14,د!$F$5)</c:f>
              <c:numCache>
                <c:formatCode>General</c:formatCode>
                <c:ptCount val="5"/>
                <c:pt idx="0">
                  <c:v>494.17391304347836</c:v>
                </c:pt>
                <c:pt idx="1">
                  <c:v>430</c:v>
                </c:pt>
                <c:pt idx="2">
                  <c:v>359.49579831932772</c:v>
                </c:pt>
                <c:pt idx="3">
                  <c:v>430</c:v>
                </c:pt>
                <c:pt idx="4">
                  <c:v>494.17391304347836</c:v>
                </c:pt>
              </c:numCache>
            </c:numRef>
          </c:xVal>
          <c:yVal>
            <c:numRef>
              <c:f>(د!$G$5,د!$G$8,د!$G$11,د!$G$14,د!$G$5)</c:f>
              <c:numCache>
                <c:formatCode>General</c:formatCode>
                <c:ptCount val="5"/>
                <c:pt idx="0">
                  <c:v>760</c:v>
                </c:pt>
                <c:pt idx="1">
                  <c:v>822.37288135593235</c:v>
                </c:pt>
                <c:pt idx="2">
                  <c:v>750</c:v>
                </c:pt>
                <c:pt idx="3">
                  <c:v>687.5</c:v>
                </c:pt>
                <c:pt idx="4">
                  <c:v>760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CF0-4871-8185-3DA2469A1CA7}"/>
            </c:ext>
          </c:extLst>
        </c:ser>
        <c:ser>
          <c:idx val="2"/>
          <c:order val="2"/>
          <c:tx>
            <c:v>2400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(د!$J$5,د!$J$8,د!$J$11,د!$J$14,د!$J$5)</c:f>
              <c:numCache>
                <c:formatCode>General</c:formatCode>
                <c:ptCount val="5"/>
                <c:pt idx="0">
                  <c:v>520.26086956521749</c:v>
                </c:pt>
                <c:pt idx="1">
                  <c:v>430</c:v>
                </c:pt>
                <c:pt idx="2">
                  <c:v>335.83941605839414</c:v>
                </c:pt>
                <c:pt idx="3">
                  <c:v>430</c:v>
                </c:pt>
                <c:pt idx="4">
                  <c:v>520.26086956521749</c:v>
                </c:pt>
              </c:numCache>
            </c:numRef>
          </c:xVal>
          <c:yVal>
            <c:numRef>
              <c:f>(د!$K$5,د!$K$8,د!$K$11,د!$K$14,د!$K$5)</c:f>
              <c:numCache>
                <c:formatCode>General</c:formatCode>
                <c:ptCount val="5"/>
                <c:pt idx="0">
                  <c:v>760</c:v>
                </c:pt>
                <c:pt idx="1">
                  <c:v>846.02941176470586</c:v>
                </c:pt>
                <c:pt idx="2">
                  <c:v>750</c:v>
                </c:pt>
                <c:pt idx="3">
                  <c:v>663.75</c:v>
                </c:pt>
                <c:pt idx="4">
                  <c:v>760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CF0-4871-8185-3DA2469A1CA7}"/>
            </c:ext>
          </c:extLst>
        </c:ser>
        <c:ser>
          <c:idx val="3"/>
          <c:order val="3"/>
          <c:tx>
            <c:v>2100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(د!$N$5,د!$N$8,د!$N$11,د!$N$14,د!$N$5)</c:f>
              <c:numCache>
                <c:formatCode>General</c:formatCode>
                <c:ptCount val="5"/>
                <c:pt idx="0">
                  <c:v>538.97260273972609</c:v>
                </c:pt>
                <c:pt idx="1">
                  <c:v>430</c:v>
                </c:pt>
                <c:pt idx="2">
                  <c:v>314.76190476190476</c:v>
                </c:pt>
                <c:pt idx="3">
                  <c:v>430</c:v>
                </c:pt>
                <c:pt idx="4">
                  <c:v>538.97260273972609</c:v>
                </c:pt>
              </c:numCache>
            </c:numRef>
          </c:xVal>
          <c:yVal>
            <c:numRef>
              <c:f>(د!$O$5,د!$O$8,د!$O$11,د!$O$14,د!$O$5)</c:f>
              <c:numCache>
                <c:formatCode>General</c:formatCode>
                <c:ptCount val="5"/>
                <c:pt idx="0">
                  <c:v>760</c:v>
                </c:pt>
                <c:pt idx="1">
                  <c:v>867.07482993197277</c:v>
                </c:pt>
                <c:pt idx="2">
                  <c:v>750</c:v>
                </c:pt>
                <c:pt idx="3">
                  <c:v>642.7210884353741</c:v>
                </c:pt>
                <c:pt idx="4">
                  <c:v>760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CF0-4871-8185-3DA2469A1CA7}"/>
            </c:ext>
          </c:extLst>
        </c:ser>
        <c:ser>
          <c:idx val="4"/>
          <c:order val="4"/>
          <c:tx>
            <c:v>1800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(د!$B$20,د!$B$23,د!$B$26,د!$B$29,د!$B$20)</c:f>
              <c:numCache>
                <c:formatCode>General</c:formatCode>
                <c:ptCount val="5"/>
                <c:pt idx="0">
                  <c:v>559.13333333333333</c:v>
                </c:pt>
                <c:pt idx="1">
                  <c:v>430</c:v>
                </c:pt>
                <c:pt idx="2">
                  <c:v>294.56375838926175</c:v>
                </c:pt>
                <c:pt idx="3">
                  <c:v>430</c:v>
                </c:pt>
                <c:pt idx="4">
                  <c:v>559.13333333333333</c:v>
                </c:pt>
              </c:numCache>
            </c:numRef>
          </c:xVal>
          <c:yVal>
            <c:numRef>
              <c:f>(د!$C$20,د!$C$23,د!$C$26,د!$C$29,د!$C$20)</c:f>
              <c:numCache>
                <c:formatCode>General</c:formatCode>
                <c:ptCount val="5"/>
                <c:pt idx="0">
                  <c:v>760</c:v>
                </c:pt>
                <c:pt idx="1">
                  <c:v>887.2</c:v>
                </c:pt>
                <c:pt idx="2">
                  <c:v>750</c:v>
                </c:pt>
                <c:pt idx="3">
                  <c:v>622.55033557046977</c:v>
                </c:pt>
                <c:pt idx="4">
                  <c:v>760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CF0-4871-8185-3DA2469A1CA7}"/>
            </c:ext>
          </c:extLst>
        </c:ser>
        <c:ser>
          <c:idx val="5"/>
          <c:order val="5"/>
          <c:tx>
            <c:v>1500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(د!$F$20,د!$F$23,د!$F$26,د!$F$29,د!$F$32,د!$F$35,د!$F$20)</c:f>
              <c:numCache>
                <c:formatCode>General</c:formatCode>
                <c:ptCount val="7"/>
                <c:pt idx="0">
                  <c:v>579.58620689655174</c:v>
                </c:pt>
                <c:pt idx="1">
                  <c:v>500</c:v>
                </c:pt>
                <c:pt idx="2">
                  <c:v>430</c:v>
                </c:pt>
                <c:pt idx="3">
                  <c:v>350</c:v>
                </c:pt>
                <c:pt idx="4">
                  <c:v>274.05594405594405</c:v>
                </c:pt>
                <c:pt idx="5">
                  <c:v>430</c:v>
                </c:pt>
                <c:pt idx="6">
                  <c:v>579.58620689655174</c:v>
                </c:pt>
              </c:numCache>
            </c:numRef>
          </c:xVal>
          <c:yVal>
            <c:numRef>
              <c:f>(د!$G$20,د!$G$23,د!$G$26,د!$G$29,د!$G$32,د!$G$35,د!$G$20)</c:f>
              <c:numCache>
                <c:formatCode>General</c:formatCode>
                <c:ptCount val="7"/>
                <c:pt idx="0">
                  <c:v>760</c:v>
                </c:pt>
                <c:pt idx="1">
                  <c:v>889.04761904761904</c:v>
                </c:pt>
                <c:pt idx="2">
                  <c:v>907.65517241379314</c:v>
                </c:pt>
                <c:pt idx="3">
                  <c:v>886.93548387096769</c:v>
                </c:pt>
                <c:pt idx="4">
                  <c:v>750</c:v>
                </c:pt>
                <c:pt idx="5">
                  <c:v>602.01388888888891</c:v>
                </c:pt>
                <c:pt idx="6">
                  <c:v>760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CF0-4871-8185-3DA2469A1CA7}"/>
            </c:ext>
          </c:extLst>
        </c:ser>
        <c:ser>
          <c:idx val="6"/>
          <c:order val="6"/>
          <c:tx>
            <c:v>1200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(د!$J$20,د!$J$23,د!$J$26,د!$J$29,د!$J$32,د!$J$35,د!$J$38,د!$J$20)</c:f>
              <c:numCache>
                <c:formatCode>General</c:formatCode>
                <c:ptCount val="8"/>
                <c:pt idx="0">
                  <c:v>601.40625</c:v>
                </c:pt>
                <c:pt idx="1">
                  <c:v>550</c:v>
                </c:pt>
                <c:pt idx="2">
                  <c:v>430</c:v>
                </c:pt>
                <c:pt idx="3">
                  <c:v>300</c:v>
                </c:pt>
                <c:pt idx="4">
                  <c:v>252.1212121212121</c:v>
                </c:pt>
                <c:pt idx="5">
                  <c:v>300</c:v>
                </c:pt>
                <c:pt idx="6">
                  <c:v>430</c:v>
                </c:pt>
                <c:pt idx="7">
                  <c:v>601.40625</c:v>
                </c:pt>
              </c:numCache>
            </c:numRef>
          </c:xVal>
          <c:yVal>
            <c:numRef>
              <c:f>(د!$K$20,د!$K$23,د!$K$26,د!$K$29,د!$K$32,د!$K$35,د!$K$38,د!$K$20)</c:f>
              <c:numCache>
                <c:formatCode>General</c:formatCode>
                <c:ptCount val="8"/>
                <c:pt idx="0">
                  <c:v>760</c:v>
                </c:pt>
                <c:pt idx="1">
                  <c:v>878.60215053763443</c:v>
                </c:pt>
                <c:pt idx="2">
                  <c:v>929.4776119402984</c:v>
                </c:pt>
                <c:pt idx="3">
                  <c:v>874.88888888888891</c:v>
                </c:pt>
                <c:pt idx="4">
                  <c:v>750</c:v>
                </c:pt>
                <c:pt idx="5">
                  <c:v>634.66666666666674</c:v>
                </c:pt>
                <c:pt idx="6">
                  <c:v>580.14925373134338</c:v>
                </c:pt>
                <c:pt idx="7">
                  <c:v>760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CF0-4871-8185-3DA2469A1CA7}"/>
            </c:ext>
          </c:extLst>
        </c:ser>
        <c:ser>
          <c:idx val="7"/>
          <c:order val="7"/>
          <c:tx>
            <c:v>900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(د!$N$20,د!$N$23,د!$N$26,د!$N$29,د!$N$32,د!$N$35,د!$N$38,د!$N$41,د!$N$20)</c:f>
              <c:numCache>
                <c:formatCode>General</c:formatCode>
                <c:ptCount val="9"/>
                <c:pt idx="0">
                  <c:v>596.45833333333337</c:v>
                </c:pt>
                <c:pt idx="1">
                  <c:v>626.16071428571422</c:v>
                </c:pt>
                <c:pt idx="2">
                  <c:v>550</c:v>
                </c:pt>
                <c:pt idx="3">
                  <c:v>430</c:v>
                </c:pt>
                <c:pt idx="4">
                  <c:v>290.12987012987014</c:v>
                </c:pt>
                <c:pt idx="5">
                  <c:v>227.33944954128441</c:v>
                </c:pt>
                <c:pt idx="6">
                  <c:v>300</c:v>
                </c:pt>
                <c:pt idx="7">
                  <c:v>430</c:v>
                </c:pt>
                <c:pt idx="8">
                  <c:v>596.45833333333337</c:v>
                </c:pt>
              </c:numCache>
            </c:numRef>
          </c:xVal>
          <c:yVal>
            <c:numRef>
              <c:f>(د!$O$20,د!$O$23,د!$O$26,د!$O$29,د!$O$32,د!$O$35,د!$O$38,د!$O$41,د!$O$20)</c:f>
              <c:numCache>
                <c:formatCode>General</c:formatCode>
                <c:ptCount val="9"/>
                <c:pt idx="0">
                  <c:v>650</c:v>
                </c:pt>
                <c:pt idx="1">
                  <c:v>760</c:v>
                </c:pt>
                <c:pt idx="2">
                  <c:v>911.49425287356325</c:v>
                </c:pt>
                <c:pt idx="3">
                  <c:v>954.23423423423424</c:v>
                </c:pt>
                <c:pt idx="4">
                  <c:v>900</c:v>
                </c:pt>
                <c:pt idx="5">
                  <c:v>750</c:v>
                </c:pt>
                <c:pt idx="6">
                  <c:v>600.80459770114942</c:v>
                </c:pt>
                <c:pt idx="7">
                  <c:v>555.27272727272725</c:v>
                </c:pt>
                <c:pt idx="8">
                  <c:v>650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CF0-4871-8185-3DA2469A1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527439"/>
        <c:axId val="2116527855"/>
      </c:scatterChart>
      <c:valAx>
        <c:axId val="2116527439"/>
        <c:scaling>
          <c:orientation val="minMax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527855"/>
        <c:crosses val="autoZero"/>
        <c:crossBetween val="midCat"/>
        <c:majorUnit val="100"/>
      </c:valAx>
      <c:valAx>
        <c:axId val="2116527855"/>
        <c:scaling>
          <c:orientation val="minMax"/>
          <c:min val="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52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22860</xdr:colOff>
      <xdr:row>8</xdr:row>
      <xdr:rowOff>102870</xdr:rowOff>
    </xdr:from>
    <xdr:ext cx="1358770" cy="2097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832860" y="1764030"/>
              <a:ext cx="1358770" cy="2097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5</m:t>
                    </m:r>
                    <m:rad>
                      <m:radPr>
                        <m:deg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∆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h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∆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h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fa-I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fa-IR" sz="1100" b="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832860" y="1764030"/>
              <a:ext cx="1358770" cy="2097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=0.5</a:t>
              </a:r>
              <a:r>
                <a:rPr lang="en-US" sz="1100" i="0">
                  <a:latin typeface="Cambria Math" panose="02040503050406030204" pitchFamily="18" charset="0"/>
                </a:rPr>
                <a:t>√(〖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ℎ2〗^</a:t>
              </a:r>
              <a:r>
                <a:rPr lang="en-US" sz="1100" b="0" i="0">
                  <a:latin typeface="Cambria Math" panose="02040503050406030204" pitchFamily="18" charset="0"/>
                </a:rPr>
                <a:t>2+〖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∆ℎ1〗^</a:t>
              </a:r>
              <a:r>
                <a:rPr lang="en-US" sz="1100" b="0" i="0">
                  <a:latin typeface="Cambria Math" panose="02040503050406030204" pitchFamily="18" charset="0"/>
                </a:rPr>
                <a:t>2 )</a:t>
              </a:r>
              <a:r>
                <a:rPr lang="fa-IR" sz="1100" b="0" i="0">
                  <a:latin typeface="Cambria Math" panose="02040503050406030204" pitchFamily="18" charset="0"/>
                </a:rPr>
                <a:t>=</a:t>
              </a:r>
              <a:endParaRPr lang="fa-IR" sz="1100" b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53340</xdr:colOff>
      <xdr:row>12</xdr:row>
      <xdr:rowOff>156210</xdr:rowOff>
    </xdr:from>
    <xdr:ext cx="65" cy="172227"/>
    <xdr:sp macro="" textlink="">
      <xdr:nvSpPr>
        <xdr:cNvPr id="2" name="TextBox 1"/>
        <xdr:cNvSpPr txBox="1"/>
      </xdr:nvSpPr>
      <xdr:spPr>
        <a:xfrm>
          <a:off x="6758940" y="23507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7</xdr:col>
      <xdr:colOff>15240</xdr:colOff>
      <xdr:row>3</xdr:row>
      <xdr:rowOff>11430</xdr:rowOff>
    </xdr:from>
    <xdr:to>
      <xdr:col>14</xdr:col>
      <xdr:colOff>320040</xdr:colOff>
      <xdr:row>18</xdr:row>
      <xdr:rowOff>11430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297180</xdr:colOff>
      <xdr:row>16</xdr:row>
      <xdr:rowOff>148590</xdr:rowOff>
    </xdr:from>
    <xdr:ext cx="869469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97180" y="3074670"/>
              <a:ext cx="869469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H</a:t>
              </a:r>
              <a:r>
                <a:rPr lang="el-GR" sz="1100"/>
                <a:t>Δα</a:t>
              </a: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acc>
                            <m:accPr>
                              <m:chr m:val="̅"/>
                              <m:ctrlPr>
                                <a:rPr lang="en-US" sz="1100" i="1">
                                  <a:latin typeface="Cambria Math" panose="02040503050406030204" pitchFamily="18" charset="0"/>
                                </a:rPr>
                              </m:ctrlPr>
                            </m:acc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e>
                          </m:acc>
                        </m:e>
                        <m:sup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+</m:t>
                      </m:r>
                      <m:sSup>
                        <m:sSup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sSub>
                            <m:sSub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el-GR" sz="1100" b="0" i="1">
                                  <a:latin typeface="Cambria Math" panose="02040503050406030204" pitchFamily="18" charset="0"/>
                                </a:rPr>
                                <m:t>σ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sub>
                          </m:sSub>
                        </m:e>
                        <m:sup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e>
                  </m:rad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97180" y="3074670"/>
              <a:ext cx="869469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H</a:t>
              </a:r>
              <a:r>
                <a:rPr lang="el-GR" sz="1100"/>
                <a:t>Δα</a:t>
              </a:r>
              <a:r>
                <a:rPr lang="en-US" sz="1100" i="0">
                  <a:latin typeface="Cambria Math" panose="02040503050406030204" pitchFamily="18" charset="0"/>
                </a:rPr>
                <a:t>√(</a:t>
              </a:r>
              <a:r>
                <a:rPr lang="en-US" sz="1100" b="0" i="0">
                  <a:latin typeface="Cambria Math" panose="02040503050406030204" pitchFamily="18" charset="0"/>
                </a:rPr>
                <a:t>𝑟 ̅^2+〖</a:t>
              </a:r>
              <a:r>
                <a:rPr lang="el-GR" sz="1100" b="0" i="0">
                  <a:latin typeface="Cambria Math" panose="02040503050406030204" pitchFamily="18" charset="0"/>
                </a:rPr>
                <a:t>σ</a:t>
              </a:r>
              <a:r>
                <a:rPr lang="en-US" sz="1100" b="0" i="0">
                  <a:latin typeface="Cambria Math" panose="02040503050406030204" pitchFamily="18" charset="0"/>
                </a:rPr>
                <a:t>_𝑟〗^2 )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327660</xdr:colOff>
      <xdr:row>14</xdr:row>
      <xdr:rowOff>34290</xdr:rowOff>
    </xdr:from>
    <xdr:ext cx="701040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327660" y="2594610"/>
              <a:ext cx="701040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|</m:t>
                  </m:r>
                  <m:r>
                    <m:rPr>
                      <m:sty m:val="p"/>
                    </m:rPr>
                    <a:rPr lang="el-GR" sz="1100" i="1">
                      <a:latin typeface="Cambria Math" panose="02040503050406030204" pitchFamily="18" charset="0"/>
                    </a:rPr>
                    <m:t>α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|</m:t>
                  </m:r>
                  <m:rad>
                    <m:radPr>
                      <m:degHide m:val="on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f>
                            <m:f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num>
                            <m:den>
                              <m:sSup>
                                <m:sSup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p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p>
                            </m:den>
                          </m:f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num>
                        <m:den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7</m:t>
                          </m:r>
                        </m:den>
                      </m:f>
                    </m:e>
                  </m:rad>
                </m:oMath>
              </a14:m>
              <a:r>
                <a:rPr lang="en-US" sz="1100"/>
                <a:t>  =</a:t>
              </a: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327660" y="2594610"/>
              <a:ext cx="701040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|</a:t>
              </a:r>
              <a:r>
                <a:rPr lang="el-GR" sz="1100" i="0">
                  <a:latin typeface="Cambria Math" panose="02040503050406030204" pitchFamily="18" charset="0"/>
                </a:rPr>
                <a:t>α</a:t>
              </a:r>
              <a:r>
                <a:rPr lang="en-US" sz="1100" b="0" i="0">
                  <a:latin typeface="Cambria Math" panose="02040503050406030204" pitchFamily="18" charset="0"/>
                </a:rPr>
                <a:t>|</a:t>
              </a:r>
              <a:r>
                <a:rPr lang="en-US" sz="1100" i="0">
                  <a:latin typeface="Cambria Math" panose="02040503050406030204" pitchFamily="18" charset="0"/>
                </a:rPr>
                <a:t>√((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1/𝑟^2 −1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n-US" sz="1100" b="0" i="0">
                  <a:latin typeface="Cambria Math" panose="02040503050406030204" pitchFamily="18" charset="0"/>
                </a:rPr>
                <a:t>7)</a:t>
              </a:r>
              <a:r>
                <a:rPr lang="en-US" sz="1100"/>
                <a:t>  =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579120</xdr:colOff>
      <xdr:row>19</xdr:row>
      <xdr:rowOff>179070</xdr:rowOff>
    </xdr:from>
    <xdr:ext cx="2697480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2407920" y="3653790"/>
              <a:ext cx="2697480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tan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⁡(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)= 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𝑎𝑙𝑝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h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𝑎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𝑔𝑎𝑚𝑚𝑎</m:t>
                                </m:r>
                              </m:den>
                            </m:f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𝑏𝑒𝑡𝑎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𝑔𝑎𝑚𝑚𝑎</m:t>
                                </m:r>
                              </m:den>
                            </m:f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407920" y="3653790"/>
              <a:ext cx="2697480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tan⁡(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)= √(〖(𝑎𝑙𝑝ℎ𝑎/𝑔𝑎𝑚𝑚𝑎)〗^2+〖(𝑏𝑒𝑡𝑎/𝑔𝑎𝑚𝑚𝑎)〗^2 )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647700</xdr:colOff>
      <xdr:row>20</xdr:row>
      <xdr:rowOff>87630</xdr:rowOff>
    </xdr:from>
    <xdr:ext cx="1697131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113020" y="3745230"/>
              <a:ext cx="1697131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𝑎𝑙𝑝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𝑔𝑎𝑚𝑚𝑎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 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𝑏𝑒𝑡𝑎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𝑔𝑎𝑚𝑚𝑎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113020" y="3745230"/>
              <a:ext cx="1697131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𝑎𝑙𝑝ℎ𝑎/𝑔𝑎𝑚𝑚𝑎≔𝑎    𝑏𝑒𝑡𝑎/𝑔𝑎𝑚𝑚𝑎≔𝑏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9</xdr:col>
      <xdr:colOff>601980</xdr:colOff>
      <xdr:row>20</xdr:row>
      <xdr:rowOff>3810</xdr:rowOff>
    </xdr:from>
    <xdr:ext cx="2510816" cy="400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7056120" y="3661410"/>
              <a:ext cx="2510816" cy="400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tan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Δ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num>
                          <m:den>
                            <m:func>
                              <m:func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sSup>
                                  <m:s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n-US" sz="1100" b="0" i="0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cos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fName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𝜃</m:t>
                                </m:r>
                              </m:e>
                            </m:func>
                          </m:den>
                        </m:f>
                      </m:e>
                    </m:func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√(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𝑏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∆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</m:d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∆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</m:d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√(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𝑏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7056120" y="3661410"/>
              <a:ext cx="2510816" cy="400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tan⁡〖(𝜃)=Δ𝜃/cos^2⁡𝜃 〗=(√((𝑏∆𝑏)^2+(𝑎∆𝑎)^2))/(√(𝑎^2+𝑏^2))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320040</xdr:colOff>
      <xdr:row>23</xdr:row>
      <xdr:rowOff>80010</xdr:rowOff>
    </xdr:from>
    <xdr:ext cx="188827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2887980" y="4286250"/>
              <a:ext cx="1888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0221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0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0009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𝑟𝑎𝑑𝑖𝑎𝑛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2887980" y="4286250"/>
              <a:ext cx="18882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𝜃=0.0221±0.0009 (𝑟𝑎𝑑𝑖𝑎𝑛)</a:t>
              </a:r>
              <a:endParaRPr lang="en-US" sz="1100" b="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25038</xdr:colOff>
      <xdr:row>1</xdr:row>
      <xdr:rowOff>128995</xdr:rowOff>
    </xdr:from>
    <xdr:to>
      <xdr:col>24</xdr:col>
      <xdr:colOff>329838</xdr:colOff>
      <xdr:row>16</xdr:row>
      <xdr:rowOff>128995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9" sqref="A9:D12"/>
    </sheetView>
  </sheetViews>
  <sheetFormatPr defaultRowHeight="14.4" x14ac:dyDescent="0.3"/>
  <cols>
    <col min="1" max="1" width="8" customWidth="1"/>
    <col min="5" max="5" width="3.109375" customWidth="1"/>
  </cols>
  <sheetData>
    <row r="1" spans="1:10" ht="30" customHeight="1" x14ac:dyDescent="0.3">
      <c r="A1" s="1" t="s">
        <v>0</v>
      </c>
      <c r="B1">
        <v>420</v>
      </c>
      <c r="C1">
        <v>430</v>
      </c>
      <c r="D1">
        <v>440</v>
      </c>
      <c r="E1" s="3"/>
    </row>
    <row r="2" spans="1:10" x14ac:dyDescent="0.3">
      <c r="A2">
        <v>740</v>
      </c>
      <c r="C2">
        <v>3093</v>
      </c>
      <c r="E2" s="3"/>
    </row>
    <row r="3" spans="1:10" x14ac:dyDescent="0.3">
      <c r="A3">
        <v>750</v>
      </c>
      <c r="B3">
        <v>3109</v>
      </c>
      <c r="C3">
        <v>3112</v>
      </c>
      <c r="D3">
        <v>3097</v>
      </c>
      <c r="E3" s="3"/>
    </row>
    <row r="4" spans="1:10" x14ac:dyDescent="0.3">
      <c r="A4">
        <v>760</v>
      </c>
      <c r="B4">
        <v>3109</v>
      </c>
      <c r="C4">
        <v>3112</v>
      </c>
      <c r="D4">
        <v>3097</v>
      </c>
      <c r="E4" s="3"/>
    </row>
    <row r="5" spans="1:10" x14ac:dyDescent="0.3">
      <c r="A5">
        <v>740</v>
      </c>
      <c r="C5">
        <v>3093</v>
      </c>
      <c r="E5" s="3"/>
    </row>
    <row r="6" spans="1:10" x14ac:dyDescent="0.3">
      <c r="A6" s="3"/>
      <c r="B6" s="3" t="s">
        <v>6</v>
      </c>
      <c r="C6" s="3"/>
      <c r="D6" s="3" t="s">
        <v>7</v>
      </c>
      <c r="E6" s="3"/>
    </row>
    <row r="8" spans="1:10" x14ac:dyDescent="0.3">
      <c r="A8" s="3"/>
      <c r="B8" s="3"/>
      <c r="C8" s="3"/>
      <c r="D8" s="3"/>
      <c r="E8" s="3"/>
    </row>
    <row r="9" spans="1:10" ht="24.6" x14ac:dyDescent="0.3">
      <c r="A9" s="1" t="s">
        <v>0</v>
      </c>
      <c r="B9">
        <v>420</v>
      </c>
      <c r="C9">
        <v>430</v>
      </c>
      <c r="D9">
        <v>440</v>
      </c>
      <c r="E9" s="3"/>
      <c r="G9" t="s">
        <v>8</v>
      </c>
      <c r="J9" s="6" t="s">
        <v>9</v>
      </c>
    </row>
    <row r="10" spans="1:10" x14ac:dyDescent="0.3">
      <c r="A10">
        <v>745</v>
      </c>
      <c r="C10">
        <f>(C2+C3)/2</f>
        <v>3102.5</v>
      </c>
      <c r="E10" s="3"/>
    </row>
    <row r="11" spans="1:10" x14ac:dyDescent="0.3">
      <c r="A11">
        <v>755</v>
      </c>
      <c r="B11">
        <f>(B3+C3)/2</f>
        <v>3110.5</v>
      </c>
      <c r="C11" s="7">
        <v>3112</v>
      </c>
      <c r="D11">
        <f>(D4+C4)/2</f>
        <v>3104.5</v>
      </c>
      <c r="E11" s="3"/>
    </row>
    <row r="12" spans="1:10" x14ac:dyDescent="0.3">
      <c r="A12">
        <v>765</v>
      </c>
      <c r="C12">
        <f>(C5+C4)/2</f>
        <v>3102.5</v>
      </c>
      <c r="E12" s="3"/>
    </row>
    <row r="13" spans="1:10" x14ac:dyDescent="0.3">
      <c r="A13" s="3"/>
      <c r="B13" s="3"/>
      <c r="C13" s="3"/>
      <c r="D13" s="3" t="s">
        <v>10</v>
      </c>
      <c r="E13" s="3"/>
    </row>
    <row r="15" spans="1:10" x14ac:dyDescent="0.3">
      <c r="A15" s="2" t="s">
        <v>1</v>
      </c>
      <c r="B15" s="2">
        <v>3110</v>
      </c>
    </row>
    <row r="16" spans="1:10" x14ac:dyDescent="0.3">
      <c r="A16" s="2" t="s">
        <v>11</v>
      </c>
      <c r="B16" s="2">
        <f>ROUND(C11-C12,-INT(LOG10(C11-C12)))</f>
        <v>10</v>
      </c>
      <c r="F16" s="4"/>
    </row>
    <row r="17" spans="1:4" x14ac:dyDescent="0.3">
      <c r="A17" s="2" t="s">
        <v>3</v>
      </c>
      <c r="B17" s="2">
        <v>430</v>
      </c>
      <c r="C17" s="2" t="s">
        <v>2</v>
      </c>
      <c r="D17" s="2">
        <v>755</v>
      </c>
    </row>
    <row r="18" spans="1:4" x14ac:dyDescent="0.3">
      <c r="A18" s="2" t="s">
        <v>4</v>
      </c>
      <c r="B18" s="2">
        <f>0.5*(D1-B1)</f>
        <v>10</v>
      </c>
      <c r="C18" s="2" t="s">
        <v>5</v>
      </c>
      <c r="D18" s="2">
        <f>0.5*(A4-A3)</f>
        <v>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21" sqref="C21"/>
    </sheetView>
  </sheetViews>
  <sheetFormatPr defaultRowHeight="14.4" x14ac:dyDescent="0.3"/>
  <cols>
    <col min="5" max="5" width="12.77734375" customWidth="1"/>
    <col min="6" max="6" width="3.77734375" customWidth="1"/>
  </cols>
  <sheetData>
    <row r="1" spans="1:8" x14ac:dyDescent="0.3">
      <c r="A1" t="s">
        <v>12</v>
      </c>
      <c r="B1" t="s">
        <v>13</v>
      </c>
      <c r="C1" t="s">
        <v>14</v>
      </c>
      <c r="D1" s="4" t="s">
        <v>15</v>
      </c>
      <c r="E1" s="4" t="s">
        <v>17</v>
      </c>
      <c r="F1" s="3"/>
      <c r="G1" s="4"/>
    </row>
    <row r="2" spans="1:8" x14ac:dyDescent="0.3">
      <c r="A2">
        <v>450</v>
      </c>
      <c r="B2">
        <v>750</v>
      </c>
      <c r="C2">
        <f t="shared" ref="C2:C12" si="0">ROUND(((A2-430)^2+(B2-755)^2),-INT(LOG10(D2)))</f>
        <v>400</v>
      </c>
      <c r="D2">
        <f t="shared" ref="D2:D12" si="1">ROUND(ABS(2*(-A2+430)*10 + 2 * (-B2+755)*5),-INT(LOG10(ABS(2*(-A2+430)*10 + 2 * (-B2+755)*5))))</f>
        <v>400</v>
      </c>
      <c r="E2">
        <v>3062</v>
      </c>
      <c r="F2" s="3"/>
      <c r="H2" t="s">
        <v>16</v>
      </c>
    </row>
    <row r="3" spans="1:8" x14ac:dyDescent="0.3">
      <c r="A3">
        <v>400</v>
      </c>
      <c r="B3">
        <v>750</v>
      </c>
      <c r="C3">
        <f t="shared" si="0"/>
        <v>900</v>
      </c>
      <c r="D3">
        <f t="shared" si="1"/>
        <v>700</v>
      </c>
      <c r="E3">
        <v>3043</v>
      </c>
      <c r="F3" s="3"/>
    </row>
    <row r="4" spans="1:8" x14ac:dyDescent="0.3">
      <c r="A4">
        <v>400</v>
      </c>
      <c r="B4">
        <v>700</v>
      </c>
      <c r="C4">
        <f t="shared" si="0"/>
        <v>4000</v>
      </c>
      <c r="D4">
        <f t="shared" si="1"/>
        <v>1000</v>
      </c>
      <c r="E4">
        <v>2771</v>
      </c>
      <c r="F4" s="3"/>
    </row>
    <row r="5" spans="1:8" x14ac:dyDescent="0.3">
      <c r="A5">
        <v>500</v>
      </c>
      <c r="B5">
        <v>800</v>
      </c>
      <c r="C5">
        <f t="shared" si="0"/>
        <v>7000</v>
      </c>
      <c r="D5">
        <f t="shared" si="1"/>
        <v>2000</v>
      </c>
      <c r="E5">
        <v>2473</v>
      </c>
      <c r="F5" s="3"/>
    </row>
    <row r="6" spans="1:8" x14ac:dyDescent="0.3">
      <c r="A6">
        <v>400</v>
      </c>
      <c r="B6">
        <v>600</v>
      </c>
      <c r="C6">
        <f t="shared" si="0"/>
        <v>25000</v>
      </c>
      <c r="D6">
        <f t="shared" si="1"/>
        <v>2000</v>
      </c>
      <c r="E6">
        <v>1439</v>
      </c>
      <c r="F6" s="3"/>
    </row>
    <row r="7" spans="1:8" x14ac:dyDescent="0.3">
      <c r="A7">
        <v>600</v>
      </c>
      <c r="B7">
        <v>700</v>
      </c>
      <c r="C7">
        <f t="shared" si="0"/>
        <v>32000</v>
      </c>
      <c r="D7">
        <f t="shared" si="1"/>
        <v>3000</v>
      </c>
      <c r="E7">
        <v>1110</v>
      </c>
      <c r="F7" s="3"/>
    </row>
    <row r="8" spans="1:8" x14ac:dyDescent="0.3">
      <c r="A8">
        <v>400</v>
      </c>
      <c r="B8">
        <v>500</v>
      </c>
      <c r="C8">
        <f t="shared" si="0"/>
        <v>66000</v>
      </c>
      <c r="D8">
        <f t="shared" si="1"/>
        <v>3000</v>
      </c>
      <c r="E8">
        <v>408</v>
      </c>
      <c r="F8" s="3"/>
    </row>
    <row r="9" spans="1:8" x14ac:dyDescent="0.3">
      <c r="A9">
        <v>500</v>
      </c>
      <c r="B9">
        <v>500</v>
      </c>
      <c r="C9">
        <f t="shared" si="0"/>
        <v>70000</v>
      </c>
      <c r="D9">
        <f t="shared" si="1"/>
        <v>1000</v>
      </c>
      <c r="E9">
        <v>354</v>
      </c>
      <c r="F9" s="3"/>
    </row>
    <row r="10" spans="1:8" x14ac:dyDescent="0.3">
      <c r="A10">
        <v>700</v>
      </c>
      <c r="B10">
        <v>600</v>
      </c>
      <c r="C10">
        <f t="shared" si="0"/>
        <v>97000</v>
      </c>
      <c r="D10">
        <f t="shared" si="1"/>
        <v>4000</v>
      </c>
      <c r="E10">
        <v>150</v>
      </c>
      <c r="F10" s="3"/>
    </row>
    <row r="11" spans="1:8" x14ac:dyDescent="0.3">
      <c r="A11" s="8">
        <v>400</v>
      </c>
      <c r="B11" s="8">
        <v>400</v>
      </c>
      <c r="C11" s="8">
        <f t="shared" si="0"/>
        <v>127000</v>
      </c>
      <c r="D11" s="8">
        <f t="shared" si="1"/>
        <v>4000</v>
      </c>
      <c r="E11" s="8">
        <v>75</v>
      </c>
      <c r="F11" s="3"/>
    </row>
    <row r="12" spans="1:8" x14ac:dyDescent="0.3">
      <c r="A12" s="8">
        <v>500</v>
      </c>
      <c r="B12" s="8">
        <v>400</v>
      </c>
      <c r="C12" s="8">
        <f t="shared" si="0"/>
        <v>131000</v>
      </c>
      <c r="D12" s="8">
        <f t="shared" si="1"/>
        <v>2000</v>
      </c>
      <c r="E12" s="8">
        <v>66</v>
      </c>
      <c r="F12" s="3"/>
    </row>
    <row r="13" spans="1:8" x14ac:dyDescent="0.3">
      <c r="A13" s="3"/>
      <c r="B13" s="3" t="s">
        <v>19</v>
      </c>
      <c r="C13" s="3"/>
      <c r="D13" s="3" t="s">
        <v>18</v>
      </c>
      <c r="E13" s="3"/>
      <c r="F13" s="3"/>
    </row>
    <row r="15" spans="1:8" x14ac:dyDescent="0.3">
      <c r="A15" s="9"/>
      <c r="B15" s="9"/>
      <c r="C15" s="9"/>
      <c r="D15" s="9"/>
    </row>
    <row r="16" spans="1:8" x14ac:dyDescent="0.3">
      <c r="A16" s="9" t="s">
        <v>21</v>
      </c>
      <c r="B16" s="9"/>
      <c r="C16" s="9" t="s">
        <v>22</v>
      </c>
      <c r="D16" s="9"/>
    </row>
    <row r="17" spans="1:5" x14ac:dyDescent="0.3">
      <c r="A17" s="9" t="s">
        <v>24</v>
      </c>
      <c r="B17" s="9"/>
      <c r="C17" s="9"/>
      <c r="D17" s="9"/>
    </row>
    <row r="18" spans="1:5" x14ac:dyDescent="0.3">
      <c r="A18" s="9" t="s">
        <v>20</v>
      </c>
      <c r="B18" s="9"/>
      <c r="C18" s="9" t="s">
        <v>25</v>
      </c>
      <c r="D18" s="9"/>
    </row>
    <row r="19" spans="1:5" x14ac:dyDescent="0.3">
      <c r="A19" s="9" t="s">
        <v>23</v>
      </c>
      <c r="B19" s="9"/>
      <c r="C19" s="9"/>
      <c r="D19" s="9"/>
    </row>
    <row r="20" spans="1:5" x14ac:dyDescent="0.3">
      <c r="A20" s="9"/>
      <c r="B20" s="9"/>
      <c r="C20" s="9"/>
      <c r="D20" s="9"/>
      <c r="E20" s="9" t="s">
        <v>29</v>
      </c>
    </row>
    <row r="21" spans="1:5" x14ac:dyDescent="0.3">
      <c r="C21">
        <f xml:space="preserve"> _xlfn.STDEV.P(C2:C10)</f>
        <v>33707.976123181703</v>
      </c>
      <c r="D21" t="s">
        <v>27</v>
      </c>
      <c r="E21" t="s">
        <v>26</v>
      </c>
    </row>
    <row r="22" spans="1:5" ht="30" hidden="1" customHeight="1" x14ac:dyDescent="4.1500000000000004">
      <c r="A22" s="10"/>
      <c r="E22" s="5"/>
    </row>
    <row r="23" spans="1:5" x14ac:dyDescent="0.3">
      <c r="A23" t="s">
        <v>28</v>
      </c>
      <c r="C23" s="11">
        <v>3.0000000000000001E-5</v>
      </c>
    </row>
  </sheetData>
  <sortState ref="A2:E13">
    <sortCondition ref="C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J25" sqref="J25"/>
    </sheetView>
  </sheetViews>
  <sheetFormatPr defaultRowHeight="14.4" x14ac:dyDescent="0.3"/>
  <cols>
    <col min="4" max="4" width="10.77734375" customWidth="1"/>
    <col min="5" max="5" width="18.77734375" customWidth="1"/>
    <col min="7" max="7" width="11.21875" customWidth="1"/>
  </cols>
  <sheetData>
    <row r="1" spans="1:7" x14ac:dyDescent="0.3">
      <c r="F1" t="s">
        <v>30</v>
      </c>
    </row>
    <row r="2" spans="1:7" x14ac:dyDescent="0.3">
      <c r="F2" t="s">
        <v>31</v>
      </c>
    </row>
    <row r="3" spans="1:7" x14ac:dyDescent="0.3">
      <c r="B3" s="4" t="s">
        <v>32</v>
      </c>
      <c r="D3" t="s">
        <v>34</v>
      </c>
    </row>
    <row r="5" spans="1:7" x14ac:dyDescent="0.3">
      <c r="A5" t="s">
        <v>33</v>
      </c>
      <c r="B5" t="s">
        <v>13</v>
      </c>
      <c r="C5" t="s">
        <v>36</v>
      </c>
      <c r="D5" s="3" t="s">
        <v>37</v>
      </c>
    </row>
    <row r="6" spans="1:7" x14ac:dyDescent="0.3">
      <c r="B6">
        <v>0</v>
      </c>
      <c r="C6">
        <v>30</v>
      </c>
      <c r="E6" t="s">
        <v>39</v>
      </c>
    </row>
    <row r="7" spans="1:7" x14ac:dyDescent="0.3">
      <c r="B7">
        <v>30</v>
      </c>
      <c r="C7">
        <v>29</v>
      </c>
      <c r="E7" t="s">
        <v>40</v>
      </c>
      <c r="G7">
        <v>-1.4999999999999999E-2</v>
      </c>
    </row>
    <row r="8" spans="1:7" x14ac:dyDescent="0.3">
      <c r="B8">
        <v>60</v>
      </c>
      <c r="C8">
        <v>29</v>
      </c>
      <c r="E8" s="4" t="s">
        <v>41</v>
      </c>
      <c r="G8">
        <v>1E-3</v>
      </c>
    </row>
    <row r="9" spans="1:7" x14ac:dyDescent="0.3">
      <c r="B9">
        <v>100</v>
      </c>
      <c r="C9">
        <v>28</v>
      </c>
    </row>
    <row r="10" spans="1:7" x14ac:dyDescent="0.3">
      <c r="B10">
        <v>150</v>
      </c>
      <c r="C10">
        <v>27</v>
      </c>
      <c r="G10" t="s">
        <v>42</v>
      </c>
    </row>
    <row r="11" spans="1:7" x14ac:dyDescent="0.3">
      <c r="B11">
        <v>200</v>
      </c>
      <c r="C11">
        <v>27</v>
      </c>
    </row>
    <row r="12" spans="1:7" x14ac:dyDescent="0.3">
      <c r="B12">
        <v>250</v>
      </c>
      <c r="C12">
        <v>26</v>
      </c>
    </row>
    <row r="13" spans="1:7" x14ac:dyDescent="0.3">
      <c r="B13">
        <v>300</v>
      </c>
      <c r="C13">
        <v>25</v>
      </c>
    </row>
    <row r="15" spans="1:7" x14ac:dyDescent="0.3">
      <c r="A15" t="s">
        <v>35</v>
      </c>
      <c r="B15" t="s">
        <v>12</v>
      </c>
      <c r="C15" t="s">
        <v>36</v>
      </c>
      <c r="D15" s="3" t="s">
        <v>38</v>
      </c>
    </row>
    <row r="16" spans="1:7" x14ac:dyDescent="0.3">
      <c r="B16">
        <v>0</v>
      </c>
      <c r="C16">
        <v>30</v>
      </c>
      <c r="E16" t="s">
        <v>43</v>
      </c>
    </row>
    <row r="17" spans="2:6" x14ac:dyDescent="0.3">
      <c r="B17">
        <v>50</v>
      </c>
      <c r="C17">
        <v>29</v>
      </c>
      <c r="E17" t="s">
        <v>44</v>
      </c>
      <c r="F17">
        <v>-1.6199999999999999E-2</v>
      </c>
    </row>
    <row r="18" spans="2:6" x14ac:dyDescent="0.3">
      <c r="B18">
        <v>100</v>
      </c>
      <c r="C18">
        <v>28</v>
      </c>
      <c r="E18" t="s">
        <v>41</v>
      </c>
      <c r="F18">
        <v>8.9999999999999998E-4</v>
      </c>
    </row>
    <row r="19" spans="2:6" x14ac:dyDescent="0.3">
      <c r="B19">
        <v>150</v>
      </c>
      <c r="C19">
        <v>27</v>
      </c>
    </row>
    <row r="20" spans="2:6" x14ac:dyDescent="0.3">
      <c r="B20">
        <v>200</v>
      </c>
      <c r="C20">
        <v>27</v>
      </c>
    </row>
    <row r="21" spans="2:6" x14ac:dyDescent="0.3">
      <c r="B21">
        <v>250</v>
      </c>
      <c r="C21">
        <v>26</v>
      </c>
    </row>
    <row r="22" spans="2:6" x14ac:dyDescent="0.3">
      <c r="B22">
        <v>300</v>
      </c>
      <c r="C22">
        <v>25</v>
      </c>
    </row>
    <row r="23" spans="2:6" x14ac:dyDescent="0.3">
      <c r="B23">
        <v>350</v>
      </c>
      <c r="C23">
        <v>24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E1" zoomScale="90" zoomScaleNormal="90" workbookViewId="0">
      <selection activeCell="AA10" sqref="AA10"/>
    </sheetView>
  </sheetViews>
  <sheetFormatPr defaultRowHeight="14.4" x14ac:dyDescent="0.3"/>
  <cols>
    <col min="1" max="1" width="6.88671875" customWidth="1"/>
  </cols>
  <sheetData>
    <row r="1" spans="1:16" ht="15.6" customHeight="1" x14ac:dyDescent="0.3">
      <c r="A1" s="1"/>
      <c r="G1" s="12"/>
      <c r="H1" s="12"/>
      <c r="I1" s="12"/>
      <c r="J1" s="12" t="s">
        <v>45</v>
      </c>
    </row>
    <row r="2" spans="1:16" x14ac:dyDescent="0.3">
      <c r="B2" t="s">
        <v>12</v>
      </c>
      <c r="C2" t="s">
        <v>13</v>
      </c>
      <c r="D2" t="s">
        <v>6</v>
      </c>
      <c r="F2" t="s">
        <v>12</v>
      </c>
      <c r="G2" t="s">
        <v>13</v>
      </c>
      <c r="H2" t="s">
        <v>6</v>
      </c>
      <c r="J2" t="s">
        <v>12</v>
      </c>
      <c r="K2" t="s">
        <v>13</v>
      </c>
      <c r="L2" t="s">
        <v>6</v>
      </c>
      <c r="N2" t="s">
        <v>12</v>
      </c>
      <c r="O2" t="s">
        <v>13</v>
      </c>
      <c r="P2" t="s">
        <v>6</v>
      </c>
    </row>
    <row r="3" spans="1:16" x14ac:dyDescent="0.3">
      <c r="B3">
        <v>460</v>
      </c>
      <c r="C3">
        <v>760</v>
      </c>
      <c r="D3">
        <v>3008</v>
      </c>
      <c r="F3">
        <v>490</v>
      </c>
      <c r="G3">
        <v>760</v>
      </c>
      <c r="H3">
        <v>2748</v>
      </c>
      <c r="J3">
        <v>500</v>
      </c>
      <c r="K3">
        <v>760</v>
      </c>
      <c r="L3">
        <v>2633</v>
      </c>
      <c r="N3">
        <v>540</v>
      </c>
      <c r="O3">
        <v>760</v>
      </c>
      <c r="P3">
        <v>2085</v>
      </c>
    </row>
    <row r="4" spans="1:16" x14ac:dyDescent="0.3">
      <c r="B4">
        <v>470</v>
      </c>
      <c r="C4">
        <v>760</v>
      </c>
      <c r="D4">
        <v>2937</v>
      </c>
      <c r="F4">
        <v>500</v>
      </c>
      <c r="G4">
        <v>760</v>
      </c>
      <c r="H4">
        <v>2633</v>
      </c>
      <c r="J4">
        <v>490</v>
      </c>
      <c r="K4">
        <v>760</v>
      </c>
      <c r="L4">
        <v>2748</v>
      </c>
      <c r="N4">
        <v>530</v>
      </c>
      <c r="O4">
        <v>760</v>
      </c>
      <c r="P4">
        <v>2231</v>
      </c>
    </row>
    <row r="5" spans="1:16" x14ac:dyDescent="0.3">
      <c r="B5" s="12">
        <f>FORECAST(D5,B3:B4,D3:D4)</f>
        <v>461.12676056338034</v>
      </c>
      <c r="C5" s="12">
        <v>760</v>
      </c>
      <c r="D5" s="12">
        <v>3000</v>
      </c>
      <c r="F5" s="12">
        <f>FORECAST(H5,F3:F4,H3:H4)</f>
        <v>494.17391304347836</v>
      </c>
      <c r="G5" s="12">
        <v>760</v>
      </c>
      <c r="H5" s="12">
        <v>2700</v>
      </c>
      <c r="J5" s="12">
        <f>FORECAST(L5,J3:J4,L3:L4)</f>
        <v>520.26086956521749</v>
      </c>
      <c r="K5" s="12">
        <v>760</v>
      </c>
      <c r="L5" s="12">
        <v>2400</v>
      </c>
      <c r="N5" s="12">
        <f>FORECAST(P5,N3:N4,P3:P4)</f>
        <v>538.97260273972609</v>
      </c>
      <c r="O5" s="12">
        <v>760</v>
      </c>
      <c r="P5" s="12">
        <v>2100</v>
      </c>
    </row>
    <row r="6" spans="1:16" x14ac:dyDescent="0.3">
      <c r="B6">
        <v>430</v>
      </c>
      <c r="C6">
        <v>780</v>
      </c>
      <c r="D6">
        <v>3054</v>
      </c>
      <c r="F6">
        <v>430</v>
      </c>
      <c r="G6">
        <v>830</v>
      </c>
      <c r="H6">
        <v>2610</v>
      </c>
      <c r="J6">
        <v>430</v>
      </c>
      <c r="K6">
        <v>840</v>
      </c>
      <c r="L6">
        <v>2482</v>
      </c>
      <c r="N6">
        <v>430</v>
      </c>
      <c r="O6">
        <v>860</v>
      </c>
      <c r="P6">
        <v>2204</v>
      </c>
    </row>
    <row r="7" spans="1:16" x14ac:dyDescent="0.3">
      <c r="B7">
        <v>430</v>
      </c>
      <c r="C7">
        <v>790</v>
      </c>
      <c r="D7">
        <v>2997</v>
      </c>
      <c r="F7">
        <v>430</v>
      </c>
      <c r="G7">
        <v>820</v>
      </c>
      <c r="H7">
        <v>2728</v>
      </c>
      <c r="J7">
        <v>430</v>
      </c>
      <c r="K7">
        <v>850</v>
      </c>
      <c r="L7">
        <v>2346</v>
      </c>
      <c r="N7">
        <v>430</v>
      </c>
      <c r="O7">
        <v>870</v>
      </c>
      <c r="P7">
        <v>2057</v>
      </c>
    </row>
    <row r="8" spans="1:16" x14ac:dyDescent="0.3">
      <c r="B8" s="12">
        <v>430</v>
      </c>
      <c r="C8" s="12">
        <f>FORECAST(D8,C6:C7,D6:D7)</f>
        <v>789.47368421052624</v>
      </c>
      <c r="D8" s="12">
        <v>3000</v>
      </c>
      <c r="F8" s="12">
        <v>430</v>
      </c>
      <c r="G8" s="12">
        <f>FORECAST(H8,G6:G7,H6:H7)</f>
        <v>822.37288135593235</v>
      </c>
      <c r="H8" s="12">
        <v>2700</v>
      </c>
      <c r="J8" s="12">
        <v>430</v>
      </c>
      <c r="K8" s="12">
        <f>FORECAST(L8,K6:K7,L6:L7)</f>
        <v>846.02941176470586</v>
      </c>
      <c r="L8" s="12">
        <v>2400</v>
      </c>
      <c r="N8" s="12">
        <v>430</v>
      </c>
      <c r="O8" s="12">
        <f>FORECAST(P8,O6:O7,P6:P7)</f>
        <v>867.07482993197277</v>
      </c>
      <c r="P8" s="12">
        <v>2100</v>
      </c>
    </row>
    <row r="9" spans="1:16" x14ac:dyDescent="0.3">
      <c r="B9">
        <v>400</v>
      </c>
      <c r="C9">
        <v>750</v>
      </c>
      <c r="D9">
        <v>3043</v>
      </c>
      <c r="F9">
        <v>350</v>
      </c>
      <c r="G9">
        <v>750</v>
      </c>
      <c r="H9">
        <v>2587</v>
      </c>
      <c r="J9">
        <v>340</v>
      </c>
      <c r="K9">
        <v>750</v>
      </c>
      <c r="L9">
        <v>2457</v>
      </c>
      <c r="N9">
        <v>310</v>
      </c>
      <c r="O9">
        <v>750</v>
      </c>
      <c r="P9">
        <v>2030</v>
      </c>
    </row>
    <row r="10" spans="1:16" x14ac:dyDescent="0.3">
      <c r="B10">
        <v>390</v>
      </c>
      <c r="C10">
        <v>750</v>
      </c>
      <c r="D10">
        <v>2983</v>
      </c>
      <c r="F10">
        <v>360</v>
      </c>
      <c r="G10">
        <v>750</v>
      </c>
      <c r="H10">
        <v>2706</v>
      </c>
      <c r="J10">
        <v>330</v>
      </c>
      <c r="K10">
        <v>750</v>
      </c>
      <c r="L10">
        <v>2320</v>
      </c>
      <c r="N10">
        <v>320</v>
      </c>
      <c r="O10">
        <v>750</v>
      </c>
      <c r="P10">
        <v>2177</v>
      </c>
    </row>
    <row r="11" spans="1:16" x14ac:dyDescent="0.3">
      <c r="B11" s="12">
        <f>FORECAST(D11,B9:B10,D9:D10)</f>
        <v>392.83333333333337</v>
      </c>
      <c r="C11" s="12">
        <f>FORECAST(D11,C9:C10,D9:D10)</f>
        <v>750</v>
      </c>
      <c r="D11" s="12">
        <v>3000</v>
      </c>
      <c r="F11" s="12">
        <f>FORECAST(H11,F9:F10,H9:H10)</f>
        <v>359.49579831932772</v>
      </c>
      <c r="G11" s="12">
        <f>FORECAST(H11,G9:G10,H9:H10)</f>
        <v>750</v>
      </c>
      <c r="H11" s="12">
        <v>2700</v>
      </c>
      <c r="J11" s="12">
        <f>FORECAST(L11,J9:J10,L9:L10)</f>
        <v>335.83941605839414</v>
      </c>
      <c r="K11" s="12">
        <v>750</v>
      </c>
      <c r="L11" s="12">
        <v>2400</v>
      </c>
      <c r="N11" s="12">
        <f>FORECAST(P11,N9:N10,P9:P10)</f>
        <v>314.76190476190476</v>
      </c>
      <c r="O11" s="12">
        <f>FORECAST(P11,O9:O10,P9:P10)</f>
        <v>750</v>
      </c>
      <c r="P11" s="12">
        <v>2100</v>
      </c>
    </row>
    <row r="12" spans="1:16" x14ac:dyDescent="0.3">
      <c r="B12">
        <v>430</v>
      </c>
      <c r="C12">
        <v>730</v>
      </c>
      <c r="D12">
        <v>3055</v>
      </c>
      <c r="F12">
        <v>430</v>
      </c>
      <c r="G12">
        <v>680</v>
      </c>
      <c r="H12">
        <v>2613</v>
      </c>
      <c r="J12">
        <v>430</v>
      </c>
      <c r="K12">
        <v>670</v>
      </c>
      <c r="L12">
        <v>2485</v>
      </c>
      <c r="N12">
        <v>430</v>
      </c>
      <c r="O12">
        <v>640</v>
      </c>
      <c r="P12">
        <v>2060</v>
      </c>
    </row>
    <row r="13" spans="1:16" x14ac:dyDescent="0.3">
      <c r="B13">
        <v>430</v>
      </c>
      <c r="C13">
        <v>720</v>
      </c>
      <c r="D13">
        <v>2998</v>
      </c>
      <c r="F13">
        <v>430</v>
      </c>
      <c r="G13">
        <v>690</v>
      </c>
      <c r="H13">
        <v>2729</v>
      </c>
      <c r="J13">
        <v>430</v>
      </c>
      <c r="K13">
        <v>660</v>
      </c>
      <c r="L13">
        <v>2349</v>
      </c>
      <c r="N13">
        <v>430</v>
      </c>
      <c r="O13">
        <v>650</v>
      </c>
      <c r="P13">
        <v>2207</v>
      </c>
    </row>
    <row r="14" spans="1:16" x14ac:dyDescent="0.3">
      <c r="B14" s="12">
        <v>430</v>
      </c>
      <c r="C14" s="12">
        <f>FORECAST(D14,C12:C13,D12:D13)</f>
        <v>720.35087719298247</v>
      </c>
      <c r="D14" s="12">
        <v>3000</v>
      </c>
      <c r="F14" s="12">
        <v>430</v>
      </c>
      <c r="G14" s="12">
        <f>FORECAST(H14,G12:G13,H12:H13)</f>
        <v>687.5</v>
      </c>
      <c r="H14" s="12">
        <v>2700</v>
      </c>
      <c r="J14" s="12">
        <v>430</v>
      </c>
      <c r="K14" s="12">
        <f>FORECAST(L14,K12:K13,L12:L13)</f>
        <v>663.75</v>
      </c>
      <c r="L14" s="12">
        <v>2400</v>
      </c>
      <c r="N14" s="12">
        <v>430</v>
      </c>
      <c r="O14" s="12">
        <f>FORECAST(P14,O12:O13,P12:P13)</f>
        <v>642.7210884353741</v>
      </c>
      <c r="P14" s="12">
        <v>2100</v>
      </c>
    </row>
    <row r="17" spans="2:26" x14ac:dyDescent="0.3">
      <c r="B17" t="s">
        <v>12</v>
      </c>
      <c r="C17" t="s">
        <v>13</v>
      </c>
      <c r="D17" t="s">
        <v>6</v>
      </c>
      <c r="F17" t="s">
        <v>12</v>
      </c>
      <c r="G17" t="s">
        <v>13</v>
      </c>
      <c r="H17" t="s">
        <v>6</v>
      </c>
      <c r="J17" t="s">
        <v>12</v>
      </c>
      <c r="K17" t="s">
        <v>13</v>
      </c>
      <c r="L17" t="s">
        <v>6</v>
      </c>
      <c r="N17" t="s">
        <v>12</v>
      </c>
      <c r="O17" t="s">
        <v>13</v>
      </c>
      <c r="P17" t="s">
        <v>6</v>
      </c>
    </row>
    <row r="18" spans="2:26" x14ac:dyDescent="0.3">
      <c r="B18">
        <v>550</v>
      </c>
      <c r="C18">
        <v>760</v>
      </c>
      <c r="D18">
        <v>1937</v>
      </c>
      <c r="F18">
        <v>570</v>
      </c>
      <c r="G18">
        <v>760</v>
      </c>
      <c r="H18">
        <v>1639</v>
      </c>
      <c r="J18">
        <v>600</v>
      </c>
      <c r="K18">
        <v>760</v>
      </c>
      <c r="L18">
        <v>1218</v>
      </c>
      <c r="N18">
        <v>590</v>
      </c>
      <c r="O18">
        <v>650</v>
      </c>
      <c r="P18">
        <v>962</v>
      </c>
    </row>
    <row r="19" spans="2:26" x14ac:dyDescent="0.3">
      <c r="B19">
        <v>560</v>
      </c>
      <c r="C19">
        <v>760</v>
      </c>
      <c r="D19">
        <v>1787</v>
      </c>
      <c r="F19">
        <v>580</v>
      </c>
      <c r="G19">
        <v>760</v>
      </c>
      <c r="H19">
        <v>1494</v>
      </c>
      <c r="J19">
        <v>610</v>
      </c>
      <c r="K19">
        <v>760</v>
      </c>
      <c r="L19">
        <v>1090</v>
      </c>
      <c r="N19">
        <v>600</v>
      </c>
      <c r="O19">
        <v>650</v>
      </c>
      <c r="P19">
        <v>866</v>
      </c>
    </row>
    <row r="20" spans="2:26" x14ac:dyDescent="0.3">
      <c r="B20" s="12">
        <f>FORECAST(D20,B18:B19,D18:D19)</f>
        <v>559.13333333333333</v>
      </c>
      <c r="C20" s="12">
        <v>760</v>
      </c>
      <c r="D20" s="12">
        <v>1800</v>
      </c>
      <c r="F20" s="12">
        <f>FORECAST(H20,F18:F19,H18:H19)</f>
        <v>579.58620689655174</v>
      </c>
      <c r="G20" s="12">
        <v>760</v>
      </c>
      <c r="H20" s="12">
        <v>1500</v>
      </c>
      <c r="J20" s="12">
        <f>FORECAST(L20,J18:J19,L18:L19)</f>
        <v>601.40625</v>
      </c>
      <c r="K20" s="12">
        <v>760</v>
      </c>
      <c r="L20" s="12">
        <v>1200</v>
      </c>
      <c r="N20" s="12">
        <f>FORECAST(P20,N18:N19,P18:P19)</f>
        <v>596.45833333333337</v>
      </c>
      <c r="O20" s="12">
        <v>650</v>
      </c>
      <c r="P20" s="12">
        <v>900</v>
      </c>
      <c r="R20" s="3"/>
      <c r="S20" s="3"/>
      <c r="T20" s="3"/>
      <c r="U20" s="3"/>
      <c r="V20" s="3"/>
      <c r="W20" s="3"/>
      <c r="X20" s="3"/>
      <c r="Y20" s="3"/>
      <c r="Z20" s="3" t="s">
        <v>46</v>
      </c>
    </row>
    <row r="21" spans="2:26" x14ac:dyDescent="0.3">
      <c r="B21">
        <v>430</v>
      </c>
      <c r="C21">
        <v>890</v>
      </c>
      <c r="D21">
        <v>1758</v>
      </c>
      <c r="F21">
        <v>500</v>
      </c>
      <c r="G21">
        <v>890</v>
      </c>
      <c r="H21">
        <v>1488</v>
      </c>
      <c r="J21">
        <v>550</v>
      </c>
      <c r="K21">
        <v>870</v>
      </c>
      <c r="L21">
        <v>1280</v>
      </c>
      <c r="N21">
        <v>630</v>
      </c>
      <c r="O21">
        <v>760</v>
      </c>
      <c r="P21">
        <v>857</v>
      </c>
      <c r="R21" s="3"/>
      <c r="S21" s="3"/>
      <c r="T21" s="3"/>
      <c r="U21" s="3"/>
      <c r="V21" s="3"/>
      <c r="W21" s="3"/>
      <c r="X21" s="3"/>
      <c r="Y21" s="3"/>
      <c r="Z21" s="3" t="s">
        <v>47</v>
      </c>
    </row>
    <row r="22" spans="2:26" x14ac:dyDescent="0.3">
      <c r="B22">
        <v>430</v>
      </c>
      <c r="C22">
        <v>880</v>
      </c>
      <c r="D22">
        <v>1908</v>
      </c>
      <c r="F22">
        <v>500</v>
      </c>
      <c r="G22">
        <v>880</v>
      </c>
      <c r="H22">
        <v>1614</v>
      </c>
      <c r="J22">
        <v>550</v>
      </c>
      <c r="K22">
        <v>880</v>
      </c>
      <c r="L22">
        <v>1187</v>
      </c>
      <c r="N22">
        <v>620</v>
      </c>
      <c r="O22">
        <v>760</v>
      </c>
      <c r="P22">
        <v>969</v>
      </c>
      <c r="R22" s="3"/>
      <c r="S22" s="3"/>
      <c r="T22" s="3"/>
      <c r="U22" s="3"/>
      <c r="V22" s="3"/>
      <c r="W22" s="3"/>
      <c r="X22" s="3"/>
      <c r="Y22" s="3"/>
      <c r="Z22" s="3" t="s">
        <v>48</v>
      </c>
    </row>
    <row r="23" spans="2:26" x14ac:dyDescent="0.3">
      <c r="B23" s="12">
        <v>430</v>
      </c>
      <c r="C23" s="12">
        <f>FORECAST(D23,C21:C22,D21:D22)</f>
        <v>887.2</v>
      </c>
      <c r="D23" s="12">
        <v>1800</v>
      </c>
      <c r="F23" s="12">
        <v>500</v>
      </c>
      <c r="G23" s="12">
        <f>FORECAST(H23,G21:G22,H21:H22)</f>
        <v>889.04761904761904</v>
      </c>
      <c r="H23" s="12">
        <v>1500</v>
      </c>
      <c r="J23" s="12">
        <v>550</v>
      </c>
      <c r="K23" s="12">
        <f>FORECAST(L23,K21:K22,L21:L22)</f>
        <v>878.60215053763443</v>
      </c>
      <c r="L23" s="12">
        <v>1200</v>
      </c>
      <c r="N23" s="12">
        <f>FORECAST(P23,N21:N22,P21:P22)</f>
        <v>626.16071428571422</v>
      </c>
      <c r="O23" s="12">
        <v>760</v>
      </c>
      <c r="P23" s="12">
        <v>900</v>
      </c>
    </row>
    <row r="24" spans="2:26" x14ac:dyDescent="0.3">
      <c r="B24">
        <v>290</v>
      </c>
      <c r="C24">
        <v>750</v>
      </c>
      <c r="D24">
        <v>1732</v>
      </c>
      <c r="F24">
        <v>430</v>
      </c>
      <c r="G24">
        <v>900</v>
      </c>
      <c r="H24">
        <v>1611</v>
      </c>
      <c r="J24">
        <v>430</v>
      </c>
      <c r="K24">
        <v>920</v>
      </c>
      <c r="L24">
        <v>1327</v>
      </c>
      <c r="N24">
        <v>550</v>
      </c>
      <c r="O24">
        <v>910</v>
      </c>
      <c r="P24">
        <v>913</v>
      </c>
    </row>
    <row r="25" spans="2:26" x14ac:dyDescent="0.3">
      <c r="B25">
        <v>300</v>
      </c>
      <c r="C25">
        <v>750</v>
      </c>
      <c r="D25">
        <v>1881</v>
      </c>
      <c r="F25">
        <v>430</v>
      </c>
      <c r="G25">
        <v>910</v>
      </c>
      <c r="H25">
        <v>1466</v>
      </c>
      <c r="J25">
        <v>430</v>
      </c>
      <c r="K25">
        <v>930</v>
      </c>
      <c r="L25">
        <v>1193</v>
      </c>
      <c r="N25">
        <v>550</v>
      </c>
      <c r="O25">
        <v>920</v>
      </c>
      <c r="P25">
        <v>826</v>
      </c>
    </row>
    <row r="26" spans="2:26" x14ac:dyDescent="0.3">
      <c r="B26" s="12">
        <f>FORECAST(D26,B24:B25,D24:D25)</f>
        <v>294.56375838926175</v>
      </c>
      <c r="C26" s="12">
        <f>FORECAST(D26,C24:C25,D24:D25)</f>
        <v>750</v>
      </c>
      <c r="D26" s="12">
        <v>1800</v>
      </c>
      <c r="F26" s="12">
        <v>430</v>
      </c>
      <c r="G26" s="12">
        <f>FORECAST(H26,G24:G25,H24:H25)</f>
        <v>907.65517241379314</v>
      </c>
      <c r="H26" s="12">
        <v>1500</v>
      </c>
      <c r="J26" s="12">
        <v>430</v>
      </c>
      <c r="K26" s="12">
        <f>FORECAST(L26,K24:K25,L24:L25)</f>
        <v>929.4776119402984</v>
      </c>
      <c r="L26" s="12">
        <v>1200</v>
      </c>
      <c r="N26" s="12">
        <f>FORECAST(P26,N24:N25,P24:P25)</f>
        <v>550</v>
      </c>
      <c r="O26" s="12">
        <f>FORECAST(P26,O24:O25,P24:P25)</f>
        <v>911.49425287356325</v>
      </c>
      <c r="P26" s="12">
        <v>900</v>
      </c>
    </row>
    <row r="27" spans="2:26" x14ac:dyDescent="0.3">
      <c r="B27">
        <v>430</v>
      </c>
      <c r="C27">
        <v>620</v>
      </c>
      <c r="D27">
        <v>1762</v>
      </c>
      <c r="F27">
        <v>350</v>
      </c>
      <c r="G27">
        <v>880</v>
      </c>
      <c r="H27">
        <v>1586</v>
      </c>
      <c r="J27">
        <v>300</v>
      </c>
      <c r="K27">
        <v>870</v>
      </c>
      <c r="L27">
        <v>1244</v>
      </c>
      <c r="N27">
        <v>430</v>
      </c>
      <c r="O27">
        <v>950</v>
      </c>
      <c r="P27">
        <v>947</v>
      </c>
    </row>
    <row r="28" spans="2:26" x14ac:dyDescent="0.3">
      <c r="B28">
        <v>430</v>
      </c>
      <c r="C28">
        <v>630</v>
      </c>
      <c r="D28">
        <v>1911</v>
      </c>
      <c r="F28">
        <v>350</v>
      </c>
      <c r="G28">
        <v>890</v>
      </c>
      <c r="H28">
        <v>1462</v>
      </c>
      <c r="J28">
        <v>300</v>
      </c>
      <c r="K28">
        <v>880</v>
      </c>
      <c r="L28">
        <v>1154</v>
      </c>
      <c r="N28">
        <v>430</v>
      </c>
      <c r="O28">
        <v>960</v>
      </c>
      <c r="P28">
        <v>836</v>
      </c>
    </row>
    <row r="29" spans="2:26" x14ac:dyDescent="0.3">
      <c r="B29" s="12">
        <v>430</v>
      </c>
      <c r="C29" s="12">
        <f>FORECAST(D29,C27:C28,D27:D28)</f>
        <v>622.55033557046977</v>
      </c>
      <c r="D29" s="12">
        <v>1800</v>
      </c>
      <c r="F29" s="12">
        <v>350</v>
      </c>
      <c r="G29" s="12">
        <f>FORECAST(H29,G27:G28,H27:H28)</f>
        <v>886.93548387096769</v>
      </c>
      <c r="H29" s="12">
        <v>1500</v>
      </c>
      <c r="J29" s="12">
        <v>300</v>
      </c>
      <c r="K29" s="12">
        <f>FORECAST(L29,K27:K28,L27:L28)</f>
        <v>874.88888888888891</v>
      </c>
      <c r="L29" s="12">
        <v>1200</v>
      </c>
      <c r="N29" s="12">
        <v>430</v>
      </c>
      <c r="O29" s="12">
        <f>FORECAST(P29,O27:O28,P27:P28)</f>
        <v>954.23423423423424</v>
      </c>
      <c r="P29" s="12">
        <v>900</v>
      </c>
    </row>
    <row r="30" spans="2:26" x14ac:dyDescent="0.3">
      <c r="F30">
        <v>270</v>
      </c>
      <c r="G30">
        <v>750</v>
      </c>
      <c r="H30">
        <v>1442</v>
      </c>
      <c r="J30">
        <v>260</v>
      </c>
      <c r="K30">
        <v>750</v>
      </c>
      <c r="L30">
        <v>1304</v>
      </c>
      <c r="N30">
        <v>290</v>
      </c>
      <c r="O30">
        <v>900</v>
      </c>
      <c r="P30">
        <v>899</v>
      </c>
    </row>
    <row r="31" spans="2:26" x14ac:dyDescent="0.3">
      <c r="F31">
        <v>280</v>
      </c>
      <c r="G31">
        <v>750</v>
      </c>
      <c r="H31">
        <v>1585</v>
      </c>
      <c r="J31">
        <v>250</v>
      </c>
      <c r="K31">
        <v>750</v>
      </c>
      <c r="L31">
        <v>1172</v>
      </c>
      <c r="N31">
        <v>300</v>
      </c>
      <c r="O31">
        <v>900</v>
      </c>
      <c r="P31">
        <v>976</v>
      </c>
    </row>
    <row r="32" spans="2:26" x14ac:dyDescent="0.3">
      <c r="F32" s="12">
        <f>FORECAST(H32,F30:F31,H30:H31)</f>
        <v>274.05594405594405</v>
      </c>
      <c r="G32" s="12">
        <f>FORECAST(H32,G30:G31,H30:H31)</f>
        <v>750</v>
      </c>
      <c r="H32" s="12">
        <v>1500</v>
      </c>
      <c r="J32" s="12">
        <f>FORECAST(L32,J30:J31,L30:L31)</f>
        <v>252.1212121212121</v>
      </c>
      <c r="K32" s="12">
        <f>FORECAST(L32,K30:K31,L30:L31)</f>
        <v>750</v>
      </c>
      <c r="L32" s="12">
        <v>1200</v>
      </c>
      <c r="N32" s="12">
        <f>FORECAST(P32,N30:N31,P30:P31)</f>
        <v>290.12987012987014</v>
      </c>
      <c r="O32" s="12">
        <v>900</v>
      </c>
      <c r="P32" s="12">
        <v>900</v>
      </c>
    </row>
    <row r="33" spans="6:16" x14ac:dyDescent="0.3">
      <c r="F33">
        <v>430</v>
      </c>
      <c r="G33">
        <v>610</v>
      </c>
      <c r="H33">
        <v>1615</v>
      </c>
      <c r="J33">
        <v>300</v>
      </c>
      <c r="K33">
        <v>630</v>
      </c>
      <c r="L33">
        <v>1158</v>
      </c>
      <c r="N33">
        <v>220</v>
      </c>
      <c r="O33">
        <v>750</v>
      </c>
      <c r="P33">
        <v>820</v>
      </c>
    </row>
    <row r="34" spans="6:16" x14ac:dyDescent="0.3">
      <c r="F34">
        <v>430</v>
      </c>
      <c r="G34">
        <v>600</v>
      </c>
      <c r="H34">
        <v>1471</v>
      </c>
      <c r="J34">
        <v>300</v>
      </c>
      <c r="K34">
        <v>640</v>
      </c>
      <c r="L34">
        <v>1248</v>
      </c>
      <c r="N34">
        <v>230</v>
      </c>
      <c r="O34">
        <v>750</v>
      </c>
      <c r="P34">
        <v>929</v>
      </c>
    </row>
    <row r="35" spans="6:16" x14ac:dyDescent="0.3">
      <c r="F35" s="12">
        <v>430</v>
      </c>
      <c r="G35" s="12">
        <f>FORECAST(H35,G33:G34,H33:H34)</f>
        <v>602.01388888888891</v>
      </c>
      <c r="H35" s="12">
        <v>1500</v>
      </c>
      <c r="J35" s="12">
        <v>300</v>
      </c>
      <c r="K35" s="12">
        <f>FORECAST(L35,K33:K34,L33:L34)</f>
        <v>634.66666666666674</v>
      </c>
      <c r="L35" s="12">
        <v>1200</v>
      </c>
      <c r="N35" s="12">
        <f>FORECAST(P35,N33:N34,P33:P34)</f>
        <v>227.33944954128441</v>
      </c>
      <c r="O35" s="12">
        <f>FORECAST(P35,O33:O34,P33:P34)</f>
        <v>750</v>
      </c>
      <c r="P35" s="12">
        <v>900</v>
      </c>
    </row>
    <row r="36" spans="6:16" x14ac:dyDescent="0.3">
      <c r="J36">
        <v>430</v>
      </c>
      <c r="K36">
        <v>580</v>
      </c>
      <c r="L36">
        <v>1198</v>
      </c>
      <c r="N36">
        <v>300</v>
      </c>
      <c r="O36">
        <v>600</v>
      </c>
      <c r="P36">
        <v>893</v>
      </c>
    </row>
    <row r="37" spans="6:16" x14ac:dyDescent="0.3">
      <c r="J37">
        <v>430</v>
      </c>
      <c r="K37">
        <v>590</v>
      </c>
      <c r="L37">
        <v>1332</v>
      </c>
      <c r="N37">
        <v>300</v>
      </c>
      <c r="O37">
        <v>610</v>
      </c>
      <c r="P37">
        <v>980</v>
      </c>
    </row>
    <row r="38" spans="6:16" x14ac:dyDescent="0.3">
      <c r="J38" s="12">
        <v>430</v>
      </c>
      <c r="K38" s="12">
        <f>FORECAST(L38,K36:K37,L36:L37)</f>
        <v>580.14925373134338</v>
      </c>
      <c r="L38" s="12">
        <v>1200</v>
      </c>
      <c r="N38" s="12">
        <v>300</v>
      </c>
      <c r="O38" s="12">
        <f>FORECAST(P38,O36:O37,P36:P37)</f>
        <v>600.80459770114942</v>
      </c>
      <c r="P38" s="12">
        <v>900</v>
      </c>
    </row>
    <row r="39" spans="6:16" x14ac:dyDescent="0.3">
      <c r="N39">
        <v>430</v>
      </c>
      <c r="O39">
        <v>550</v>
      </c>
      <c r="P39">
        <v>842</v>
      </c>
    </row>
    <row r="40" spans="6:16" x14ac:dyDescent="0.3">
      <c r="N40">
        <v>430</v>
      </c>
      <c r="O40">
        <v>560</v>
      </c>
      <c r="P40">
        <v>952</v>
      </c>
    </row>
    <row r="41" spans="6:16" x14ac:dyDescent="0.3">
      <c r="N41" s="12">
        <v>430</v>
      </c>
      <c r="O41" s="12">
        <f>FORECAST(P41,O39:O40,P39:P40)</f>
        <v>555.27272727272725</v>
      </c>
      <c r="P41" s="12">
        <v>900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5" sqref="D15"/>
    </sheetView>
  </sheetViews>
  <sheetFormatPr defaultRowHeight="14.4" x14ac:dyDescent="0.3"/>
  <cols>
    <col min="2" max="2" width="17" customWidth="1"/>
  </cols>
  <sheetData>
    <row r="1" spans="1:5" ht="24.6" x14ac:dyDescent="0.3">
      <c r="A1" s="1" t="s">
        <v>0</v>
      </c>
      <c r="B1">
        <v>420</v>
      </c>
      <c r="C1">
        <v>430</v>
      </c>
      <c r="D1">
        <v>440</v>
      </c>
    </row>
    <row r="2" spans="1:5" x14ac:dyDescent="0.3">
      <c r="A2">
        <v>745</v>
      </c>
      <c r="C2">
        <v>3102.5</v>
      </c>
    </row>
    <row r="3" spans="1:5" x14ac:dyDescent="0.3">
      <c r="A3">
        <v>755</v>
      </c>
      <c r="B3">
        <v>3110.5</v>
      </c>
      <c r="C3" s="7">
        <v>3112</v>
      </c>
      <c r="D3">
        <v>3104.5</v>
      </c>
    </row>
    <row r="4" spans="1:5" x14ac:dyDescent="0.3">
      <c r="A4">
        <v>765</v>
      </c>
      <c r="C4">
        <v>3102.5</v>
      </c>
    </row>
    <row r="8" spans="1:5" x14ac:dyDescent="0.3">
      <c r="A8" t="s">
        <v>49</v>
      </c>
      <c r="D8" t="s">
        <v>55</v>
      </c>
    </row>
    <row r="9" spans="1:5" x14ac:dyDescent="0.3">
      <c r="A9" t="s">
        <v>51</v>
      </c>
      <c r="B9">
        <v>-5079.4995840000001</v>
      </c>
      <c r="D9" t="s">
        <v>54</v>
      </c>
      <c r="E9">
        <f>-B10/(2*B11)</f>
        <v>426.66667366666718</v>
      </c>
    </row>
    <row r="10" spans="1:5" x14ac:dyDescent="0.3">
      <c r="A10" t="s">
        <v>52</v>
      </c>
      <c r="B10">
        <v>38.399998070000002</v>
      </c>
      <c r="D10" t="s">
        <v>1</v>
      </c>
      <c r="E10">
        <f>B11*E9^2 + B10*E9 + B9</f>
        <v>3112.50013866667</v>
      </c>
    </row>
    <row r="11" spans="1:5" x14ac:dyDescent="0.3">
      <c r="A11" t="s">
        <v>53</v>
      </c>
      <c r="B11">
        <v>-4.4999997E-2</v>
      </c>
    </row>
    <row r="12" spans="1:5" x14ac:dyDescent="0.3">
      <c r="A12" t="s">
        <v>50</v>
      </c>
    </row>
    <row r="13" spans="1:5" x14ac:dyDescent="0.3">
      <c r="A13" t="s">
        <v>51</v>
      </c>
      <c r="B13">
        <v>-51040.372009999999</v>
      </c>
      <c r="D13" t="s">
        <v>56</v>
      </c>
      <c r="E13">
        <f>-B14/(2*B15)</f>
        <v>755.00000610526354</v>
      </c>
    </row>
    <row r="14" spans="1:5" x14ac:dyDescent="0.3">
      <c r="A14" t="s">
        <v>52</v>
      </c>
      <c r="B14">
        <v>143.4499921</v>
      </c>
      <c r="D14" t="s">
        <v>1</v>
      </c>
      <c r="E14">
        <f>B15*E13^2 + B14*E13 + B13</f>
        <v>3112.0004456500028</v>
      </c>
    </row>
    <row r="15" spans="1:5" x14ac:dyDescent="0.3">
      <c r="A15" t="s">
        <v>53</v>
      </c>
      <c r="B15">
        <v>-9.4999994000000004E-2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workbookViewId="0">
      <selection activeCell="Q9" sqref="Q9"/>
    </sheetView>
  </sheetViews>
  <sheetFormatPr defaultRowHeight="14.4" x14ac:dyDescent="0.3"/>
  <cols>
    <col min="1" max="1" width="5.109375" customWidth="1"/>
  </cols>
  <sheetData>
    <row r="1" spans="2:11" x14ac:dyDescent="0.3">
      <c r="B1" s="3"/>
      <c r="C1" s="3"/>
      <c r="D1" s="3"/>
      <c r="E1" s="3"/>
      <c r="F1" s="3"/>
      <c r="G1" s="3"/>
      <c r="H1" s="3"/>
      <c r="I1" s="3"/>
      <c r="J1" s="3"/>
      <c r="K1" s="3"/>
    </row>
    <row r="2" spans="2:11" x14ac:dyDescent="0.3">
      <c r="B2" s="3"/>
      <c r="C2" s="3"/>
      <c r="D2" s="3"/>
      <c r="E2" s="3"/>
      <c r="F2" s="3"/>
      <c r="G2" s="3"/>
      <c r="H2" s="3"/>
      <c r="I2" s="3" t="s">
        <v>57</v>
      </c>
      <c r="J2" s="3"/>
      <c r="K2" s="3"/>
    </row>
    <row r="3" spans="2:11" x14ac:dyDescent="0.3">
      <c r="B3" s="3"/>
      <c r="C3" s="3"/>
      <c r="D3" s="3"/>
      <c r="E3" s="3"/>
      <c r="F3" s="3"/>
      <c r="G3" s="3"/>
      <c r="H3" s="3"/>
      <c r="I3" s="3"/>
      <c r="J3" s="3"/>
      <c r="K3" s="3" t="s">
        <v>59</v>
      </c>
    </row>
    <row r="4" spans="2:11" x14ac:dyDescent="0.3">
      <c r="B4" s="3"/>
      <c r="C4" s="3"/>
      <c r="D4" s="3"/>
      <c r="E4" s="3"/>
      <c r="F4" s="3"/>
      <c r="G4" s="3" t="s">
        <v>61</v>
      </c>
      <c r="H4" s="3"/>
      <c r="I4" s="3"/>
      <c r="J4" s="3"/>
      <c r="K4" s="3"/>
    </row>
    <row r="5" spans="2:11" x14ac:dyDescent="0.3">
      <c r="B5" s="3"/>
      <c r="C5" s="3"/>
      <c r="D5" s="3"/>
      <c r="E5" s="3"/>
      <c r="F5" s="3"/>
      <c r="G5" s="3"/>
      <c r="H5" s="3"/>
      <c r="I5" s="3"/>
      <c r="J5" s="3"/>
      <c r="K5" s="3" t="s">
        <v>60</v>
      </c>
    </row>
    <row r="6" spans="2:11" x14ac:dyDescent="0.3">
      <c r="B6" s="3"/>
      <c r="C6" s="3"/>
      <c r="D6" s="3"/>
      <c r="E6" s="3"/>
      <c r="F6" s="3"/>
      <c r="G6" s="3"/>
      <c r="H6" s="3" t="s">
        <v>58</v>
      </c>
      <c r="I6" s="3"/>
      <c r="J6" s="3"/>
      <c r="K6" s="3"/>
    </row>
    <row r="7" spans="2:11" x14ac:dyDescent="0.3">
      <c r="B7" s="3"/>
      <c r="C7" s="3"/>
      <c r="D7" s="3"/>
      <c r="E7" s="3"/>
      <c r="F7" s="3"/>
      <c r="G7" s="3"/>
      <c r="H7" s="3"/>
      <c r="I7" s="3" t="s">
        <v>62</v>
      </c>
      <c r="J7" s="3"/>
      <c r="K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الف</vt:lpstr>
      <vt:lpstr>ب</vt:lpstr>
      <vt:lpstr>ج</vt:lpstr>
      <vt:lpstr>د</vt:lpstr>
      <vt:lpstr>ه</vt:lpstr>
      <vt:lpstr>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2022-09-02T15:27:17Z</dcterms:created>
  <dcterms:modified xsi:type="dcterms:W3CDTF">2022-09-03T12:35:09Z</dcterms:modified>
</cp:coreProperties>
</file>