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ltivosIlicitos" sheetId="1" r:id="rId1"/>
  </sheets>
  <calcPr fullCalcOnLoad="1"/>
</workbook>
</file>

<file path=xl/sharedStrings.xml><?xml version="1.0" encoding="utf-8"?>
<sst xmlns="http://schemas.openxmlformats.org/spreadsheetml/2006/main" count="726" uniqueCount="726">
  <si>
    <t>CULTIVOS ILÍCITOS</t>
  </si>
  <si>
    <t>Coca (Valores en hectáreas)</t>
  </si>
  <si>
    <t>CODDEPTO</t>
  </si>
  <si>
    <t>DEPARTAMENTO</t>
  </si>
  <si>
    <t>CODMPIO</t>
  </si>
  <si>
    <t>MUNICIPIO</t>
  </si>
  <si>
    <t>91</t>
  </si>
  <si>
    <t>AMAZONAS</t>
  </si>
  <si>
    <t>91263</t>
  </si>
  <si>
    <t>EL ENCANTO (Cor. Departamental)</t>
  </si>
  <si>
    <t/>
  </si>
  <si>
    <t>91405</t>
  </si>
  <si>
    <t>LA CHORRERA (Cor. Departamental)</t>
  </si>
  <si>
    <t>91407</t>
  </si>
  <si>
    <t>LA PEDRERA (Cor. Departamental)</t>
  </si>
  <si>
    <t>91430</t>
  </si>
  <si>
    <t>LA VICTORIA (Pacoa) (Cor. Departamental)</t>
  </si>
  <si>
    <t>91460</t>
  </si>
  <si>
    <t>MIRITÍ-PARANÁ (Campoamor) (Cor. Departamental)</t>
  </si>
  <si>
    <t>91530</t>
  </si>
  <si>
    <t>PUERTO ALEGRÍA (Cor. Departamental)</t>
  </si>
  <si>
    <t>91536</t>
  </si>
  <si>
    <t>PUERTO ARICA (Cor. Departamental)</t>
  </si>
  <si>
    <t>91669</t>
  </si>
  <si>
    <t>SANTANDER (Araracuara) (Cor. Departamental)</t>
  </si>
  <si>
    <t>Total AMAZONAS</t>
  </si>
  <si>
    <t>05</t>
  </si>
  <si>
    <t>ANTIOQUIA</t>
  </si>
  <si>
    <t>05031</t>
  </si>
  <si>
    <t>AMALFI</t>
  </si>
  <si>
    <t>05040</t>
  </si>
  <si>
    <t>ANORÍ</t>
  </si>
  <si>
    <t>05045</t>
  </si>
  <si>
    <t>APARTADÓ</t>
  </si>
  <si>
    <t>05055</t>
  </si>
  <si>
    <t>ARGELIA</t>
  </si>
  <si>
    <t>05107</t>
  </si>
  <si>
    <t>BRICEÑO</t>
  </si>
  <si>
    <t>05120</t>
  </si>
  <si>
    <t>CÁCERES</t>
  </si>
  <si>
    <t>05134</t>
  </si>
  <si>
    <t>CAMPAMENTO</t>
  </si>
  <si>
    <t>05142</t>
  </si>
  <si>
    <t>CARACOLÍ</t>
  </si>
  <si>
    <t>05147</t>
  </si>
  <si>
    <t>CAREPA</t>
  </si>
  <si>
    <t>05148</t>
  </si>
  <si>
    <t>CARMEN DE VIBORAL</t>
  </si>
  <si>
    <t>05154</t>
  </si>
  <si>
    <t>CAUCASIA</t>
  </si>
  <si>
    <t>05172</t>
  </si>
  <si>
    <t>CHIGORODÓ</t>
  </si>
  <si>
    <t>05197</t>
  </si>
  <si>
    <t>COCORNÁ</t>
  </si>
  <si>
    <t>05234</t>
  </si>
  <si>
    <t>DABEIBA</t>
  </si>
  <si>
    <t>05237</t>
  </si>
  <si>
    <t>DON MATÍAS</t>
  </si>
  <si>
    <t>05250</t>
  </si>
  <si>
    <t>EL BAGRE</t>
  </si>
  <si>
    <t>05284</t>
  </si>
  <si>
    <t>FRONTINO</t>
  </si>
  <si>
    <t>05310</t>
  </si>
  <si>
    <t>GÓMEZ PLATA</t>
  </si>
  <si>
    <t>05361</t>
  </si>
  <si>
    <t>ITUANGO</t>
  </si>
  <si>
    <t>05425</t>
  </si>
  <si>
    <t>MACEO</t>
  </si>
  <si>
    <t>05475</t>
  </si>
  <si>
    <t>MURINDÓ</t>
  </si>
  <si>
    <t>05480</t>
  </si>
  <si>
    <t>MUTATÁ</t>
  </si>
  <si>
    <t>05483</t>
  </si>
  <si>
    <t>NARIÑO</t>
  </si>
  <si>
    <t>05495</t>
  </si>
  <si>
    <t>NECHÍ</t>
  </si>
  <si>
    <t>05490</t>
  </si>
  <si>
    <t>NECOCLÍ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</si>
  <si>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</si>
  <si>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</si>
  <si>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</si>
  <si>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</si>
  <si>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</si>
  <si>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</si>
  <si>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</si>
  <si>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</si>
  <si>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05628</t>
  </si>
  <si>
    <t>SABANALARGA</t>
  </si>
  <si>
    <t>05647</t>
  </si>
  <si>
    <t>SAN ANDRÉS</t>
  </si>
  <si>
    <t>05649</t>
  </si>
  <si>
    <t>SAN CARLOS</t>
  </si>
  <si>
    <t>05652</t>
  </si>
  <si>
    <t>SAN FRANCISCO</t>
  </si>
  <si>
    <t>05660</t>
  </si>
  <si>
    <t>SAN LUIS</t>
  </si>
  <si>
    <t>05665</t>
  </si>
  <si>
    <t>SAN PEDRO DE URABÁ</t>
  </si>
  <si>
    <t>05667</t>
  </si>
  <si>
    <t>SAN RAFAEL</t>
  </si>
  <si>
    <t>05670</t>
  </si>
  <si>
    <t>SAN ROQUE</t>
  </si>
  <si>
    <t>05686</t>
  </si>
  <si>
    <t>SANTA ROSA DE OSOS</t>
  </si>
  <si>
    <t>05736</t>
  </si>
  <si>
    <t>SEGOVIA</t>
  </si>
  <si>
    <t>05756</t>
  </si>
  <si>
    <t>SONSÓN</t>
  </si>
  <si>
    <t>05790</t>
  </si>
  <si>
    <t>TARAZÁ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</si>
  <si>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</si>
  <si>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</si>
  <si>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</si>
  <si>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</si>
  <si>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</si>
  <si>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</si>
  <si>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</si>
  <si>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</si>
  <si>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</si>
  <si>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</si>
  <si>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05858</t>
  </si>
  <si>
    <t>VEGACHÍ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</si>
  <si>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</si>
  <si>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</si>
  <si>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</si>
  <si>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</si>
  <si>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</si>
  <si>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</si>
  <si>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</si>
  <si>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</si>
  <si>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</si>
  <si>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 (Casabe)</t>
  </si>
  <si>
    <t>05895</t>
  </si>
  <si>
    <t>ZARAGOZA</t>
  </si>
  <si>
    <t>Total ANTIOQUIA</t>
  </si>
  <si>
    <t>81</t>
  </si>
  <si>
    <t>ARAUCA</t>
  </si>
  <si>
    <t>81065</t>
  </si>
  <si>
    <t>ARAUQUITA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</si>
  <si>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</si>
  <si>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</si>
  <si>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</si>
  <si>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</si>
  <si>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</si>
  <si>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</si>
  <si>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</si>
  <si>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</si>
  <si>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Total ARAUCA</t>
  </si>
  <si>
    <t>13</t>
  </si>
  <si>
    <t>BOLÍVAR</t>
  </si>
  <si>
    <t>13006</t>
  </si>
  <si>
    <t>ACHÍ</t>
  </si>
  <si>
    <t>13030</t>
  </si>
  <si>
    <t>ALTOS DEL ROSARIO</t>
  </si>
  <si>
    <t>13042</t>
  </si>
  <si>
    <t>ARENAL</t>
  </si>
  <si>
    <t>13074</t>
  </si>
  <si>
    <t>BARRANCO DE LOBA</t>
  </si>
  <si>
    <t>13160</t>
  </si>
  <si>
    <t>CANTAGALLO</t>
  </si>
  <si>
    <t>13268</t>
  </si>
  <si>
    <t>EL PEÑÓN</t>
  </si>
  <si>
    <t>13458</t>
  </si>
  <si>
    <t>MONTECRISTO</t>
  </si>
  <si>
    <t>13473</t>
  </si>
  <si>
    <t>MORALES</t>
  </si>
  <si>
    <t>13490</t>
  </si>
  <si>
    <t>NOROSI</t>
  </si>
  <si>
    <t>13600</t>
  </si>
  <si>
    <t>RIOVIEJO</t>
  </si>
  <si>
    <t>13655</t>
  </si>
  <si>
    <t>SAN JACINTO DEL CAUCA</t>
  </si>
  <si>
    <t>13667</t>
  </si>
  <si>
    <t>SAN MARTÍN DE LOBA</t>
  </si>
  <si>
    <t>13670</t>
  </si>
  <si>
    <t>SAN PABLO</t>
  </si>
  <si>
    <t>13688</t>
  </si>
  <si>
    <t>SANTA ROSA DEL SUR</t>
  </si>
  <si>
    <t>13744</t>
  </si>
  <si>
    <t>SIMITÍ</t>
  </si>
  <si>
    <t>13810</t>
  </si>
  <si>
    <t>TIQUISIO (Puerto Rico)</t>
  </si>
  <si>
    <t>Total BOLÍVAR</t>
  </si>
  <si>
    <t>15</t>
  </si>
  <si>
    <t>BOYACÁ</t>
  </si>
  <si>
    <t>15212</t>
  </si>
  <si>
    <t>COPER</t>
  </si>
  <si>
    <t>15223</t>
  </si>
  <si>
    <t>CUBARÁ</t>
  </si>
  <si>
    <t>15401</t>
  </si>
  <si>
    <t>LA VICTORIA</t>
  </si>
  <si>
    <t>15442</t>
  </si>
  <si>
    <t>MARIPÍ</t>
  </si>
  <si>
    <t>15480</t>
  </si>
  <si>
    <t>MUZO</t>
  </si>
  <si>
    <t>15507</t>
  </si>
  <si>
    <t>OTANCHE</t>
  </si>
  <si>
    <t>15531</t>
  </si>
  <si>
    <t>PAUNA</t>
  </si>
  <si>
    <t>15572</t>
  </si>
  <si>
    <t>PUERTO BOYACÁ</t>
  </si>
  <si>
    <t>15580</t>
  </si>
  <si>
    <t>QUÍPAMA</t>
  </si>
  <si>
    <t>15681</t>
  </si>
  <si>
    <t>SAN PABLO DE BORBUR</t>
  </si>
  <si>
    <t>15696</t>
  </si>
  <si>
    <t>SANTA SOFÍA</t>
  </si>
  <si>
    <t>15832</t>
  </si>
  <si>
    <t>TUNUNGUÁ</t>
  </si>
  <si>
    <t>Total BOYACÁ</t>
  </si>
  <si>
    <t>17</t>
  </si>
  <si>
    <t>CALDAS</t>
  </si>
  <si>
    <t>17433</t>
  </si>
  <si>
    <t>MANZANARES</t>
  </si>
  <si>
    <t>17495</t>
  </si>
  <si>
    <t>NORCASIA</t>
  </si>
  <si>
    <t>17541</t>
  </si>
  <si>
    <t>PENSILVANIA</t>
  </si>
  <si>
    <t>17662</t>
  </si>
  <si>
    <t>SAMANÁ</t>
  </si>
  <si>
    <t>17867</t>
  </si>
  <si>
    <t>VICTORIA</t>
  </si>
  <si>
    <t>Total CALDAS</t>
  </si>
  <si>
    <t>18</t>
  </si>
  <si>
    <t>CAQUETÁ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</si>
  <si>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</si>
  <si>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</si>
  <si>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</si>
  <si>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</si>
  <si>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</si>
  <si>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</si>
  <si>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</si>
  <si>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</si>
  <si>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</si>
  <si>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</si>
  <si>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</si>
  <si>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</si>
  <si>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18001</t>
  </si>
  <si>
    <t>FLORENCIA</t>
  </si>
  <si>
    <t>18460</t>
  </si>
  <si>
    <t>MILÁN</t>
  </si>
  <si>
    <t>18410</t>
  </si>
  <si>
    <t>MONTAÑITA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</si>
  <si>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</si>
  <si>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</si>
  <si>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</si>
  <si>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</si>
  <si>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</si>
  <si>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</si>
  <si>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</si>
  <si>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</si>
  <si>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</si>
  <si>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</si>
  <si>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</si>
  <si>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</si>
  <si>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</si>
  <si>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VALPARAÍSO</t>
  </si>
  <si>
    <t>Total CAQUETÁ</t>
  </si>
  <si>
    <t>19</t>
  </si>
  <si>
    <t>CAUCA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</si>
  <si>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</si>
  <si>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</si>
  <si>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</si>
  <si>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</si>
  <si>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</si>
  <si>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</si>
  <si>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</si>
  <si>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</si>
  <si>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</si>
  <si>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</si>
  <si>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</si>
  <si>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</si>
  <si>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</si>
  <si>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</si>
  <si>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</si>
  <si>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</si>
  <si>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</si>
  <si>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</si>
  <si>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</si>
  <si>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19318</t>
  </si>
  <si>
    <t>GUAPI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</si>
  <si>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</si>
  <si>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</si>
  <si>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</si>
  <si>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</si>
  <si>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</si>
  <si>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</si>
  <si>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</si>
  <si>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</si>
  <si>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</si>
  <si>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</si>
  <si>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</si>
  <si>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</si>
  <si>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</si>
  <si>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19532</t>
  </si>
  <si>
    <t xml:space="preserve">PATÍA  (El Bordo)</t>
  </si>
  <si>
    <t>19533</t>
  </si>
  <si>
    <t>PIAMONTE</t>
  </si>
  <si>
    <t>19548</t>
  </si>
  <si>
    <t>PIENDAMÓ</t>
  </si>
  <si>
    <t>19622</t>
  </si>
  <si>
    <t>ROSAS</t>
  </si>
  <si>
    <t>19701</t>
  </si>
  <si>
    <t>SANTA ROSA</t>
  </si>
  <si>
    <t>19698</t>
  </si>
  <si>
    <t>SANTANDER DE QUILICHAO</t>
  </si>
  <si>
    <t>19760</t>
  </si>
  <si>
    <t>SOTARÁ (Paispamba)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</si>
  <si>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</si>
  <si>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</si>
  <si>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</si>
  <si>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</si>
  <si>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</si>
  <si>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</si>
  <si>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</si>
  <si>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</si>
  <si>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</si>
  <si>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TORIBÍO</t>
  </si>
  <si>
    <t>Total CAUCA</t>
  </si>
  <si>
    <t>20</t>
  </si>
  <si>
    <t>CESAR</t>
  </si>
  <si>
    <t>20011</t>
  </si>
  <si>
    <t>AGUACHICA</t>
  </si>
  <si>
    <t>20178</t>
  </si>
  <si>
    <t>CHIRIGUANÁ</t>
  </si>
  <si>
    <t>20310</t>
  </si>
  <si>
    <t>GONZÁLEZ</t>
  </si>
  <si>
    <t>20383</t>
  </si>
  <si>
    <t>LA GLORIA</t>
  </si>
  <si>
    <t>20517</t>
  </si>
  <si>
    <t>PAILITAS</t>
  </si>
  <si>
    <t>20550</t>
  </si>
  <si>
    <t>PELAYA</t>
  </si>
  <si>
    <t>20710</t>
  </si>
  <si>
    <t>SAN ALBERTO</t>
  </si>
  <si>
    <t>20770</t>
  </si>
  <si>
    <t>SAN MARTÍN</t>
  </si>
  <si>
    <t>Total CESAR</t>
  </si>
  <si>
    <t>27</t>
  </si>
  <si>
    <t>CHOCÓ</t>
  </si>
  <si>
    <t>27006</t>
  </si>
  <si>
    <t>ACANDÍ</t>
  </si>
  <si>
    <t>27025</t>
  </si>
  <si>
    <t>ALTO BAUDÓ (Pie de Pató)</t>
  </si>
  <si>
    <t>27050</t>
  </si>
  <si>
    <t>ATRATO (Yuto)</t>
  </si>
  <si>
    <t>27075</t>
  </si>
  <si>
    <t>BAHÍA SOLANO (Mutis)</t>
  </si>
  <si>
    <t>27077</t>
  </si>
  <si>
    <t xml:space="preserve">BAJO BAUDÓ  (Pizarro)</t>
  </si>
  <si>
    <t>27099</t>
  </si>
  <si>
    <t>BOJAYÁ (Bellavista)</t>
  </si>
  <si>
    <t>27150</t>
  </si>
  <si>
    <t xml:space="preserve">CARMEN DEL DARIÉN  (Curbaradó)</t>
  </si>
  <si>
    <t>27205</t>
  </si>
  <si>
    <t>CONDOTO</t>
  </si>
  <si>
    <t>27135</t>
  </si>
  <si>
    <t>EL CANTÓN DEL SAN PABLO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</si>
  <si>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</si>
  <si>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</si>
  <si>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</si>
  <si>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</si>
  <si>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</si>
  <si>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</si>
  <si>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</si>
  <si>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</si>
  <si>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</si>
  <si>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 (Beté)</t>
  </si>
  <si>
    <t>27430</t>
  </si>
  <si>
    <t>MEDIO BAUDÓ (Boca de Pepé)</t>
  </si>
  <si>
    <t>27450</t>
  </si>
  <si>
    <t>MEDIO SAN JUAN (Andagoya)</t>
  </si>
  <si>
    <t>27491</t>
  </si>
  <si>
    <t>NÓVITA</t>
  </si>
  <si>
    <t>27495</t>
  </si>
  <si>
    <t>NUQUÍ</t>
  </si>
  <si>
    <t>27001</t>
  </si>
  <si>
    <t>QUIBDÓ</t>
  </si>
  <si>
    <t>27580</t>
  </si>
  <si>
    <t>RÍO IRÓ (Santa Rita)</t>
  </si>
  <si>
    <t>27600</t>
  </si>
  <si>
    <t>RÍO QUITO (Paimadó)</t>
  </si>
  <si>
    <t>27615</t>
  </si>
  <si>
    <t>RIOSUCIO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</si>
  <si>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</si>
  <si>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</si>
  <si>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</si>
  <si>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</si>
  <si>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</si>
  <si>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</si>
  <si>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</si>
  <si>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</si>
  <si>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</si>
  <si>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 (Ánimas)</t>
  </si>
  <si>
    <t>Total CHOCÓ</t>
  </si>
  <si>
    <t>23</t>
  </si>
  <si>
    <t>CÓRDOBA</t>
  </si>
  <si>
    <t>23350</t>
  </si>
  <si>
    <t>LA APARTADA</t>
  </si>
  <si>
    <t>23466</t>
  </si>
  <si>
    <t>MONTELÍBANO</t>
  </si>
  <si>
    <t>23580</t>
  </si>
  <si>
    <t>PUERTO LIBERTADOR</t>
  </si>
  <si>
    <t>23682</t>
  </si>
  <si>
    <t>SAN JOSÉ DE URÉ</t>
  </si>
  <si>
    <t>23807</t>
  </si>
  <si>
    <t>TIERRALTA</t>
  </si>
  <si>
    <t>23855</t>
  </si>
  <si>
    <t>VALENCIA</t>
  </si>
  <si>
    <t>Total CÓRDOBA</t>
  </si>
  <si>
    <t>25</t>
  </si>
  <si>
    <t>CUNDINAMARCA</t>
  </si>
  <si>
    <t>25148</t>
  </si>
  <si>
    <t>CAPARRAPÍ</t>
  </si>
  <si>
    <t>25518</t>
  </si>
  <si>
    <t>PAIME</t>
  </si>
  <si>
    <t>25823</t>
  </si>
  <si>
    <t>TOPAIPÍ</t>
  </si>
  <si>
    <t>25885</t>
  </si>
  <si>
    <t>YACOPÍ</t>
  </si>
  <si>
    <t>Total CUNDINAMARCA</t>
  </si>
  <si>
    <t>94</t>
  </si>
  <si>
    <t>GUAINÍA</t>
  </si>
  <si>
    <t>94343</t>
  </si>
  <si>
    <t>BARRANCO MINA (Cor. Departamental)</t>
  </si>
  <si>
    <t>94001</t>
  </si>
  <si>
    <t>INIRIDA</t>
  </si>
  <si>
    <t>94663</t>
  </si>
  <si>
    <t>MAPIRIPANA (Cor. Departamental)</t>
  </si>
  <si>
    <t>94888</t>
  </si>
  <si>
    <t>MORICHAL (Morichal Nuevo) (Cor. Departamental)</t>
  </si>
  <si>
    <t>94887</t>
  </si>
  <si>
    <t>PANÁ PANÁ (Campo Alegre) (Cor. Departamental)</t>
  </si>
  <si>
    <t>94884</t>
  </si>
  <si>
    <t>PUERTO COLOMBIA (Cor. Departamental)</t>
  </si>
  <si>
    <t>Total GUAINÍA</t>
  </si>
  <si>
    <t>95</t>
  </si>
  <si>
    <t>GUAVIARE</t>
  </si>
  <si>
    <t>95015</t>
  </si>
  <si>
    <t>CALAMAR</t>
  </si>
  <si>
    <t>95025</t>
  </si>
  <si>
    <t>EL RETORNO</t>
  </si>
  <si>
    <t>95200</t>
  </si>
  <si>
    <t>MIRAFLORES</t>
  </si>
  <si>
    <t>95001</t>
  </si>
  <si>
    <t>SAN JOSÉ DEL GUAVIARE</t>
  </si>
  <si>
    <t>Total GUAVIARE</t>
  </si>
  <si>
    <t>44</t>
  </si>
  <si>
    <t>LA GUAJIRA</t>
  </si>
  <si>
    <t>44090</t>
  </si>
  <si>
    <t>DIBULLA</t>
  </si>
  <si>
    <t>44001</t>
  </si>
  <si>
    <t>RIOHACHA</t>
  </si>
  <si>
    <t>44650</t>
  </si>
  <si>
    <t>SAN JUAN DEL CESAR</t>
  </si>
  <si>
    <t>Total LA GUAJIRA</t>
  </si>
  <si>
    <t>47</t>
  </si>
  <si>
    <t>MAGDALENA</t>
  </si>
  <si>
    <t>47053</t>
  </si>
  <si>
    <t>ARACATACA</t>
  </si>
  <si>
    <t>47189</t>
  </si>
  <si>
    <t>CIÉNAGA</t>
  </si>
  <si>
    <t>47288</t>
  </si>
  <si>
    <t>FUNDACIÓN</t>
  </si>
  <si>
    <t>47001</t>
  </si>
  <si>
    <t>SANTA MARTA (Distrito Turístico Cultural e Histórico)</t>
  </si>
  <si>
    <t>Total MAGDALENA</t>
  </si>
  <si>
    <t>50</t>
  </si>
  <si>
    <t>META</t>
  </si>
  <si>
    <t>50251</t>
  </si>
  <si>
    <t>EL CASTILLO</t>
  </si>
  <si>
    <t>50350</t>
  </si>
  <si>
    <t>LA MACARENA</t>
  </si>
  <si>
    <t>50400</t>
  </si>
  <si>
    <t>LEJANÍAS</t>
  </si>
  <si>
    <t>50325</t>
  </si>
  <si>
    <t>MAPIRIPÁN</t>
  </si>
  <si>
    <t>50330</t>
  </si>
  <si>
    <t>MESETAS</t>
  </si>
  <si>
    <t>50450</t>
  </si>
  <si>
    <t>PUERTO CONCORDIA</t>
  </si>
  <si>
    <t>50568</t>
  </si>
  <si>
    <t>PUERTO GAITÁN</t>
  </si>
  <si>
    <t>50577</t>
  </si>
  <si>
    <t>PUERTO LLERAS</t>
  </si>
  <si>
    <t>50573</t>
  </si>
  <si>
    <t>PUERTO LÓPEZ</t>
  </si>
  <si>
    <t>50590</t>
  </si>
  <si>
    <t>50683</t>
  </si>
  <si>
    <t>SAN JUAN DE ARAMA</t>
  </si>
  <si>
    <t>50689</t>
  </si>
  <si>
    <t>50370</t>
  </si>
  <si>
    <t>URIBE</t>
  </si>
  <si>
    <t>50711</t>
  </si>
  <si>
    <t>VISTAHERMOSA</t>
  </si>
  <si>
    <t>Total META</t>
  </si>
  <si>
    <t>52</t>
  </si>
  <si>
    <t>52019</t>
  </si>
  <si>
    <t>ALBÁN (San José)</t>
  </si>
  <si>
    <t>52036</t>
  </si>
  <si>
    <t>ANCUYA</t>
  </si>
  <si>
    <t>52079</t>
  </si>
  <si>
    <t>BARBACOAS</t>
  </si>
  <si>
    <t>52110</t>
  </si>
  <si>
    <t>BUESACO</t>
  </si>
  <si>
    <t>52207</t>
  </si>
  <si>
    <t>CONSACÁ</t>
  </si>
  <si>
    <t>52210</t>
  </si>
  <si>
    <t>CONTADERO</t>
  </si>
  <si>
    <t>52215</t>
  </si>
  <si>
    <t>52227</t>
  </si>
  <si>
    <t>CUMBAL</t>
  </si>
  <si>
    <t>52233</t>
  </si>
  <si>
    <t>CUMBITARA</t>
  </si>
  <si>
    <t>52250</t>
  </si>
  <si>
    <t>EL CHARCO</t>
  </si>
  <si>
    <t>52254</t>
  </si>
  <si>
    <t>EL PEÑOL</t>
  </si>
  <si>
    <t>52256</t>
  </si>
  <si>
    <t>EL ROSARIO</t>
  </si>
  <si>
    <t>52260</t>
  </si>
  <si>
    <t>52520</t>
  </si>
  <si>
    <t>FRANCISCO PIZARRO (Salahonda)</t>
  </si>
  <si>
    <t>52356</t>
  </si>
  <si>
    <t>IPIALES</t>
  </si>
  <si>
    <t>52381</t>
  </si>
  <si>
    <t>LA FLORIDA</t>
  </si>
  <si>
    <t>52385</t>
  </si>
  <si>
    <t>LA LLANADA</t>
  </si>
  <si>
    <t>52390</t>
  </si>
  <si>
    <t>LA TOLA</t>
  </si>
  <si>
    <t>52405</t>
  </si>
  <si>
    <t>LEIVA</t>
  </si>
  <si>
    <t>52411</t>
  </si>
  <si>
    <t>LINARES</t>
  </si>
  <si>
    <t>52418</t>
  </si>
  <si>
    <t>LOS ANDES (Sotomayor)</t>
  </si>
  <si>
    <t>52427</t>
  </si>
  <si>
    <t>MAGÜÍ (Payán)</t>
  </si>
  <si>
    <t>52435</t>
  </si>
  <si>
    <t>MALLAMA (Piedrancha)</t>
  </si>
  <si>
    <t>52473</t>
  </si>
  <si>
    <t>MOSQUERA</t>
  </si>
  <si>
    <t>52490</t>
  </si>
  <si>
    <t>OLAYA HERRERA (Bocas de Satinga)</t>
  </si>
  <si>
    <t>52540</t>
  </si>
  <si>
    <t>POLICARPA</t>
  </si>
  <si>
    <t>52573</t>
  </si>
  <si>
    <t>PUERRES</t>
  </si>
  <si>
    <t>52612</t>
  </si>
  <si>
    <t>RICAURTE</t>
  </si>
  <si>
    <t>52621</t>
  </si>
  <si>
    <t>ROBERTO PAYÁN (San José)</t>
  </si>
  <si>
    <t>52678</t>
  </si>
  <si>
    <t>SAMANIEGO</t>
  </si>
  <si>
    <t>52693</t>
  </si>
  <si>
    <t>52683</t>
  </si>
  <si>
    <t>SANDONÁ</t>
  </si>
  <si>
    <t>52696</t>
  </si>
  <si>
    <t>SANTA BÁRBARA (Iscuandé)</t>
  </si>
  <si>
    <t>52699</t>
  </si>
  <si>
    <t>SANTA CRUZ (Guachavés)</t>
  </si>
  <si>
    <t>52835</t>
  </si>
  <si>
    <t>TUMACO</t>
  </si>
  <si>
    <t>Total NARIÑO</t>
  </si>
  <si>
    <t>54</t>
  </si>
  <si>
    <t>NORTE DE SANTANDER</t>
  </si>
  <si>
    <t>54003</t>
  </si>
  <si>
    <t>ÁBREGO</t>
  </si>
  <si>
    <t>54109</t>
  </si>
  <si>
    <t>BUCARASICA</t>
  </si>
  <si>
    <t>54128</t>
  </si>
  <si>
    <t>CÁCHIRA</t>
  </si>
  <si>
    <t>54206</t>
  </si>
  <si>
    <t>CONVENCIÓN</t>
  </si>
  <si>
    <t>54001</t>
  </si>
  <si>
    <t>CÚCUTA</t>
  </si>
  <si>
    <t>54245</t>
  </si>
  <si>
    <t>EL CARMEN</t>
  </si>
  <si>
    <t>54250</t>
  </si>
  <si>
    <t>EL TARRA</t>
  </si>
  <si>
    <t>54261</t>
  </si>
  <si>
    <t>EL ZULIA</t>
  </si>
  <si>
    <t>54344</t>
  </si>
  <si>
    <t>HACARÍ</t>
  </si>
  <si>
    <t>54385</t>
  </si>
  <si>
    <t>LA ESPERANZA</t>
  </si>
  <si>
    <t>54398</t>
  </si>
  <si>
    <t>LA PLAYA</t>
  </si>
  <si>
    <t>54418</t>
  </si>
  <si>
    <t>LOURDES</t>
  </si>
  <si>
    <t>54498</t>
  </si>
  <si>
    <t>OCAÑA</t>
  </si>
  <si>
    <t>54670</t>
  </si>
  <si>
    <t>SAN CALIXTO</t>
  </si>
  <si>
    <t>54720</t>
  </si>
  <si>
    <t>SARDINATA</t>
  </si>
  <si>
    <t>54800</t>
  </si>
  <si>
    <t>TEORAMA</t>
  </si>
  <si>
    <t>54810</t>
  </si>
  <si>
    <t>TIBÚ</t>
  </si>
  <si>
    <t>54820</t>
  </si>
  <si>
    <t>Total NORTE DE SANTANDER</t>
  </si>
  <si>
    <t>86</t>
  </si>
  <si>
    <t>PUTUMAYO</t>
  </si>
  <si>
    <t>86001</t>
  </si>
  <si>
    <t>MOCOA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</si>
  <si>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</si>
  <si>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</si>
  <si>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</si>
  <si>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</si>
  <si>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</si>
  <si>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</si>
  <si>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</si>
  <si>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</si>
  <si>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</si>
  <si>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</si>
  <si>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86757</t>
  </si>
  <si>
    <t>SAN MIGUEL (La Dorada)</t>
  </si>
  <si>
    <t>86760</t>
  </si>
  <si>
    <t>SANTIAGO</t>
  </si>
  <si>
    <t>86865</t>
  </si>
  <si>
    <t>VALLE DEL GUAMUEZ (La Hormiga)</t>
  </si>
  <si>
    <t>86885</t>
  </si>
  <si>
    <t>VILLAGARZÓN</t>
  </si>
  <si>
    <t>Total PUTUMAYO</t>
  </si>
  <si>
    <t>68</t>
  </si>
  <si>
    <t>SANTANDER</t>
  </si>
  <si>
    <t>68020</t>
  </si>
  <si>
    <t>68081</t>
  </si>
  <si>
    <t>BARRANCABERMEJA</t>
  </si>
  <si>
    <t>68092</t>
  </si>
  <si>
    <t>BETULIA</t>
  </si>
  <si>
    <t>68101</t>
  </si>
  <si>
    <t>68176</t>
  </si>
  <si>
    <t>CHIMA</t>
  </si>
  <si>
    <t>68190</t>
  </si>
  <si>
    <t>CIMITARRA</t>
  </si>
  <si>
    <t>68209</t>
  </si>
  <si>
    <t>CONFINES</t>
  </si>
  <si>
    <t>68211</t>
  </si>
  <si>
    <t>CONTRATACIÓN</t>
  </si>
  <si>
    <t>68235</t>
  </si>
  <si>
    <t>68250</t>
  </si>
  <si>
    <t>68255</t>
  </si>
  <si>
    <t>EL PLAYÓN</t>
  </si>
  <si>
    <t>68271</t>
  </si>
  <si>
    <t>FLORIÁN</t>
  </si>
  <si>
    <t>68307</t>
  </si>
  <si>
    <t>GIRÓN</t>
  </si>
  <si>
    <t>68322</t>
  </si>
  <si>
    <t>GUAPOTÁ</t>
  </si>
  <si>
    <t>68324</t>
  </si>
  <si>
    <t>GUAVATÁ</t>
  </si>
  <si>
    <t>68344</t>
  </si>
  <si>
    <t>HATO</t>
  </si>
  <si>
    <t>68377</t>
  </si>
  <si>
    <t>LA BELLEZA</t>
  </si>
  <si>
    <t>68397</t>
  </si>
  <si>
    <t>LA PAZ</t>
  </si>
  <si>
    <t>68385</t>
  </si>
  <si>
    <t>LANDÁZURI</t>
  </si>
  <si>
    <t>68522</t>
  </si>
  <si>
    <t>PALMAR</t>
  </si>
  <si>
    <t>68524</t>
  </si>
  <si>
    <t>PALMAS DEL SOCORRO</t>
  </si>
  <si>
    <t>68573</t>
  </si>
  <si>
    <t>PUERTO PARRA</t>
  </si>
  <si>
    <t>68615</t>
  </si>
  <si>
    <t>RIONEGRO</t>
  </si>
  <si>
    <t>68655</t>
  </si>
  <si>
    <t>SABANA DE TORRES</t>
  </si>
  <si>
    <t>68689</t>
  </si>
  <si>
    <t>SAN VICENTE DE CHUCURÍ</t>
  </si>
  <si>
    <t>68720</t>
  </si>
  <si>
    <t>SANTA HELENA DEL OPÓN</t>
  </si>
  <si>
    <t>68745</t>
  </si>
  <si>
    <t>SIMACOTA</t>
  </si>
  <si>
    <t>68755</t>
  </si>
  <si>
    <t>SOCORRO</t>
  </si>
  <si>
    <t>68773</t>
  </si>
  <si>
    <t>68861</t>
  </si>
  <si>
    <t>VÉLEZ</t>
  </si>
  <si>
    <t>Total SANTANDER</t>
  </si>
  <si>
    <t>76</t>
  </si>
  <si>
    <t>VALLE DEL CAUCA</t>
  </si>
  <si>
    <t>76100</t>
  </si>
  <si>
    <t>76109</t>
  </si>
  <si>
    <t>BUENAVENTURA</t>
  </si>
  <si>
    <t>76001</t>
  </si>
  <si>
    <t>CALI</t>
  </si>
  <si>
    <t>76126</t>
  </si>
  <si>
    <t>CALIMA (El Darién)</t>
  </si>
  <si>
    <t>76233</t>
  </si>
  <si>
    <t>DAGUA</t>
  </si>
  <si>
    <t>76364</t>
  </si>
  <si>
    <t>JAMUNDÍ</t>
  </si>
  <si>
    <t>76834</t>
  </si>
  <si>
    <t>TULUÁ</t>
  </si>
  <si>
    <t>Total VALLE DEL CAUCA</t>
  </si>
  <si>
    <t>97</t>
  </si>
  <si>
    <t>VAUPÉS</t>
  </si>
  <si>
    <t>97161</t>
  </si>
  <si>
    <t>CARURÚ</t>
  </si>
  <si>
    <t>97001</t>
  </si>
  <si>
    <t>MITÚ</t>
  </si>
  <si>
    <t>97511</t>
  </si>
  <si>
    <t>PACOA (Cor. Departamental)</t>
  </si>
  <si>
    <t>97777</t>
  </si>
  <si>
    <t>PAPUNAUA (Cor. Departamental)</t>
  </si>
  <si>
    <t>97666</t>
  </si>
  <si>
    <t>TARAIRA</t>
  </si>
  <si>
    <t>97889</t>
  </si>
  <si>
    <t>YAVARATÉ (Cor. Departamental)</t>
  </si>
  <si>
    <t>Total VAUPÉS</t>
  </si>
  <si>
    <t>99</t>
  </si>
  <si>
    <t>VICHADA</t>
  </si>
  <si>
    <t>99773</t>
  </si>
  <si>
    <t>CUMARIBO</t>
  </si>
  <si>
    <t>99524</t>
  </si>
  <si>
    <t>LA PRIMAVERA</t>
  </si>
  <si>
    <t>99624</t>
  </si>
  <si>
    <t>SANTA ROSALÍA</t>
  </si>
  <si>
    <t>Total VICHADA</t>
  </si>
  <si>
    <t>Total</t>
  </si>
  <si>
    <t xml:space="preserve">1.	Fuente: SIMCI/UNODC
2.	A partir de 2010 se incluye un ajuste asociado a la presencia de lotes pequeños (menores a 0,25 ha).
3.	(2009)* Para este año no se incluyó el ajuste por presencia de lotes pequeños. El ajuste se hizo a nivel departamental. El total nacional ajustado para este año es: 73.139 hectáreas.
4.	La información de 2001 a 2010 fue construida con cartografía Igac 2002 y mejoras de límites municipales Simci. Esta cartografía fue modificada por Simci en 2011 incluyendo los municipios nuevos creados desde 2002 a 2010, solo para el censo 2012 se incluyeron estos municipios.
5.	Los cálculos de ajuste censal de 2001 a 2010 fueron realizados por metodología de anillos. Para los años 2011 y 2012 los cálculos se realizaron a partir del marco de grillas. El atributo de las unidades territoriales para 2011 se realizaron para departamento, a partir de la asignación de centroide. En 2012, el atributo de departamento y el top 10 municipal fue realizada a partir de centroide para el resto de municipios se realizó una asignación de ponderación a partir de la participación de las grillas de borde en el municipio. Este trabajo se llevó a cabo con la cartografía modificada Simci 2011.&lt;/p&gt;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</si>
</sst>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4</xdr:row>
      <xdr:rowOff>180975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AB367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1999</v>
      </c>
      <c r="F9" s="3">
        <v>2000</v>
      </c>
      <c r="G9" s="3">
        <v>2001</v>
      </c>
      <c r="H9" s="3">
        <v>2002</v>
      </c>
      <c r="I9" s="3">
        <v>2003</v>
      </c>
      <c r="J9" s="3">
        <v>2004</v>
      </c>
      <c r="K9" s="3">
        <v>2005</v>
      </c>
      <c r="L9" s="3">
        <v>2006</v>
      </c>
      <c r="M9" s="3">
        <v>2007</v>
      </c>
      <c r="N9" s="3">
        <v>2008</v>
      </c>
      <c r="O9" s="3">
        <v>2009</v>
      </c>
      <c r="P9" s="3">
        <v>2010</v>
      </c>
      <c r="Q9" s="3">
        <v>2011</v>
      </c>
      <c r="R9" s="3">
        <v>2012</v>
      </c>
      <c r="S9" s="3">
        <v>2013</v>
      </c>
      <c r="T9" s="3">
        <v>2014</v>
      </c>
      <c r="U9" s="3">
        <v>2015</v>
      </c>
      <c r="V9" s="3">
        <v>2016</v>
      </c>
      <c r="W9" s="3">
        <v>2017</v>
      </c>
      <c r="X9" s="3">
        <v>2018</v>
      </c>
      <c r="Y9" s="3">
        <v>2019</v>
      </c>
      <c r="Z9" s="3">
        <v>2020</v>
      </c>
      <c r="AA9" s="3">
        <v>2021</v>
      </c>
      <c r="AB9" s="3">
        <v>2022</v>
      </c>
    </row>
    <row r="10">
      <c r="A10" s="0" t="s">
        <v>6</v>
      </c>
      <c r="B10" s="0" t="s">
        <v>7</v>
      </c>
      <c r="C10" s="0" t="s">
        <v>8</v>
      </c>
      <c r="D10" s="4" t="s">
        <v>9</v>
      </c>
      <c r="E10" s="4" t="s">
        <v>10</v>
      </c>
      <c r="F10" s="4" t="s">
        <v>10</v>
      </c>
      <c r="G10" s="4">
        <v>191.82</v>
      </c>
      <c r="H10" s="4">
        <v>264</v>
      </c>
      <c r="I10" s="4">
        <v>164</v>
      </c>
      <c r="J10" s="4">
        <v>270</v>
      </c>
      <c r="K10" s="4">
        <v>382</v>
      </c>
      <c r="L10" s="4">
        <v>233</v>
      </c>
      <c r="M10" s="4">
        <v>186</v>
      </c>
      <c r="N10" s="4">
        <v>349</v>
      </c>
      <c r="O10" s="4">
        <v>109</v>
      </c>
      <c r="P10" s="4">
        <v>81</v>
      </c>
      <c r="Q10" s="4">
        <v>35</v>
      </c>
      <c r="R10" s="4">
        <v>16</v>
      </c>
      <c r="S10" s="4">
        <v>8</v>
      </c>
      <c r="T10" s="4">
        <v>20</v>
      </c>
      <c r="U10" s="4">
        <v>11.77</v>
      </c>
      <c r="V10" s="4">
        <v>12.65</v>
      </c>
      <c r="W10" s="4">
        <v>8.04</v>
      </c>
      <c r="X10" s="4">
        <v>4.12</v>
      </c>
      <c r="Y10" s="4">
        <v>2.52</v>
      </c>
      <c r="Z10" s="4" t="s">
        <v>10</v>
      </c>
      <c r="AA10" s="4" t="s">
        <v>10</v>
      </c>
      <c r="AB10" s="4" t="s">
        <v>10</v>
      </c>
    </row>
    <row r="11">
      <c r="A11" s="0" t="s">
        <v>6</v>
      </c>
      <c r="B11" s="0" t="s">
        <v>7</v>
      </c>
      <c r="C11" s="0" t="s">
        <v>11</v>
      </c>
      <c r="D11" s="4" t="s">
        <v>12</v>
      </c>
      <c r="E11" s="4" t="s">
        <v>10</v>
      </c>
      <c r="F11" s="4" t="s">
        <v>10</v>
      </c>
      <c r="G11" s="4">
        <v>65</v>
      </c>
      <c r="H11" s="4">
        <v>236</v>
      </c>
      <c r="I11" s="4">
        <v>209</v>
      </c>
      <c r="J11" s="4">
        <v>271</v>
      </c>
      <c r="K11" s="4">
        <v>257</v>
      </c>
      <c r="L11" s="4">
        <v>223</v>
      </c>
      <c r="M11" s="4">
        <v>132</v>
      </c>
      <c r="N11" s="4">
        <v>349</v>
      </c>
      <c r="O11" s="4">
        <v>81</v>
      </c>
      <c r="P11" s="4">
        <v>113</v>
      </c>
      <c r="Q11" s="4">
        <v>36</v>
      </c>
      <c r="R11" s="4">
        <v>22</v>
      </c>
      <c r="S11" s="4">
        <v>25</v>
      </c>
      <c r="T11" s="4">
        <v>51</v>
      </c>
      <c r="U11" s="4">
        <v>13.61</v>
      </c>
      <c r="V11" s="4">
        <v>14.09</v>
      </c>
      <c r="W11" s="4">
        <v>18.2</v>
      </c>
      <c r="X11" s="4">
        <v>6.04</v>
      </c>
      <c r="Y11" s="4">
        <v>3.16</v>
      </c>
      <c r="Z11" s="4" t="s">
        <v>10</v>
      </c>
      <c r="AA11" s="4" t="s">
        <v>10</v>
      </c>
      <c r="AB11" s="4" t="s">
        <v>10</v>
      </c>
    </row>
    <row r="12">
      <c r="A12" s="0" t="s">
        <v>6</v>
      </c>
      <c r="B12" s="0" t="s">
        <v>7</v>
      </c>
      <c r="C12" s="0" t="s">
        <v>13</v>
      </c>
      <c r="D12" s="4" t="s">
        <v>14</v>
      </c>
      <c r="E12" s="4" t="s">
        <v>10</v>
      </c>
      <c r="F12" s="4" t="s">
        <v>10</v>
      </c>
      <c r="G12" s="4" t="s">
        <v>10</v>
      </c>
      <c r="H12" s="4" t="s">
        <v>10</v>
      </c>
      <c r="I12" s="4" t="s">
        <v>10</v>
      </c>
      <c r="J12" s="4" t="s">
        <v>10</v>
      </c>
      <c r="K12" s="4" t="s">
        <v>10</v>
      </c>
      <c r="L12" s="4" t="s">
        <v>10</v>
      </c>
      <c r="M12" s="4" t="s">
        <v>10</v>
      </c>
      <c r="N12" s="4" t="s">
        <v>10</v>
      </c>
      <c r="O12" s="4">
        <v>7</v>
      </c>
      <c r="P12" s="4">
        <v>12</v>
      </c>
      <c r="Q12" s="4" t="s">
        <v>10</v>
      </c>
      <c r="R12" s="4">
        <v>1</v>
      </c>
      <c r="S12" s="4" t="s">
        <v>10</v>
      </c>
      <c r="T12" s="4" t="s">
        <v>10</v>
      </c>
      <c r="U12" s="4" t="s">
        <v>10</v>
      </c>
      <c r="V12" s="4" t="s">
        <v>10</v>
      </c>
      <c r="W12" s="4" t="s">
        <v>10</v>
      </c>
      <c r="X12" s="4" t="s">
        <v>10</v>
      </c>
      <c r="Y12" s="4" t="s">
        <v>10</v>
      </c>
      <c r="Z12" s="4" t="s">
        <v>10</v>
      </c>
      <c r="AA12" s="4" t="s">
        <v>10</v>
      </c>
      <c r="AB12" s="4" t="s">
        <v>10</v>
      </c>
    </row>
    <row r="13">
      <c r="A13" s="0" t="s">
        <v>6</v>
      </c>
      <c r="B13" s="0" t="s">
        <v>7</v>
      </c>
      <c r="C13" s="0" t="s">
        <v>15</v>
      </c>
      <c r="D13" s="4" t="s">
        <v>16</v>
      </c>
      <c r="E13" s="4" t="s">
        <v>10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10</v>
      </c>
      <c r="M13" s="4" t="s">
        <v>10</v>
      </c>
      <c r="N13" s="4" t="s">
        <v>10</v>
      </c>
      <c r="O13" s="4">
        <v>2</v>
      </c>
      <c r="P13" s="4">
        <v>10</v>
      </c>
      <c r="Q13" s="4" t="s">
        <v>10</v>
      </c>
      <c r="R13" s="4" t="s">
        <v>10</v>
      </c>
      <c r="S13" s="4" t="s">
        <v>10</v>
      </c>
      <c r="T13" s="4" t="s">
        <v>10</v>
      </c>
      <c r="U13" s="4" t="s">
        <v>10</v>
      </c>
      <c r="V13" s="4" t="s">
        <v>10</v>
      </c>
      <c r="W13" s="4" t="s">
        <v>10</v>
      </c>
      <c r="X13" s="4" t="s">
        <v>10</v>
      </c>
      <c r="Y13" s="4" t="s">
        <v>10</v>
      </c>
      <c r="Z13" s="4" t="s">
        <v>10</v>
      </c>
      <c r="AA13" s="4" t="s">
        <v>10</v>
      </c>
      <c r="AB13" s="4" t="s">
        <v>10</v>
      </c>
    </row>
    <row r="14">
      <c r="A14" s="0" t="s">
        <v>6</v>
      </c>
      <c r="B14" s="0" t="s">
        <v>7</v>
      </c>
      <c r="C14" s="0" t="s">
        <v>17</v>
      </c>
      <c r="D14" s="4" t="s">
        <v>18</v>
      </c>
      <c r="E14" s="4" t="s">
        <v>10</v>
      </c>
      <c r="F14" s="4" t="s">
        <v>10</v>
      </c>
      <c r="G14" s="4">
        <v>6</v>
      </c>
      <c r="H14" s="4">
        <v>43</v>
      </c>
      <c r="I14" s="4">
        <v>36.18</v>
      </c>
      <c r="J14" s="4">
        <v>30</v>
      </c>
      <c r="K14" s="4">
        <v>12</v>
      </c>
      <c r="L14" s="4">
        <v>4</v>
      </c>
      <c r="M14" s="4">
        <v>9</v>
      </c>
      <c r="N14" s="4">
        <v>2</v>
      </c>
      <c r="O14" s="4">
        <v>4</v>
      </c>
      <c r="P14" s="4">
        <v>15</v>
      </c>
      <c r="Q14" s="4" t="s">
        <v>10</v>
      </c>
      <c r="R14" s="4">
        <v>5</v>
      </c>
      <c r="S14" s="4" t="s">
        <v>10</v>
      </c>
      <c r="T14" s="4" t="s">
        <v>10</v>
      </c>
      <c r="U14" s="4" t="s">
        <v>10</v>
      </c>
      <c r="V14" s="4" t="s">
        <v>10</v>
      </c>
      <c r="W14" s="4" t="s">
        <v>10</v>
      </c>
      <c r="X14" s="4" t="s">
        <v>10</v>
      </c>
      <c r="Y14" s="4" t="s">
        <v>10</v>
      </c>
      <c r="Z14" s="4" t="s">
        <v>10</v>
      </c>
      <c r="AA14" s="4" t="s">
        <v>10</v>
      </c>
      <c r="AB14" s="4" t="s">
        <v>10</v>
      </c>
    </row>
    <row r="15">
      <c r="A15" s="0" t="s">
        <v>6</v>
      </c>
      <c r="B15" s="0" t="s">
        <v>7</v>
      </c>
      <c r="C15" s="0" t="s">
        <v>19</v>
      </c>
      <c r="D15" s="4" t="s">
        <v>20</v>
      </c>
      <c r="E15" s="4" t="s">
        <v>10</v>
      </c>
      <c r="F15" s="4" t="s">
        <v>10</v>
      </c>
      <c r="G15" s="4">
        <v>212.34</v>
      </c>
      <c r="H15" s="4">
        <v>195</v>
      </c>
      <c r="I15" s="4">
        <v>173</v>
      </c>
      <c r="J15" s="4">
        <v>174</v>
      </c>
      <c r="K15" s="4">
        <v>210</v>
      </c>
      <c r="L15" s="4">
        <v>202</v>
      </c>
      <c r="M15" s="4">
        <v>165</v>
      </c>
      <c r="N15" s="4">
        <v>95</v>
      </c>
      <c r="O15" s="4">
        <v>53</v>
      </c>
      <c r="P15" s="4">
        <v>73</v>
      </c>
      <c r="Q15" s="4">
        <v>44</v>
      </c>
      <c r="R15" s="4">
        <v>54</v>
      </c>
      <c r="S15" s="4">
        <v>76</v>
      </c>
      <c r="T15" s="4">
        <v>102</v>
      </c>
      <c r="U15" s="4">
        <v>85.79</v>
      </c>
      <c r="V15" s="4">
        <v>140.03</v>
      </c>
      <c r="W15" s="4">
        <v>139.38</v>
      </c>
      <c r="X15" s="4">
        <v>111.49</v>
      </c>
      <c r="Y15" s="4">
        <v>118.96</v>
      </c>
      <c r="Z15" s="4">
        <v>61.45</v>
      </c>
      <c r="AA15" s="4">
        <v>72.76</v>
      </c>
      <c r="AB15" s="4">
        <v>103.39</v>
      </c>
    </row>
    <row r="16">
      <c r="A16" s="0" t="s">
        <v>6</v>
      </c>
      <c r="B16" s="0" t="s">
        <v>7</v>
      </c>
      <c r="C16" s="0" t="s">
        <v>21</v>
      </c>
      <c r="D16" s="4" t="s">
        <v>22</v>
      </c>
      <c r="E16" s="4" t="s">
        <v>10</v>
      </c>
      <c r="F16" s="4" t="s">
        <v>10</v>
      </c>
      <c r="G16" s="4" t="s">
        <v>10</v>
      </c>
      <c r="H16" s="4">
        <v>1</v>
      </c>
      <c r="I16" s="4">
        <v>6.36</v>
      </c>
      <c r="J16" s="4" t="s">
        <v>10</v>
      </c>
      <c r="K16" s="4" t="s">
        <v>10</v>
      </c>
      <c r="L16" s="4" t="s">
        <v>10</v>
      </c>
      <c r="M16" s="4" t="s">
        <v>10</v>
      </c>
      <c r="N16" s="4" t="s">
        <v>10</v>
      </c>
      <c r="O16" s="4" t="s">
        <v>10</v>
      </c>
      <c r="P16" s="4" t="s">
        <v>10</v>
      </c>
      <c r="Q16" s="4" t="s">
        <v>10</v>
      </c>
      <c r="R16" s="4" t="s">
        <v>10</v>
      </c>
      <c r="S16" s="4" t="s">
        <v>10</v>
      </c>
      <c r="T16" s="4" t="s">
        <v>10</v>
      </c>
      <c r="U16" s="4" t="s">
        <v>10</v>
      </c>
      <c r="V16" s="4" t="s">
        <v>10</v>
      </c>
      <c r="W16" s="4" t="s">
        <v>10</v>
      </c>
      <c r="X16" s="4" t="s">
        <v>10</v>
      </c>
      <c r="Y16" s="4" t="s">
        <v>10</v>
      </c>
      <c r="Z16" s="4" t="s">
        <v>10</v>
      </c>
      <c r="AA16" s="4" t="s">
        <v>10</v>
      </c>
      <c r="AB16" s="4" t="s">
        <v>10</v>
      </c>
    </row>
    <row r="17">
      <c r="A17" s="0" t="s">
        <v>6</v>
      </c>
      <c r="B17" s="0" t="s">
        <v>7</v>
      </c>
      <c r="C17" s="0" t="s">
        <v>23</v>
      </c>
      <c r="D17" s="4" t="s">
        <v>24</v>
      </c>
      <c r="E17" s="4" t="s">
        <v>10</v>
      </c>
      <c r="F17" s="4" t="s">
        <v>10</v>
      </c>
      <c r="G17" s="4">
        <v>33</v>
      </c>
      <c r="H17" s="4">
        <v>44</v>
      </c>
      <c r="I17" s="4">
        <v>36.72</v>
      </c>
      <c r="J17" s="4">
        <v>38</v>
      </c>
      <c r="K17" s="4">
        <v>36</v>
      </c>
      <c r="L17" s="4">
        <v>30</v>
      </c>
      <c r="M17" s="4">
        <v>49</v>
      </c>
      <c r="N17" s="4">
        <v>41</v>
      </c>
      <c r="O17" s="4">
        <v>22</v>
      </c>
      <c r="P17" s="4">
        <v>34</v>
      </c>
      <c r="Q17" s="4">
        <v>7</v>
      </c>
      <c r="R17" s="4" t="s">
        <v>10</v>
      </c>
      <c r="S17" s="4">
        <v>1</v>
      </c>
      <c r="T17" s="4" t="s">
        <v>10</v>
      </c>
      <c r="U17" s="4" t="s">
        <v>10</v>
      </c>
      <c r="V17" s="4" t="s">
        <v>10</v>
      </c>
      <c r="W17" s="4" t="s">
        <v>10</v>
      </c>
      <c r="X17" s="4" t="s">
        <v>10</v>
      </c>
      <c r="Y17" s="4" t="s">
        <v>10</v>
      </c>
      <c r="Z17" s="4" t="s">
        <v>10</v>
      </c>
      <c r="AA17" s="4" t="s">
        <v>10</v>
      </c>
      <c r="AB17" s="4" t="s">
        <v>10</v>
      </c>
    </row>
    <row r="18">
      <c r="A18" s="5" t="s">
        <v>25</v>
      </c>
      <c r="E18" s="5">
        <f>=SUBTOTAL(9,E10:E17)</f>
      </c>
      <c r="F18" s="5">
        <f>=SUBTOTAL(9,F10:F17)</f>
      </c>
      <c r="G18" s="5">
        <f>=SUBTOTAL(9,G10:G17)</f>
      </c>
      <c r="H18" s="5">
        <f>=SUBTOTAL(9,H10:H17)</f>
      </c>
      <c r="I18" s="5">
        <f>=SUBTOTAL(9,I10:I17)</f>
      </c>
      <c r="J18" s="5">
        <f>=SUBTOTAL(9,J10:J17)</f>
      </c>
      <c r="K18" s="5">
        <f>=SUBTOTAL(9,K10:K17)</f>
      </c>
      <c r="L18" s="5">
        <f>=SUBTOTAL(9,L10:L17)</f>
      </c>
      <c r="M18" s="5">
        <f>=SUBTOTAL(9,M10:M17)</f>
      </c>
      <c r="N18" s="5">
        <f>=SUBTOTAL(9,N10:N17)</f>
      </c>
      <c r="O18" s="5">
        <f>=SUBTOTAL(9,O10:O17)</f>
      </c>
      <c r="P18" s="5">
        <f>=SUBTOTAL(9,P10:P17)</f>
      </c>
      <c r="Q18" s="5">
        <f>=SUBTOTAL(9,Q10:Q17)</f>
      </c>
      <c r="R18" s="5">
        <f>=SUBTOTAL(9,R10:R17)</f>
      </c>
      <c r="S18" s="5">
        <f>=SUBTOTAL(9,S10:S17)</f>
      </c>
      <c r="T18" s="5">
        <f>=SUBTOTAL(9,T10:T17)</f>
      </c>
      <c r="U18" s="5">
        <f>=SUBTOTAL(9,U10:U17)</f>
      </c>
      <c r="V18" s="5">
        <f>=SUBTOTAL(9,V10:V17)</f>
      </c>
      <c r="W18" s="5">
        <f>=SUBTOTAL(9,W10:W17)</f>
      </c>
      <c r="X18" s="5">
        <f>=SUBTOTAL(9,X10:X17)</f>
      </c>
      <c r="Y18" s="5">
        <f>=SUBTOTAL(9,Y10:Y17)</f>
      </c>
      <c r="Z18" s="5">
        <f>=SUBTOTAL(9,Z10:Z17)</f>
      </c>
      <c r="AA18" s="5">
        <f>=SUBTOTAL(9,[10:[17)</f>
      </c>
      <c r="AB18" s="5">
        <f>=SUBTOTAL(9,\10:\17)</f>
      </c>
    </row>
    <row r="19">
      <c r="A19" s="0" t="s">
        <v>26</v>
      </c>
      <c r="B19" s="0" t="s">
        <v>27</v>
      </c>
      <c r="C19" s="0" t="s">
        <v>28</v>
      </c>
      <c r="D19" s="4" t="s">
        <v>29</v>
      </c>
      <c r="E19" s="4">
        <v>58.97</v>
      </c>
      <c r="F19" s="4">
        <v>96.54</v>
      </c>
      <c r="G19" s="4">
        <v>36.61</v>
      </c>
      <c r="H19" s="4">
        <v>110</v>
      </c>
      <c r="I19" s="4">
        <v>74</v>
      </c>
      <c r="J19" s="4">
        <v>173</v>
      </c>
      <c r="K19" s="4">
        <v>210</v>
      </c>
      <c r="L19" s="4">
        <v>342</v>
      </c>
      <c r="M19" s="4">
        <v>246</v>
      </c>
      <c r="N19" s="4">
        <v>151</v>
      </c>
      <c r="O19" s="4">
        <v>108</v>
      </c>
      <c r="P19" s="4">
        <v>103</v>
      </c>
      <c r="Q19" s="4">
        <v>29</v>
      </c>
      <c r="R19" s="4">
        <v>170</v>
      </c>
      <c r="S19" s="4">
        <v>48</v>
      </c>
      <c r="T19" s="4">
        <v>40</v>
      </c>
      <c r="U19" s="4">
        <v>28.36</v>
      </c>
      <c r="V19" s="4">
        <v>130.81</v>
      </c>
      <c r="W19" s="4">
        <v>197.94</v>
      </c>
      <c r="X19" s="4">
        <v>205.61</v>
      </c>
      <c r="Y19" s="4">
        <v>191.08</v>
      </c>
      <c r="Z19" s="4">
        <v>209.8</v>
      </c>
      <c r="AA19" s="4">
        <v>475.39</v>
      </c>
      <c r="AB19" s="4">
        <v>404.95</v>
      </c>
    </row>
    <row r="20">
      <c r="A20" s="0" t="s">
        <v>26</v>
      </c>
      <c r="B20" s="0" t="s">
        <v>27</v>
      </c>
      <c r="C20" s="0" t="s">
        <v>30</v>
      </c>
      <c r="D20" s="4" t="s">
        <v>31</v>
      </c>
      <c r="E20" s="4">
        <v>431.69</v>
      </c>
      <c r="F20" s="4">
        <v>183.63</v>
      </c>
      <c r="G20" s="4">
        <v>201.25</v>
      </c>
      <c r="H20" s="4">
        <v>369</v>
      </c>
      <c r="I20" s="4">
        <v>613.71</v>
      </c>
      <c r="J20" s="4">
        <v>753</v>
      </c>
      <c r="K20" s="4">
        <v>759</v>
      </c>
      <c r="L20" s="4">
        <v>836</v>
      </c>
      <c r="M20" s="4">
        <v>533</v>
      </c>
      <c r="N20" s="4">
        <v>787</v>
      </c>
      <c r="O20" s="4">
        <v>239</v>
      </c>
      <c r="P20" s="4">
        <v>526</v>
      </c>
      <c r="Q20" s="4">
        <v>208</v>
      </c>
      <c r="R20" s="4">
        <v>361</v>
      </c>
      <c r="S20" s="4">
        <v>107</v>
      </c>
      <c r="T20" s="4">
        <v>199</v>
      </c>
      <c r="U20" s="4">
        <v>256.05</v>
      </c>
      <c r="V20" s="4">
        <v>661.7</v>
      </c>
      <c r="W20" s="4">
        <v>1312.28</v>
      </c>
      <c r="X20" s="4">
        <v>969.49</v>
      </c>
      <c r="Y20" s="4">
        <v>768.35</v>
      </c>
      <c r="Z20" s="4">
        <v>1088.88</v>
      </c>
      <c r="AA20" s="4">
        <v>1737.4</v>
      </c>
      <c r="AB20" s="4">
        <v>1540.74</v>
      </c>
    </row>
    <row r="21">
      <c r="A21" s="0" t="s">
        <v>26</v>
      </c>
      <c r="B21" s="0" t="s">
        <v>27</v>
      </c>
      <c r="C21" s="0" t="s">
        <v>32</v>
      </c>
      <c r="D21" s="4" t="s">
        <v>33</v>
      </c>
      <c r="E21" s="4" t="s">
        <v>10</v>
      </c>
      <c r="F21" s="4" t="s">
        <v>10</v>
      </c>
      <c r="G21" s="4" t="s">
        <v>10</v>
      </c>
      <c r="H21" s="4" t="s">
        <v>10</v>
      </c>
      <c r="I21" s="4" t="s">
        <v>10</v>
      </c>
      <c r="J21" s="4" t="s">
        <v>10</v>
      </c>
      <c r="K21" s="4" t="s">
        <v>10</v>
      </c>
      <c r="L21" s="4" t="s">
        <v>10</v>
      </c>
      <c r="M21" s="4" t="s">
        <v>10</v>
      </c>
      <c r="N21" s="4">
        <v>10</v>
      </c>
      <c r="O21" s="4">
        <v>21</v>
      </c>
      <c r="P21" s="4">
        <v>70</v>
      </c>
      <c r="Q21" s="4" t="s">
        <v>10</v>
      </c>
      <c r="R21" s="4">
        <v>19</v>
      </c>
      <c r="S21" s="4">
        <v>5</v>
      </c>
      <c r="T21" s="4">
        <v>6</v>
      </c>
      <c r="U21" s="4">
        <v>8.9</v>
      </c>
      <c r="V21" s="4">
        <v>9.48</v>
      </c>
      <c r="W21" s="4">
        <v>7.93</v>
      </c>
      <c r="X21" s="4">
        <v>1.51</v>
      </c>
      <c r="Y21" s="4">
        <v>7.26</v>
      </c>
      <c r="Z21" s="4">
        <v>5.69</v>
      </c>
      <c r="AA21" s="4">
        <v>1.86</v>
      </c>
      <c r="AB21" s="4">
        <v>3.35</v>
      </c>
    </row>
    <row r="22">
      <c r="A22" s="0" t="s">
        <v>26</v>
      </c>
      <c r="B22" s="0" t="s">
        <v>27</v>
      </c>
      <c r="C22" s="0" t="s">
        <v>34</v>
      </c>
      <c r="D22" s="4" t="s">
        <v>35</v>
      </c>
      <c r="E22" s="4" t="s">
        <v>10</v>
      </c>
      <c r="F22" s="4" t="s">
        <v>10</v>
      </c>
      <c r="G22" s="4" t="s">
        <v>10</v>
      </c>
      <c r="H22" s="4" t="s">
        <v>10</v>
      </c>
      <c r="I22" s="4">
        <v>4</v>
      </c>
      <c r="J22" s="4">
        <v>21</v>
      </c>
      <c r="K22" s="4">
        <v>21</v>
      </c>
      <c r="L22" s="4">
        <v>15</v>
      </c>
      <c r="M22" s="4">
        <v>2</v>
      </c>
      <c r="N22" s="4">
        <v>1</v>
      </c>
      <c r="O22" s="4">
        <v>3</v>
      </c>
      <c r="P22" s="4">
        <v>9</v>
      </c>
      <c r="Q22" s="4">
        <v>42</v>
      </c>
      <c r="R22" s="4">
        <v>5</v>
      </c>
      <c r="S22" s="4">
        <v>2</v>
      </c>
      <c r="T22" s="4" t="s">
        <v>10</v>
      </c>
      <c r="U22" s="4" t="s">
        <v>10</v>
      </c>
      <c r="V22" s="4" t="s">
        <v>10</v>
      </c>
      <c r="W22" s="4" t="s">
        <v>10</v>
      </c>
      <c r="X22" s="4" t="s">
        <v>10</v>
      </c>
      <c r="Y22" s="4" t="s">
        <v>10</v>
      </c>
      <c r="Z22" s="4" t="s">
        <v>10</v>
      </c>
      <c r="AA22" s="4" t="s">
        <v>10</v>
      </c>
      <c r="AB22" s="4" t="s">
        <v>10</v>
      </c>
    </row>
    <row r="23">
      <c r="A23" s="0" t="s">
        <v>26</v>
      </c>
      <c r="B23" s="0" t="s">
        <v>27</v>
      </c>
      <c r="C23" s="0" t="s">
        <v>36</v>
      </c>
      <c r="D23" s="4" t="s">
        <v>37</v>
      </c>
      <c r="E23" s="4">
        <v>17.88</v>
      </c>
      <c r="F23" s="4">
        <v>18.16</v>
      </c>
      <c r="G23" s="4">
        <v>24.17</v>
      </c>
      <c r="H23" s="4">
        <v>17</v>
      </c>
      <c r="I23" s="4">
        <v>20</v>
      </c>
      <c r="J23" s="4">
        <v>54</v>
      </c>
      <c r="K23" s="4">
        <v>115</v>
      </c>
      <c r="L23" s="4">
        <v>44</v>
      </c>
      <c r="M23" s="4">
        <v>329</v>
      </c>
      <c r="N23" s="4">
        <v>85</v>
      </c>
      <c r="O23" s="4">
        <v>50</v>
      </c>
      <c r="P23" s="4">
        <v>94</v>
      </c>
      <c r="Q23" s="4">
        <v>38</v>
      </c>
      <c r="R23" s="4">
        <v>53</v>
      </c>
      <c r="S23" s="4">
        <v>5</v>
      </c>
      <c r="T23" s="4">
        <v>27</v>
      </c>
      <c r="U23" s="4">
        <v>91.45</v>
      </c>
      <c r="V23" s="4">
        <v>736.94</v>
      </c>
      <c r="W23" s="4">
        <v>414.9</v>
      </c>
      <c r="X23" s="4">
        <v>289.04</v>
      </c>
      <c r="Y23" s="4">
        <v>90.71</v>
      </c>
      <c r="Z23" s="4">
        <v>88.59</v>
      </c>
      <c r="AA23" s="4">
        <v>363.09</v>
      </c>
      <c r="AB23" s="4">
        <v>417.62</v>
      </c>
    </row>
    <row r="24">
      <c r="A24" s="0" t="s">
        <v>26</v>
      </c>
      <c r="B24" s="0" t="s">
        <v>27</v>
      </c>
      <c r="C24" s="0" t="s">
        <v>38</v>
      </c>
      <c r="D24" s="4" t="s">
        <v>39</v>
      </c>
      <c r="E24" s="4">
        <v>169.66</v>
      </c>
      <c r="F24" s="4">
        <v>91.45</v>
      </c>
      <c r="G24" s="4">
        <v>229.11</v>
      </c>
      <c r="H24" s="4">
        <v>116</v>
      </c>
      <c r="I24" s="4">
        <v>537</v>
      </c>
      <c r="J24" s="4">
        <v>539</v>
      </c>
      <c r="K24" s="4">
        <v>650</v>
      </c>
      <c r="L24" s="4">
        <v>579</v>
      </c>
      <c r="M24" s="4">
        <v>552</v>
      </c>
      <c r="N24" s="4">
        <v>524</v>
      </c>
      <c r="O24" s="4">
        <v>382</v>
      </c>
      <c r="P24" s="4">
        <v>1056</v>
      </c>
      <c r="Q24" s="4">
        <v>453</v>
      </c>
      <c r="R24" s="4">
        <v>290</v>
      </c>
      <c r="S24" s="4">
        <v>143</v>
      </c>
      <c r="T24" s="4">
        <v>510</v>
      </c>
      <c r="U24" s="4">
        <v>420.12</v>
      </c>
      <c r="V24" s="4">
        <v>1131.27</v>
      </c>
      <c r="W24" s="4">
        <v>1943.61</v>
      </c>
      <c r="X24" s="4">
        <v>1826.23</v>
      </c>
      <c r="Y24" s="4">
        <v>1101.54</v>
      </c>
      <c r="Z24" s="4">
        <v>1273.92</v>
      </c>
      <c r="AA24" s="4">
        <v>1869.62</v>
      </c>
      <c r="AB24" s="4">
        <v>1785.65</v>
      </c>
    </row>
    <row r="25">
      <c r="A25" s="0" t="s">
        <v>26</v>
      </c>
      <c r="B25" s="0" t="s">
        <v>27</v>
      </c>
      <c r="C25" s="0" t="s">
        <v>40</v>
      </c>
      <c r="D25" s="4" t="s">
        <v>41</v>
      </c>
      <c r="E25" s="4" t="s">
        <v>10</v>
      </c>
      <c r="F25" s="4">
        <v>25.07</v>
      </c>
      <c r="G25" s="4" t="s">
        <v>10</v>
      </c>
      <c r="H25" s="4">
        <v>8</v>
      </c>
      <c r="I25" s="4" t="s">
        <v>10</v>
      </c>
      <c r="J25" s="4">
        <v>62</v>
      </c>
      <c r="K25" s="4">
        <v>28</v>
      </c>
      <c r="L25" s="4">
        <v>9</v>
      </c>
      <c r="M25" s="4">
        <v>38</v>
      </c>
      <c r="N25" s="4">
        <v>6</v>
      </c>
      <c r="O25" s="4">
        <v>25</v>
      </c>
      <c r="P25" s="4" t="s">
        <v>10</v>
      </c>
      <c r="Q25" s="4" t="s">
        <v>10</v>
      </c>
      <c r="R25" s="4">
        <v>6</v>
      </c>
      <c r="S25" s="4">
        <v>11</v>
      </c>
      <c r="T25" s="4">
        <v>41</v>
      </c>
      <c r="U25" s="4">
        <v>25.6</v>
      </c>
      <c r="V25" s="4">
        <v>130.32</v>
      </c>
      <c r="W25" s="4">
        <v>228.15</v>
      </c>
      <c r="X25" s="4">
        <v>204.57</v>
      </c>
      <c r="Y25" s="4">
        <v>183.95</v>
      </c>
      <c r="Z25" s="4">
        <v>179.43</v>
      </c>
      <c r="AA25" s="4">
        <v>326.09</v>
      </c>
      <c r="AB25" s="4">
        <v>268.84</v>
      </c>
    </row>
    <row r="26">
      <c r="A26" s="0" t="s">
        <v>26</v>
      </c>
      <c r="B26" s="0" t="s">
        <v>27</v>
      </c>
      <c r="C26" s="0" t="s">
        <v>42</v>
      </c>
      <c r="D26" s="4" t="s">
        <v>43</v>
      </c>
      <c r="E26" s="4" t="s">
        <v>10</v>
      </c>
      <c r="F26" s="4" t="s">
        <v>10</v>
      </c>
      <c r="G26" s="4" t="s">
        <v>10</v>
      </c>
      <c r="H26" s="4" t="s">
        <v>10</v>
      </c>
      <c r="I26" s="4" t="s">
        <v>10</v>
      </c>
      <c r="J26" s="4" t="s">
        <v>10</v>
      </c>
      <c r="K26" s="4" t="s">
        <v>10</v>
      </c>
      <c r="L26" s="4">
        <v>1</v>
      </c>
      <c r="M26" s="4" t="s">
        <v>10</v>
      </c>
      <c r="N26" s="4">
        <v>14</v>
      </c>
      <c r="O26" s="4" t="s">
        <v>10</v>
      </c>
      <c r="P26" s="4">
        <v>2</v>
      </c>
      <c r="Q26" s="4">
        <v>2</v>
      </c>
      <c r="R26" s="4" t="s">
        <v>10</v>
      </c>
      <c r="S26" s="4" t="s">
        <v>10</v>
      </c>
      <c r="T26" s="4" t="s">
        <v>10</v>
      </c>
      <c r="U26" s="4" t="s">
        <v>10</v>
      </c>
      <c r="V26" s="4" t="s">
        <v>10</v>
      </c>
      <c r="W26" s="4" t="s">
        <v>10</v>
      </c>
      <c r="X26" s="4" t="s">
        <v>10</v>
      </c>
      <c r="Y26" s="4" t="s">
        <v>10</v>
      </c>
      <c r="Z26" s="4" t="s">
        <v>10</v>
      </c>
      <c r="AA26" s="4" t="s">
        <v>10</v>
      </c>
      <c r="AB26" s="4" t="s">
        <v>10</v>
      </c>
    </row>
    <row r="27">
      <c r="A27" s="0" t="s">
        <v>26</v>
      </c>
      <c r="B27" s="0" t="s">
        <v>27</v>
      </c>
      <c r="C27" s="0" t="s">
        <v>44</v>
      </c>
      <c r="D27" s="4" t="s">
        <v>45</v>
      </c>
      <c r="E27" s="4" t="s">
        <v>10</v>
      </c>
      <c r="F27" s="4" t="s">
        <v>10</v>
      </c>
      <c r="G27" s="4" t="s">
        <v>10</v>
      </c>
      <c r="H27" s="4" t="s">
        <v>10</v>
      </c>
      <c r="I27" s="4" t="s">
        <v>10</v>
      </c>
      <c r="J27" s="4">
        <v>2</v>
      </c>
      <c r="K27" s="4" t="s">
        <v>10</v>
      </c>
      <c r="L27" s="4" t="s">
        <v>10</v>
      </c>
      <c r="M27" s="4" t="s">
        <v>10</v>
      </c>
      <c r="N27" s="4">
        <v>4</v>
      </c>
      <c r="O27" s="4" t="s">
        <v>10</v>
      </c>
      <c r="P27" s="4">
        <v>4</v>
      </c>
      <c r="Q27" s="4" t="s">
        <v>10</v>
      </c>
      <c r="R27" s="4" t="s">
        <v>10</v>
      </c>
      <c r="S27" s="4" t="s">
        <v>10</v>
      </c>
      <c r="T27" s="4" t="s">
        <v>10</v>
      </c>
      <c r="U27" s="4" t="s">
        <v>10</v>
      </c>
      <c r="V27" s="4" t="s">
        <v>10</v>
      </c>
      <c r="W27" s="4" t="s">
        <v>10</v>
      </c>
      <c r="X27" s="4" t="s">
        <v>10</v>
      </c>
      <c r="Y27" s="4" t="s">
        <v>10</v>
      </c>
      <c r="Z27" s="4" t="s">
        <v>10</v>
      </c>
      <c r="AA27" s="4" t="s">
        <v>10</v>
      </c>
      <c r="AB27" s="4" t="s">
        <v>10</v>
      </c>
    </row>
    <row r="28">
      <c r="A28" s="0" t="s">
        <v>26</v>
      </c>
      <c r="B28" s="0" t="s">
        <v>27</v>
      </c>
      <c r="C28" s="0" t="s">
        <v>46</v>
      </c>
      <c r="D28" s="4" t="s">
        <v>47</v>
      </c>
      <c r="E28" s="4" t="s">
        <v>10</v>
      </c>
      <c r="F28" s="4" t="s">
        <v>10</v>
      </c>
      <c r="G28" s="4" t="s">
        <v>10</v>
      </c>
      <c r="H28" s="4" t="s">
        <v>10</v>
      </c>
      <c r="I28" s="4" t="s">
        <v>10</v>
      </c>
      <c r="J28" s="4" t="s">
        <v>10</v>
      </c>
      <c r="K28" s="4" t="s">
        <v>10</v>
      </c>
      <c r="L28" s="4" t="s">
        <v>10</v>
      </c>
      <c r="M28" s="4" t="s">
        <v>10</v>
      </c>
      <c r="N28" s="4" t="s">
        <v>10</v>
      </c>
      <c r="O28" s="4">
        <v>2</v>
      </c>
      <c r="P28" s="4" t="s">
        <v>10</v>
      </c>
      <c r="Q28" s="4" t="s">
        <v>10</v>
      </c>
      <c r="R28" s="4" t="s">
        <v>10</v>
      </c>
      <c r="S28" s="4" t="s">
        <v>10</v>
      </c>
      <c r="T28" s="4" t="s">
        <v>10</v>
      </c>
      <c r="U28" s="4" t="s">
        <v>10</v>
      </c>
      <c r="V28" s="4" t="s">
        <v>10</v>
      </c>
      <c r="W28" s="4" t="s">
        <v>10</v>
      </c>
      <c r="X28" s="4" t="s">
        <v>10</v>
      </c>
      <c r="Y28" s="4" t="s">
        <v>10</v>
      </c>
      <c r="Z28" s="4" t="s">
        <v>10</v>
      </c>
      <c r="AA28" s="4" t="s">
        <v>10</v>
      </c>
      <c r="AB28" s="4" t="s">
        <v>10</v>
      </c>
    </row>
    <row r="29">
      <c r="A29" s="0" t="s">
        <v>26</v>
      </c>
      <c r="B29" s="0" t="s">
        <v>27</v>
      </c>
      <c r="C29" s="0" t="s">
        <v>48</v>
      </c>
      <c r="D29" s="4" t="s">
        <v>49</v>
      </c>
      <c r="E29" s="4" t="s">
        <v>10</v>
      </c>
      <c r="F29" s="4">
        <v>9.84</v>
      </c>
      <c r="G29" s="4">
        <v>95.11</v>
      </c>
      <c r="H29" s="4">
        <v>26</v>
      </c>
      <c r="I29" s="4">
        <v>27</v>
      </c>
      <c r="J29" s="4">
        <v>21</v>
      </c>
      <c r="K29" s="4">
        <v>2</v>
      </c>
      <c r="L29" s="4">
        <v>12</v>
      </c>
      <c r="M29" s="4">
        <v>7</v>
      </c>
      <c r="N29" s="4">
        <v>2</v>
      </c>
      <c r="O29" s="4" t="s">
        <v>10</v>
      </c>
      <c r="P29" s="4" t="s">
        <v>10</v>
      </c>
      <c r="Q29" s="4" t="s">
        <v>10</v>
      </c>
      <c r="R29" s="4" t="s">
        <v>10</v>
      </c>
      <c r="S29" s="4" t="s">
        <v>10</v>
      </c>
      <c r="T29" s="4" t="s">
        <v>10</v>
      </c>
      <c r="U29" s="4" t="s">
        <v>10</v>
      </c>
      <c r="V29" s="4">
        <v>5.89</v>
      </c>
      <c r="W29" s="4" t="s">
        <v>10</v>
      </c>
      <c r="X29" s="4">
        <v>2.25</v>
      </c>
      <c r="Y29" s="4" t="s">
        <v>10</v>
      </c>
      <c r="Z29" s="4" t="s">
        <v>10</v>
      </c>
      <c r="AA29" s="4">
        <v>3.32</v>
      </c>
      <c r="AB29" s="4">
        <v>3.63</v>
      </c>
    </row>
    <row r="30">
      <c r="A30" s="0" t="s">
        <v>26</v>
      </c>
      <c r="B30" s="0" t="s">
        <v>27</v>
      </c>
      <c r="C30" s="0" t="s">
        <v>50</v>
      </c>
      <c r="D30" s="4" t="s">
        <v>51</v>
      </c>
      <c r="E30" s="4" t="s">
        <v>10</v>
      </c>
      <c r="F30" s="4" t="s">
        <v>10</v>
      </c>
      <c r="G30" s="4" t="s">
        <v>10</v>
      </c>
      <c r="H30" s="4" t="s">
        <v>10</v>
      </c>
      <c r="I30" s="4" t="s">
        <v>10</v>
      </c>
      <c r="J30" s="4" t="s">
        <v>10</v>
      </c>
      <c r="K30" s="4" t="s">
        <v>10</v>
      </c>
      <c r="L30" s="4" t="s">
        <v>10</v>
      </c>
      <c r="M30" s="4" t="s">
        <v>10</v>
      </c>
      <c r="N30" s="4">
        <v>2</v>
      </c>
      <c r="O30" s="4" t="s">
        <v>10</v>
      </c>
      <c r="P30" s="4">
        <v>7</v>
      </c>
      <c r="Q30" s="4">
        <v>1</v>
      </c>
      <c r="R30" s="4">
        <v>7</v>
      </c>
      <c r="S30" s="4">
        <v>4</v>
      </c>
      <c r="T30" s="4">
        <v>1</v>
      </c>
      <c r="U30" s="4" t="s">
        <v>10</v>
      </c>
      <c r="V30" s="4">
        <v>10.43</v>
      </c>
      <c r="W30" s="4">
        <v>6.94</v>
      </c>
      <c r="X30" s="4">
        <v>5.31</v>
      </c>
      <c r="Y30" s="4">
        <v>6.37</v>
      </c>
      <c r="Z30" s="4">
        <v>4.1</v>
      </c>
      <c r="AA30" s="4">
        <v>12.18</v>
      </c>
      <c r="AB30" s="4">
        <v>15.6</v>
      </c>
    </row>
    <row r="31">
      <c r="A31" s="0" t="s">
        <v>26</v>
      </c>
      <c r="B31" s="0" t="s">
        <v>27</v>
      </c>
      <c r="C31" s="0" t="s">
        <v>52</v>
      </c>
      <c r="D31" s="4" t="s">
        <v>53</v>
      </c>
      <c r="E31" s="4" t="s">
        <v>10</v>
      </c>
      <c r="F31" s="4" t="s">
        <v>10</v>
      </c>
      <c r="G31" s="4" t="s">
        <v>10</v>
      </c>
      <c r="H31" s="4" t="s">
        <v>10</v>
      </c>
      <c r="I31" s="4" t="s">
        <v>10</v>
      </c>
      <c r="J31" s="4" t="s">
        <v>10</v>
      </c>
      <c r="K31" s="4" t="s">
        <v>10</v>
      </c>
      <c r="L31" s="4" t="s">
        <v>10</v>
      </c>
      <c r="M31" s="4" t="s">
        <v>10</v>
      </c>
      <c r="N31" s="4">
        <v>13</v>
      </c>
      <c r="O31" s="4">
        <v>6</v>
      </c>
      <c r="P31" s="4" t="s">
        <v>10</v>
      </c>
      <c r="Q31" s="4">
        <v>1</v>
      </c>
      <c r="R31" s="4">
        <v>4</v>
      </c>
      <c r="S31" s="4" t="s">
        <v>10</v>
      </c>
      <c r="T31" s="4" t="s">
        <v>10</v>
      </c>
      <c r="U31" s="4" t="s">
        <v>10</v>
      </c>
      <c r="V31" s="4" t="s">
        <v>10</v>
      </c>
      <c r="W31" s="4" t="s">
        <v>10</v>
      </c>
      <c r="X31" s="4" t="s">
        <v>10</v>
      </c>
      <c r="Y31" s="4" t="s">
        <v>10</v>
      </c>
      <c r="Z31" s="4" t="s">
        <v>10</v>
      </c>
      <c r="AA31" s="4" t="s">
        <v>10</v>
      </c>
      <c r="AB31" s="4" t="s">
        <v>10</v>
      </c>
    </row>
    <row r="32">
      <c r="A32" s="0" t="s">
        <v>26</v>
      </c>
      <c r="B32" s="0" t="s">
        <v>27</v>
      </c>
      <c r="C32" s="0" t="s">
        <v>54</v>
      </c>
      <c r="D32" s="4" t="s">
        <v>55</v>
      </c>
      <c r="E32" s="4" t="s">
        <v>10</v>
      </c>
      <c r="F32" s="4">
        <v>13.94</v>
      </c>
      <c r="G32" s="4">
        <v>40</v>
      </c>
      <c r="H32" s="4" t="s">
        <v>10</v>
      </c>
      <c r="I32" s="4" t="s">
        <v>10</v>
      </c>
      <c r="J32" s="4" t="s">
        <v>10</v>
      </c>
      <c r="K32" s="4" t="s">
        <v>10</v>
      </c>
      <c r="L32" s="4" t="s">
        <v>10</v>
      </c>
      <c r="M32" s="4" t="s">
        <v>10</v>
      </c>
      <c r="N32" s="4" t="s">
        <v>10</v>
      </c>
      <c r="O32" s="4">
        <v>40</v>
      </c>
      <c r="P32" s="4">
        <v>4</v>
      </c>
      <c r="Q32" s="4">
        <v>2</v>
      </c>
      <c r="R32" s="4">
        <v>4</v>
      </c>
      <c r="S32" s="4" t="s">
        <v>10</v>
      </c>
      <c r="T32" s="4" t="s">
        <v>10</v>
      </c>
      <c r="U32" s="4" t="s">
        <v>10</v>
      </c>
      <c r="V32" s="4" t="s">
        <v>10</v>
      </c>
      <c r="W32" s="4" t="s">
        <v>10</v>
      </c>
      <c r="X32" s="4" t="s">
        <v>10</v>
      </c>
      <c r="Y32" s="4" t="s">
        <v>10</v>
      </c>
      <c r="Z32" s="4" t="s">
        <v>10</v>
      </c>
      <c r="AA32" s="4" t="s">
        <v>10</v>
      </c>
      <c r="AB32" s="4" t="s">
        <v>10</v>
      </c>
    </row>
    <row r="33">
      <c r="A33" s="0" t="s">
        <v>26</v>
      </c>
      <c r="B33" s="0" t="s">
        <v>27</v>
      </c>
      <c r="C33" s="0" t="s">
        <v>56</v>
      </c>
      <c r="D33" s="4" t="s">
        <v>57</v>
      </c>
      <c r="E33" s="4" t="s">
        <v>10</v>
      </c>
      <c r="F33" s="4">
        <v>7.4</v>
      </c>
      <c r="G33" s="4" t="s">
        <v>10</v>
      </c>
      <c r="H33" s="4" t="s">
        <v>10</v>
      </c>
      <c r="I33" s="4" t="s">
        <v>10</v>
      </c>
      <c r="J33" s="4" t="s">
        <v>10</v>
      </c>
      <c r="K33" s="4" t="s">
        <v>10</v>
      </c>
      <c r="L33" s="4" t="s">
        <v>10</v>
      </c>
      <c r="M33" s="4" t="s">
        <v>10</v>
      </c>
      <c r="N33" s="4" t="s">
        <v>10</v>
      </c>
      <c r="O33" s="4" t="s">
        <v>10</v>
      </c>
      <c r="P33" s="4" t="s">
        <v>10</v>
      </c>
      <c r="Q33" s="4" t="s">
        <v>10</v>
      </c>
      <c r="R33" s="4" t="s">
        <v>10</v>
      </c>
      <c r="S33" s="4" t="s">
        <v>10</v>
      </c>
      <c r="T33" s="4" t="s">
        <v>10</v>
      </c>
      <c r="U33" s="4" t="s">
        <v>10</v>
      </c>
      <c r="V33" s="4" t="s">
        <v>10</v>
      </c>
      <c r="W33" s="4" t="s">
        <v>10</v>
      </c>
      <c r="X33" s="4" t="s">
        <v>10</v>
      </c>
      <c r="Y33" s="4" t="s">
        <v>10</v>
      </c>
      <c r="Z33" s="4" t="s">
        <v>10</v>
      </c>
      <c r="AA33" s="4" t="s">
        <v>10</v>
      </c>
      <c r="AB33" s="4" t="s">
        <v>10</v>
      </c>
    </row>
    <row r="34">
      <c r="A34" s="0" t="s">
        <v>26</v>
      </c>
      <c r="B34" s="0" t="s">
        <v>27</v>
      </c>
      <c r="C34" s="0" t="s">
        <v>58</v>
      </c>
      <c r="D34" s="4" t="s">
        <v>59</v>
      </c>
      <c r="E34" s="4">
        <v>88.63</v>
      </c>
      <c r="F34" s="4">
        <v>63.81</v>
      </c>
      <c r="G34" s="4">
        <v>452.25</v>
      </c>
      <c r="H34" s="4">
        <v>327</v>
      </c>
      <c r="I34" s="4">
        <v>524</v>
      </c>
      <c r="J34" s="4">
        <v>546</v>
      </c>
      <c r="K34" s="4">
        <v>721</v>
      </c>
      <c r="L34" s="4">
        <v>463</v>
      </c>
      <c r="M34" s="4">
        <v>1752</v>
      </c>
      <c r="N34" s="4">
        <v>708</v>
      </c>
      <c r="O34" s="4">
        <v>715</v>
      </c>
      <c r="P34" s="4">
        <v>1110</v>
      </c>
      <c r="Q34" s="4">
        <v>317</v>
      </c>
      <c r="R34" s="4">
        <v>339</v>
      </c>
      <c r="S34" s="4">
        <v>96</v>
      </c>
      <c r="T34" s="4">
        <v>21</v>
      </c>
      <c r="U34" s="4">
        <v>85.34</v>
      </c>
      <c r="V34" s="4">
        <v>446.31</v>
      </c>
      <c r="W34" s="4">
        <v>595.17</v>
      </c>
      <c r="X34" s="4">
        <v>811.02</v>
      </c>
      <c r="Y34" s="4">
        <v>648.31</v>
      </c>
      <c r="Z34" s="4">
        <v>1265.7</v>
      </c>
      <c r="AA34" s="4">
        <v>1152.82</v>
      </c>
      <c r="AB34" s="4">
        <v>878.64</v>
      </c>
    </row>
    <row r="35">
      <c r="A35" s="0" t="s">
        <v>26</v>
      </c>
      <c r="B35" s="0" t="s">
        <v>27</v>
      </c>
      <c r="C35" s="0" t="s">
        <v>60</v>
      </c>
      <c r="D35" s="4" t="s">
        <v>61</v>
      </c>
      <c r="E35" s="4" t="s">
        <v>10</v>
      </c>
      <c r="F35" s="4">
        <v>14.12</v>
      </c>
      <c r="G35" s="4">
        <v>1</v>
      </c>
      <c r="H35" s="4" t="s">
        <v>10</v>
      </c>
      <c r="I35" s="4" t="s">
        <v>10</v>
      </c>
      <c r="J35" s="4" t="s">
        <v>10</v>
      </c>
      <c r="K35" s="4" t="s">
        <v>10</v>
      </c>
      <c r="L35" s="4" t="s">
        <v>10</v>
      </c>
      <c r="M35" s="4" t="s">
        <v>10</v>
      </c>
      <c r="N35" s="4" t="s">
        <v>10</v>
      </c>
      <c r="O35" s="4" t="s">
        <v>10</v>
      </c>
      <c r="P35" s="4" t="s">
        <v>10</v>
      </c>
      <c r="Q35" s="4" t="s">
        <v>10</v>
      </c>
      <c r="R35" s="4" t="s">
        <v>10</v>
      </c>
      <c r="S35" s="4" t="s">
        <v>10</v>
      </c>
      <c r="T35" s="4" t="s">
        <v>10</v>
      </c>
      <c r="U35" s="4" t="s">
        <v>10</v>
      </c>
      <c r="V35" s="4" t="s">
        <v>10</v>
      </c>
      <c r="W35" s="4" t="s">
        <v>10</v>
      </c>
      <c r="X35" s="4" t="s">
        <v>10</v>
      </c>
      <c r="Y35" s="4" t="s">
        <v>10</v>
      </c>
      <c r="Z35" s="4" t="s">
        <v>10</v>
      </c>
      <c r="AA35" s="4" t="s">
        <v>10</v>
      </c>
      <c r="AB35" s="4" t="s">
        <v>10</v>
      </c>
    </row>
    <row r="36">
      <c r="A36" s="0" t="s">
        <v>26</v>
      </c>
      <c r="B36" s="0" t="s">
        <v>27</v>
      </c>
      <c r="C36" s="0" t="s">
        <v>62</v>
      </c>
      <c r="D36" s="4" t="s">
        <v>63</v>
      </c>
      <c r="E36" s="4" t="s">
        <v>10</v>
      </c>
      <c r="F36" s="4">
        <v>14.83</v>
      </c>
      <c r="G36" s="4">
        <v>24.96</v>
      </c>
      <c r="H36" s="4">
        <v>2</v>
      </c>
      <c r="I36" s="4" t="s">
        <v>10</v>
      </c>
      <c r="J36" s="4" t="s">
        <v>10</v>
      </c>
      <c r="K36" s="4" t="s">
        <v>10</v>
      </c>
      <c r="L36" s="4" t="s">
        <v>10</v>
      </c>
      <c r="M36" s="4" t="s">
        <v>10</v>
      </c>
      <c r="N36" s="4" t="s">
        <v>10</v>
      </c>
      <c r="O36" s="4" t="s">
        <v>10</v>
      </c>
      <c r="P36" s="4" t="s">
        <v>10</v>
      </c>
      <c r="Q36" s="4" t="s">
        <v>10</v>
      </c>
      <c r="R36" s="4" t="s">
        <v>10</v>
      </c>
      <c r="S36" s="4" t="s">
        <v>10</v>
      </c>
      <c r="T36" s="4" t="s">
        <v>10</v>
      </c>
      <c r="U36" s="4" t="s">
        <v>10</v>
      </c>
      <c r="V36" s="4" t="s">
        <v>10</v>
      </c>
      <c r="W36" s="4" t="s">
        <v>10</v>
      </c>
      <c r="X36" s="4" t="s">
        <v>10</v>
      </c>
      <c r="Y36" s="4" t="s">
        <v>10</v>
      </c>
      <c r="Z36" s="4" t="s">
        <v>10</v>
      </c>
      <c r="AA36" s="4" t="s">
        <v>10</v>
      </c>
      <c r="AB36" s="4" t="s">
        <v>10</v>
      </c>
    </row>
    <row r="37">
      <c r="A37" s="0" t="s">
        <v>26</v>
      </c>
      <c r="B37" s="0" t="s">
        <v>27</v>
      </c>
      <c r="C37" s="0" t="s">
        <v>64</v>
      </c>
      <c r="D37" s="4" t="s">
        <v>65</v>
      </c>
      <c r="E37" s="4">
        <v>223.98</v>
      </c>
      <c r="F37" s="4">
        <v>121</v>
      </c>
      <c r="G37" s="4">
        <v>134.67</v>
      </c>
      <c r="H37" s="4">
        <v>130</v>
      </c>
      <c r="I37" s="4">
        <v>200</v>
      </c>
      <c r="J37" s="4">
        <v>135</v>
      </c>
      <c r="K37" s="4">
        <v>161</v>
      </c>
      <c r="L37" s="4">
        <v>76</v>
      </c>
      <c r="M37" s="4">
        <v>45</v>
      </c>
      <c r="N37" s="4">
        <v>228</v>
      </c>
      <c r="O37" s="4">
        <v>250</v>
      </c>
      <c r="P37" s="4">
        <v>16</v>
      </c>
      <c r="Q37" s="4">
        <v>82</v>
      </c>
      <c r="R37" s="4">
        <v>138</v>
      </c>
      <c r="S37" s="4">
        <v>27</v>
      </c>
      <c r="T37" s="4">
        <v>108</v>
      </c>
      <c r="U37" s="4">
        <v>41.37</v>
      </c>
      <c r="V37" s="4">
        <v>305.23</v>
      </c>
      <c r="W37" s="4">
        <v>865.56</v>
      </c>
      <c r="X37" s="4">
        <v>882.69</v>
      </c>
      <c r="Y37" s="4">
        <v>724.51</v>
      </c>
      <c r="Z37" s="4">
        <v>967.34</v>
      </c>
      <c r="AA37" s="4">
        <v>1414.19</v>
      </c>
      <c r="AB37" s="4">
        <v>1213.2</v>
      </c>
    </row>
    <row r="38">
      <c r="A38" s="0" t="s">
        <v>26</v>
      </c>
      <c r="B38" s="0" t="s">
        <v>27</v>
      </c>
      <c r="C38" s="0" t="s">
        <v>66</v>
      </c>
      <c r="D38" s="4" t="s">
        <v>67</v>
      </c>
      <c r="E38" s="4" t="s">
        <v>10</v>
      </c>
      <c r="F38" s="4">
        <v>38.48</v>
      </c>
      <c r="G38" s="4">
        <v>7.95</v>
      </c>
      <c r="H38" s="4" t="s">
        <v>10</v>
      </c>
      <c r="I38" s="4" t="s">
        <v>10</v>
      </c>
      <c r="J38" s="4" t="s">
        <v>10</v>
      </c>
      <c r="K38" s="4" t="s">
        <v>10</v>
      </c>
      <c r="L38" s="4" t="s">
        <v>10</v>
      </c>
      <c r="M38" s="4" t="s">
        <v>10</v>
      </c>
      <c r="N38" s="4" t="s">
        <v>10</v>
      </c>
      <c r="O38" s="4" t="s">
        <v>10</v>
      </c>
      <c r="P38" s="4" t="s">
        <v>10</v>
      </c>
      <c r="Q38" s="4" t="s">
        <v>10</v>
      </c>
      <c r="R38" s="4" t="s">
        <v>10</v>
      </c>
      <c r="S38" s="4" t="s">
        <v>10</v>
      </c>
      <c r="T38" s="4" t="s">
        <v>10</v>
      </c>
      <c r="U38" s="4" t="s">
        <v>10</v>
      </c>
      <c r="V38" s="4" t="s">
        <v>10</v>
      </c>
      <c r="W38" s="4" t="s">
        <v>10</v>
      </c>
      <c r="X38" s="4" t="s">
        <v>10</v>
      </c>
      <c r="Y38" s="4" t="s">
        <v>10</v>
      </c>
      <c r="Z38" s="4" t="s">
        <v>10</v>
      </c>
      <c r="AA38" s="4" t="s">
        <v>10</v>
      </c>
      <c r="AB38" s="4" t="s">
        <v>10</v>
      </c>
    </row>
    <row r="39">
      <c r="A39" s="0" t="s">
        <v>26</v>
      </c>
      <c r="B39" s="0" t="s">
        <v>27</v>
      </c>
      <c r="C39" s="0" t="s">
        <v>68</v>
      </c>
      <c r="D39" s="4" t="s">
        <v>69</v>
      </c>
      <c r="E39" s="4" t="s">
        <v>10</v>
      </c>
      <c r="F39" s="4" t="s">
        <v>10</v>
      </c>
      <c r="G39" s="4" t="s">
        <v>10</v>
      </c>
      <c r="H39" s="4" t="s">
        <v>10</v>
      </c>
      <c r="I39" s="4" t="s">
        <v>10</v>
      </c>
      <c r="J39" s="4" t="s">
        <v>10</v>
      </c>
      <c r="K39" s="4" t="s">
        <v>10</v>
      </c>
      <c r="L39" s="4" t="s">
        <v>10</v>
      </c>
      <c r="M39" s="4" t="s">
        <v>10</v>
      </c>
      <c r="N39" s="4" t="s">
        <v>10</v>
      </c>
      <c r="O39" s="4">
        <v>6</v>
      </c>
      <c r="P39" s="4" t="s">
        <v>10</v>
      </c>
      <c r="Q39" s="4">
        <v>3</v>
      </c>
      <c r="R39" s="4" t="s">
        <v>10</v>
      </c>
      <c r="S39" s="4">
        <v>1</v>
      </c>
      <c r="T39" s="4" t="s">
        <v>10</v>
      </c>
      <c r="U39" s="4" t="s">
        <v>10</v>
      </c>
      <c r="V39" s="4" t="s">
        <v>10</v>
      </c>
      <c r="W39" s="4" t="s">
        <v>10</v>
      </c>
      <c r="X39" s="4" t="s">
        <v>10</v>
      </c>
      <c r="Y39" s="4">
        <v>1.52</v>
      </c>
      <c r="Z39" s="4">
        <v>8.12</v>
      </c>
      <c r="AA39" s="4">
        <v>46.05</v>
      </c>
      <c r="AB39" s="4">
        <v>69.23</v>
      </c>
    </row>
    <row r="40">
      <c r="A40" s="0" t="s">
        <v>26</v>
      </c>
      <c r="B40" s="0" t="s">
        <v>27</v>
      </c>
      <c r="C40" s="0" t="s">
        <v>70</v>
      </c>
      <c r="D40" s="4" t="s">
        <v>71</v>
      </c>
      <c r="E40" s="4" t="s">
        <v>10</v>
      </c>
      <c r="F40" s="4" t="s">
        <v>10</v>
      </c>
      <c r="G40" s="4">
        <v>1</v>
      </c>
      <c r="H40" s="4" t="s">
        <v>10</v>
      </c>
      <c r="I40" s="4" t="s">
        <v>10</v>
      </c>
      <c r="J40" s="4" t="s">
        <v>10</v>
      </c>
      <c r="K40" s="4" t="s">
        <v>10</v>
      </c>
      <c r="L40" s="4" t="s">
        <v>10</v>
      </c>
      <c r="M40" s="4" t="s">
        <v>10</v>
      </c>
      <c r="N40" s="4" t="s">
        <v>10</v>
      </c>
      <c r="O40" s="4" t="s">
        <v>10</v>
      </c>
      <c r="P40" s="4">
        <v>7</v>
      </c>
      <c r="Q40" s="4" t="s">
        <v>10</v>
      </c>
      <c r="R40" s="4">
        <v>10</v>
      </c>
      <c r="S40" s="4">
        <v>4</v>
      </c>
      <c r="T40" s="4" t="s">
        <v>10</v>
      </c>
      <c r="U40" s="4">
        <v>1.18</v>
      </c>
      <c r="V40" s="4" t="s">
        <v>10</v>
      </c>
      <c r="W40" s="4">
        <v>6.65</v>
      </c>
      <c r="X40" s="4">
        <v>3.49</v>
      </c>
      <c r="Y40" s="4">
        <v>1.21</v>
      </c>
      <c r="Z40" s="4">
        <v>1.1</v>
      </c>
      <c r="AA40" s="4">
        <v>5.99</v>
      </c>
      <c r="AB40" s="4">
        <v>10</v>
      </c>
    </row>
    <row r="41">
      <c r="A41" s="0" t="s">
        <v>26</v>
      </c>
      <c r="B41" s="0" t="s">
        <v>27</v>
      </c>
      <c r="C41" s="0" t="s">
        <v>72</v>
      </c>
      <c r="D41" s="4" t="s">
        <v>73</v>
      </c>
      <c r="E41" s="4">
        <v>50.42</v>
      </c>
      <c r="F41" s="4" t="s">
        <v>10</v>
      </c>
      <c r="G41" s="4" t="s">
        <v>10</v>
      </c>
      <c r="H41" s="4" t="s">
        <v>10</v>
      </c>
      <c r="I41" s="4">
        <v>2</v>
      </c>
      <c r="J41" s="4">
        <v>8</v>
      </c>
      <c r="K41" s="4">
        <v>1</v>
      </c>
      <c r="L41" s="4">
        <v>94</v>
      </c>
      <c r="M41" s="4">
        <v>32</v>
      </c>
      <c r="N41" s="4">
        <v>17</v>
      </c>
      <c r="O41" s="4">
        <v>61</v>
      </c>
      <c r="P41" s="4">
        <v>29</v>
      </c>
      <c r="Q41" s="4">
        <v>66</v>
      </c>
      <c r="R41" s="4">
        <v>3</v>
      </c>
      <c r="S41" s="4" t="s">
        <v>10</v>
      </c>
      <c r="T41" s="4">
        <v>1</v>
      </c>
      <c r="U41" s="4" t="s">
        <v>10</v>
      </c>
      <c r="V41" s="4" t="s">
        <v>10</v>
      </c>
      <c r="W41" s="4" t="s">
        <v>10</v>
      </c>
      <c r="X41" s="4" t="s">
        <v>10</v>
      </c>
      <c r="Y41" s="4" t="s">
        <v>10</v>
      </c>
      <c r="Z41" s="4" t="s">
        <v>10</v>
      </c>
      <c r="AA41" s="4" t="s">
        <v>10</v>
      </c>
      <c r="AB41" s="4" t="s">
        <v>10</v>
      </c>
    </row>
    <row r="42">
      <c r="A42" s="0" t="s">
        <v>26</v>
      </c>
      <c r="B42" s="0" t="s">
        <v>27</v>
      </c>
      <c r="C42" s="0" t="s">
        <v>74</v>
      </c>
      <c r="D42" s="4" t="s">
        <v>75</v>
      </c>
      <c r="E42" s="4" t="s">
        <v>10</v>
      </c>
      <c r="F42" s="4" t="s">
        <v>10</v>
      </c>
      <c r="G42" s="4">
        <v>15.67</v>
      </c>
      <c r="H42" s="4">
        <v>57</v>
      </c>
      <c r="I42" s="4">
        <v>125</v>
      </c>
      <c r="J42" s="4">
        <v>195</v>
      </c>
      <c r="K42" s="4">
        <v>365</v>
      </c>
      <c r="L42" s="4">
        <v>335</v>
      </c>
      <c r="M42" s="4">
        <v>1085</v>
      </c>
      <c r="N42" s="4">
        <v>328</v>
      </c>
      <c r="O42" s="4">
        <v>235</v>
      </c>
      <c r="P42" s="4">
        <v>119</v>
      </c>
      <c r="Q42" s="4">
        <v>210</v>
      </c>
      <c r="R42" s="4">
        <v>173</v>
      </c>
      <c r="S42" s="4">
        <v>28</v>
      </c>
      <c r="T42" s="4">
        <v>39</v>
      </c>
      <c r="U42" s="4">
        <v>128.35</v>
      </c>
      <c r="V42" s="4">
        <v>360.85</v>
      </c>
      <c r="W42" s="4">
        <v>551.52</v>
      </c>
      <c r="X42" s="4">
        <v>708.03</v>
      </c>
      <c r="Y42" s="4">
        <v>530.37</v>
      </c>
      <c r="Z42" s="4">
        <v>551.1</v>
      </c>
      <c r="AA42" s="4">
        <v>365.53</v>
      </c>
      <c r="AB42" s="4">
        <v>277.93</v>
      </c>
    </row>
    <row r="43">
      <c r="A43" s="0" t="s">
        <v>26</v>
      </c>
      <c r="B43" s="0" t="s">
        <v>27</v>
      </c>
      <c r="C43" s="0" t="s">
        <v>76</v>
      </c>
      <c r="D43" s="4" t="s">
        <v>77</v>
      </c>
      <c r="E43" s="4" t="s">
        <v>10</v>
      </c>
      <c r="F43" s="4" t="s">
        <v>10</v>
      </c>
      <c r="G43" s="4" t="s">
        <v>10</v>
      </c>
      <c r="H43" s="4" t="s">
        <v>10</v>
      </c>
      <c r="I43" s="4">
        <v>78</v>
      </c>
      <c r="J43" s="4">
        <v>1</v>
      </c>
      <c r="K43" s="4" t="s">
        <v>10</v>
      </c>
      <c r="L43" s="4" t="s">
        <v>10</v>
      </c>
      <c r="M43" s="4" t="s">
        <v>10</v>
      </c>
      <c r="N43" s="4" t="s">
        <v>10</v>
      </c>
      <c r="O43" s="4" t="s">
        <v>10</v>
      </c>
      <c r="P43" s="4" t="s">
        <v>10</v>
      </c>
      <c r="Q43" s="4" t="s">
        <v>10</v>
      </c>
      <c r="R43" s="4" t="s">
        <v>10</v>
      </c>
      <c r="S43" s="4">
        <v>1</v>
      </c>
      <c r="T43" s="4" t="s">
        <v>10</v>
      </c>
      <c r="U43" s="4" t="s">
        <v>10</v>
      </c>
      <c r="V43" s="4" t="s">
        <v>10</v>
      </c>
      <c r="W43" s="4" t="s">
        <v>10</v>
      </c>
      <c r="X43" s="4" t="s">
        <v>10</v>
      </c>
      <c r="Y43" s="4" t="s">
        <v>10</v>
      </c>
      <c r="Z43" s="4" t="s">
        <v>10</v>
      </c>
      <c r="AA43" s="4" t="s">
        <v>10</v>
      </c>
      <c r="AB43" s="4" t="s">
        <v>10</v>
      </c>
    </row>
    <row r="44">
      <c r="A44" s="0" t="s">
        <v>26</v>
      </c>
      <c r="B44" s="0" t="s">
        <v>27</v>
      </c>
      <c r="C44" s="0" t="s">
        <v>78</v>
      </c>
      <c r="D44" s="4" t="s">
        <v>79</v>
      </c>
      <c r="E44" s="4" t="s">
        <v>10</v>
      </c>
      <c r="F44" s="4">
        <v>138.31</v>
      </c>
      <c r="G44" s="4" t="s">
        <v>10</v>
      </c>
      <c r="H44" s="4" t="s">
        <v>10</v>
      </c>
      <c r="I44" s="4" t="s">
        <v>10</v>
      </c>
      <c r="J44" s="4" t="s">
        <v>10</v>
      </c>
      <c r="K44" s="4" t="s">
        <v>10</v>
      </c>
      <c r="L44" s="4" t="s">
        <v>10</v>
      </c>
      <c r="M44" s="4" t="s">
        <v>10</v>
      </c>
      <c r="N44" s="4">
        <v>2</v>
      </c>
      <c r="O44" s="4" t="s">
        <v>10</v>
      </c>
      <c r="P44" s="4" t="s">
        <v>10</v>
      </c>
      <c r="Q44" s="4">
        <v>3</v>
      </c>
      <c r="R44" s="4">
        <v>2</v>
      </c>
      <c r="S44" s="4">
        <v>2</v>
      </c>
      <c r="T44" s="4" t="s">
        <v>10</v>
      </c>
      <c r="U44" s="4" t="s">
        <v>10</v>
      </c>
      <c r="V44" s="4" t="s">
        <v>10</v>
      </c>
      <c r="W44" s="4" t="s">
        <v>10</v>
      </c>
      <c r="X44" s="4" t="s">
        <v>10</v>
      </c>
      <c r="Y44" s="4" t="s">
        <v>10</v>
      </c>
      <c r="Z44" s="4" t="s">
        <v>10</v>
      </c>
      <c r="AA44" s="4" t="s">
        <v>10</v>
      </c>
      <c r="AB44" s="4" t="s">
        <v>10</v>
      </c>
    </row>
    <row r="45">
      <c r="A45" s="0" t="s">
        <v>26</v>
      </c>
      <c r="B45" s="0" t="s">
        <v>27</v>
      </c>
      <c r="C45" s="0" t="s">
        <v>80</v>
      </c>
      <c r="D45" s="4" t="s">
        <v>81</v>
      </c>
      <c r="E45" s="4" t="s">
        <v>10</v>
      </c>
      <c r="F45" s="4" t="s">
        <v>10</v>
      </c>
      <c r="G45" s="4" t="s">
        <v>10</v>
      </c>
      <c r="H45" s="4" t="s">
        <v>10</v>
      </c>
      <c r="I45" s="4" t="s">
        <v>10</v>
      </c>
      <c r="J45" s="4">
        <v>7</v>
      </c>
      <c r="K45" s="4">
        <v>2</v>
      </c>
      <c r="L45" s="4">
        <v>35</v>
      </c>
      <c r="M45" s="4">
        <v>44</v>
      </c>
      <c r="N45" s="4">
        <v>45</v>
      </c>
      <c r="O45" s="4">
        <v>2</v>
      </c>
      <c r="P45" s="4">
        <v>17</v>
      </c>
      <c r="Q45" s="4">
        <v>22</v>
      </c>
      <c r="R45" s="4">
        <v>5</v>
      </c>
      <c r="S45" s="4" t="s">
        <v>10</v>
      </c>
      <c r="T45" s="4" t="s">
        <v>10</v>
      </c>
      <c r="U45" s="4" t="s">
        <v>10</v>
      </c>
      <c r="V45" s="4" t="s">
        <v>10</v>
      </c>
      <c r="W45" s="4" t="s">
        <v>10</v>
      </c>
      <c r="X45" s="4" t="s">
        <v>10</v>
      </c>
      <c r="Y45" s="4" t="s">
        <v>10</v>
      </c>
      <c r="Z45" s="4" t="s">
        <v>10</v>
      </c>
      <c r="AA45" s="4" t="s">
        <v>10</v>
      </c>
      <c r="AB45" s="4" t="s">
        <v>10</v>
      </c>
    </row>
    <row r="46">
      <c r="A46" s="0" t="s">
        <v>26</v>
      </c>
      <c r="B46" s="0" t="s">
        <v>27</v>
      </c>
      <c r="C46" s="0" t="s">
        <v>82</v>
      </c>
      <c r="D46" s="4" t="s">
        <v>83</v>
      </c>
      <c r="E46" s="4" t="s">
        <v>10</v>
      </c>
      <c r="F46" s="4" t="s">
        <v>10</v>
      </c>
      <c r="G46" s="4" t="s">
        <v>10</v>
      </c>
      <c r="H46" s="4" t="s">
        <v>10</v>
      </c>
      <c r="I46" s="4" t="s">
        <v>10</v>
      </c>
      <c r="J46" s="4" t="s">
        <v>10</v>
      </c>
      <c r="K46" s="4" t="s">
        <v>10</v>
      </c>
      <c r="L46" s="4">
        <v>1</v>
      </c>
      <c r="M46" s="4" t="s">
        <v>10</v>
      </c>
      <c r="N46" s="4" t="s">
        <v>10</v>
      </c>
      <c r="O46" s="4" t="s">
        <v>10</v>
      </c>
      <c r="P46" s="4" t="s">
        <v>10</v>
      </c>
      <c r="Q46" s="4" t="s">
        <v>10</v>
      </c>
      <c r="R46" s="4" t="s">
        <v>10</v>
      </c>
      <c r="S46" s="4" t="s">
        <v>10</v>
      </c>
      <c r="T46" s="4" t="s">
        <v>10</v>
      </c>
      <c r="U46" s="4" t="s">
        <v>10</v>
      </c>
      <c r="V46" s="4" t="s">
        <v>10</v>
      </c>
      <c r="W46" s="4" t="s">
        <v>10</v>
      </c>
      <c r="X46" s="4" t="s">
        <v>10</v>
      </c>
      <c r="Y46" s="4" t="s">
        <v>10</v>
      </c>
      <c r="Z46" s="4" t="s">
        <v>10</v>
      </c>
      <c r="AA46" s="4" t="s">
        <v>10</v>
      </c>
      <c r="AB46" s="4" t="s">
        <v>10</v>
      </c>
    </row>
    <row r="47">
      <c r="A47" s="0" t="s">
        <v>26</v>
      </c>
      <c r="B47" s="0" t="s">
        <v>27</v>
      </c>
      <c r="C47" s="0" t="s">
        <v>84</v>
      </c>
      <c r="D47" s="4" t="s">
        <v>85</v>
      </c>
      <c r="E47" s="4">
        <v>556.4</v>
      </c>
      <c r="F47" s="4">
        <v>285.94</v>
      </c>
      <c r="G47" s="4">
        <v>443.32</v>
      </c>
      <c r="H47" s="4">
        <v>534</v>
      </c>
      <c r="I47" s="4">
        <v>331</v>
      </c>
      <c r="J47" s="4">
        <v>193</v>
      </c>
      <c r="K47" s="4">
        <v>202</v>
      </c>
      <c r="L47" s="4">
        <v>265</v>
      </c>
      <c r="M47" s="4">
        <v>142</v>
      </c>
      <c r="N47" s="4">
        <v>154</v>
      </c>
      <c r="O47" s="4">
        <v>121</v>
      </c>
      <c r="P47" s="4">
        <v>85</v>
      </c>
      <c r="Q47" s="4">
        <v>86</v>
      </c>
      <c r="R47" s="4">
        <v>29</v>
      </c>
      <c r="S47" s="4">
        <v>3</v>
      </c>
      <c r="T47" s="4">
        <v>5</v>
      </c>
      <c r="U47" s="4">
        <v>3.99</v>
      </c>
      <c r="V47" s="4">
        <v>10.38</v>
      </c>
      <c r="W47" s="4">
        <v>24.67</v>
      </c>
      <c r="X47" s="4">
        <v>45.37</v>
      </c>
      <c r="Y47" s="4">
        <v>39.33</v>
      </c>
      <c r="Z47" s="4">
        <v>38.88</v>
      </c>
      <c r="AA47" s="4">
        <v>129.44</v>
      </c>
      <c r="AB47" s="4">
        <v>118.94</v>
      </c>
    </row>
    <row r="48">
      <c r="A48" s="0" t="s">
        <v>26</v>
      </c>
      <c r="B48" s="0" t="s">
        <v>27</v>
      </c>
      <c r="C48" s="0" t="s">
        <v>86</v>
      </c>
      <c r="D48" s="4" t="s">
        <v>87</v>
      </c>
      <c r="E48" s="4" t="s">
        <v>10</v>
      </c>
      <c r="F48" s="4">
        <v>9.2</v>
      </c>
      <c r="G48" s="4" t="s">
        <v>10</v>
      </c>
      <c r="H48" s="4">
        <v>1</v>
      </c>
      <c r="I48" s="4" t="s">
        <v>10</v>
      </c>
      <c r="J48" s="4" t="s">
        <v>10</v>
      </c>
      <c r="K48" s="4" t="s">
        <v>10</v>
      </c>
      <c r="L48" s="4" t="s">
        <v>10</v>
      </c>
      <c r="M48" s="4" t="s">
        <v>10</v>
      </c>
      <c r="N48" s="4" t="s">
        <v>10</v>
      </c>
      <c r="O48" s="4" t="s">
        <v>10</v>
      </c>
      <c r="P48" s="4" t="s">
        <v>10</v>
      </c>
      <c r="Q48" s="4" t="s">
        <v>10</v>
      </c>
      <c r="R48" s="4" t="s">
        <v>10</v>
      </c>
      <c r="S48" s="4" t="s">
        <v>10</v>
      </c>
      <c r="T48" s="4" t="s">
        <v>10</v>
      </c>
      <c r="U48" s="4" t="s">
        <v>10</v>
      </c>
      <c r="V48" s="4" t="s">
        <v>10</v>
      </c>
      <c r="W48" s="4" t="s">
        <v>10</v>
      </c>
      <c r="X48" s="4" t="s">
        <v>10</v>
      </c>
      <c r="Y48" s="4" t="s">
        <v>10</v>
      </c>
      <c r="Z48" s="4" t="s">
        <v>10</v>
      </c>
      <c r="AA48" s="4" t="s">
        <v>10</v>
      </c>
      <c r="AB48" s="4" t="s">
        <v>10</v>
      </c>
    </row>
    <row r="49">
      <c r="A49" s="0" t="s">
        <v>26</v>
      </c>
      <c r="B49" s="0" t="s">
        <v>27</v>
      </c>
      <c r="C49" s="0" t="s">
        <v>88</v>
      </c>
      <c r="D49" s="4" t="s">
        <v>89</v>
      </c>
      <c r="E49" s="4">
        <v>1.72</v>
      </c>
      <c r="F49" s="4" t="s">
        <v>10</v>
      </c>
      <c r="G49" s="4" t="s">
        <v>10</v>
      </c>
      <c r="H49" s="4" t="s">
        <v>10</v>
      </c>
      <c r="I49" s="4" t="s">
        <v>10</v>
      </c>
      <c r="J49" s="4" t="s">
        <v>10</v>
      </c>
      <c r="K49" s="4" t="s">
        <v>10</v>
      </c>
      <c r="L49" s="4" t="s">
        <v>10</v>
      </c>
      <c r="M49" s="4" t="s">
        <v>10</v>
      </c>
      <c r="N49" s="4" t="s">
        <v>10</v>
      </c>
      <c r="O49" s="4" t="s">
        <v>10</v>
      </c>
      <c r="P49" s="4" t="s">
        <v>10</v>
      </c>
      <c r="Q49" s="4" t="s">
        <v>10</v>
      </c>
      <c r="R49" s="4" t="s">
        <v>10</v>
      </c>
      <c r="S49" s="4" t="s">
        <v>10</v>
      </c>
      <c r="T49" s="4" t="s">
        <v>10</v>
      </c>
      <c r="U49" s="4" t="s">
        <v>10</v>
      </c>
      <c r="V49" s="4" t="s">
        <v>10</v>
      </c>
      <c r="W49" s="4" t="s">
        <v>10</v>
      </c>
      <c r="X49" s="4" t="s">
        <v>10</v>
      </c>
      <c r="Y49" s="4" t="s">
        <v>10</v>
      </c>
      <c r="Z49" s="4" t="s">
        <v>10</v>
      </c>
      <c r="AA49" s="4" t="s">
        <v>10</v>
      </c>
      <c r="AB49" s="4" t="s">
        <v>10</v>
      </c>
    </row>
    <row r="50">
      <c r="A50" s="0" t="s">
        <v>26</v>
      </c>
      <c r="B50" s="0" t="s">
        <v>27</v>
      </c>
      <c r="C50" s="0" t="s">
        <v>90</v>
      </c>
      <c r="D50" s="4" t="s">
        <v>91</v>
      </c>
      <c r="E50" s="4" t="s">
        <v>10</v>
      </c>
      <c r="F50" s="4" t="s">
        <v>10</v>
      </c>
      <c r="G50" s="4">
        <v>1</v>
      </c>
      <c r="H50" s="4" t="s">
        <v>10</v>
      </c>
      <c r="I50" s="4" t="s">
        <v>10</v>
      </c>
      <c r="J50" s="4" t="s">
        <v>10</v>
      </c>
      <c r="K50" s="4" t="s">
        <v>10</v>
      </c>
      <c r="L50" s="4">
        <v>38</v>
      </c>
      <c r="M50" s="4">
        <v>23</v>
      </c>
      <c r="N50" s="4">
        <v>17</v>
      </c>
      <c r="O50" s="4">
        <v>45</v>
      </c>
      <c r="P50" s="4">
        <v>13</v>
      </c>
      <c r="Q50" s="4">
        <v>44</v>
      </c>
      <c r="R50" s="4">
        <v>48</v>
      </c>
      <c r="S50" s="4">
        <v>3</v>
      </c>
      <c r="T50" s="4">
        <v>3</v>
      </c>
      <c r="U50" s="4">
        <v>1.44</v>
      </c>
      <c r="V50" s="4">
        <v>1.76</v>
      </c>
      <c r="W50" s="4" t="s">
        <v>10</v>
      </c>
      <c r="X50" s="4" t="s">
        <v>10</v>
      </c>
      <c r="Y50" s="4" t="s">
        <v>10</v>
      </c>
      <c r="Z50" s="4" t="s">
        <v>10</v>
      </c>
      <c r="AA50" s="4">
        <v>1.18</v>
      </c>
      <c r="AB50" s="4">
        <v>1.39</v>
      </c>
    </row>
    <row r="51">
      <c r="A51" s="0" t="s">
        <v>26</v>
      </c>
      <c r="B51" s="0" t="s">
        <v>27</v>
      </c>
      <c r="C51" s="0" t="s">
        <v>92</v>
      </c>
      <c r="D51" s="4" t="s">
        <v>93</v>
      </c>
      <c r="E51" s="4" t="s">
        <v>10</v>
      </c>
      <c r="F51" s="4" t="s">
        <v>10</v>
      </c>
      <c r="G51" s="4">
        <v>22.85</v>
      </c>
      <c r="H51" s="4" t="s">
        <v>10</v>
      </c>
      <c r="I51" s="4">
        <v>17</v>
      </c>
      <c r="J51" s="4" t="s">
        <v>10</v>
      </c>
      <c r="K51" s="4">
        <v>27</v>
      </c>
      <c r="L51" s="4">
        <v>137</v>
      </c>
      <c r="M51" s="4">
        <v>79</v>
      </c>
      <c r="N51" s="4">
        <v>235</v>
      </c>
      <c r="O51" s="4">
        <v>71</v>
      </c>
      <c r="P51" s="4">
        <v>139</v>
      </c>
      <c r="Q51" s="4">
        <v>129</v>
      </c>
      <c r="R51" s="4">
        <v>47</v>
      </c>
      <c r="S51" s="4">
        <v>31</v>
      </c>
      <c r="T51" s="4">
        <v>23</v>
      </c>
      <c r="U51" s="4">
        <v>29.46</v>
      </c>
      <c r="V51" s="4">
        <v>15.52</v>
      </c>
      <c r="W51" s="4">
        <v>13.99</v>
      </c>
      <c r="X51" s="4">
        <v>28.75</v>
      </c>
      <c r="Y51" s="4">
        <v>14.11</v>
      </c>
      <c r="Z51" s="4">
        <v>13.75</v>
      </c>
      <c r="AA51" s="4">
        <v>30.62</v>
      </c>
      <c r="AB51" s="4">
        <v>48.47</v>
      </c>
    </row>
    <row r="52">
      <c r="A52" s="0" t="s">
        <v>26</v>
      </c>
      <c r="B52" s="0" t="s">
        <v>27</v>
      </c>
      <c r="C52" s="0" t="s">
        <v>94</v>
      </c>
      <c r="D52" s="4" t="s">
        <v>95</v>
      </c>
      <c r="E52" s="4" t="s">
        <v>10</v>
      </c>
      <c r="F52" s="4" t="s">
        <v>10</v>
      </c>
      <c r="G52" s="4">
        <v>13.02</v>
      </c>
      <c r="H52" s="4" t="s">
        <v>10</v>
      </c>
      <c r="I52" s="4">
        <v>18</v>
      </c>
      <c r="J52" s="4" t="s">
        <v>10</v>
      </c>
      <c r="K52" s="4">
        <v>83</v>
      </c>
      <c r="L52" s="4">
        <v>197</v>
      </c>
      <c r="M52" s="4">
        <v>102</v>
      </c>
      <c r="N52" s="4">
        <v>271</v>
      </c>
      <c r="O52" s="4">
        <v>182</v>
      </c>
      <c r="P52" s="4">
        <v>37</v>
      </c>
      <c r="Q52" s="4">
        <v>114</v>
      </c>
      <c r="R52" s="4">
        <v>21</v>
      </c>
      <c r="S52" s="4">
        <v>11</v>
      </c>
      <c r="T52" s="4">
        <v>12</v>
      </c>
      <c r="U52" s="4">
        <v>8.33</v>
      </c>
      <c r="V52" s="4">
        <v>8.23</v>
      </c>
      <c r="W52" s="4">
        <v>4.57</v>
      </c>
      <c r="X52" s="4">
        <v>8.91</v>
      </c>
      <c r="Y52" s="4">
        <v>1.66</v>
      </c>
      <c r="Z52" s="4">
        <v>2.1</v>
      </c>
      <c r="AA52" s="4">
        <v>9.12</v>
      </c>
      <c r="AB52" s="4">
        <v>23.01</v>
      </c>
    </row>
    <row r="53">
      <c r="A53" s="0" t="s">
        <v>26</v>
      </c>
      <c r="B53" s="0" t="s">
        <v>27</v>
      </c>
      <c r="C53" s="0" t="s">
        <v>96</v>
      </c>
      <c r="D53" s="4" t="s">
        <v>97</v>
      </c>
      <c r="E53" s="4" t="s">
        <v>10</v>
      </c>
      <c r="F53" s="4" t="s">
        <v>10</v>
      </c>
      <c r="G53" s="4" t="s">
        <v>10</v>
      </c>
      <c r="H53" s="4" t="s">
        <v>10</v>
      </c>
      <c r="I53" s="4">
        <v>8</v>
      </c>
      <c r="J53" s="4" t="s">
        <v>10</v>
      </c>
      <c r="K53" s="4" t="s">
        <v>10</v>
      </c>
      <c r="L53" s="4" t="s">
        <v>10</v>
      </c>
      <c r="M53" s="4" t="s">
        <v>10</v>
      </c>
      <c r="N53" s="4" t="s">
        <v>10</v>
      </c>
      <c r="O53" s="4">
        <v>1</v>
      </c>
      <c r="P53" s="4" t="s">
        <v>10</v>
      </c>
      <c r="Q53" s="4" t="s">
        <v>10</v>
      </c>
      <c r="R53" s="4" t="s">
        <v>10</v>
      </c>
      <c r="S53" s="4" t="s">
        <v>10</v>
      </c>
      <c r="T53" s="4" t="s">
        <v>10</v>
      </c>
      <c r="U53" s="4">
        <v>5.28</v>
      </c>
      <c r="V53" s="4">
        <v>4.56</v>
      </c>
      <c r="W53" s="4">
        <v>3.48</v>
      </c>
      <c r="X53" s="4">
        <v>2.66</v>
      </c>
      <c r="Y53" s="4">
        <v>1.07</v>
      </c>
      <c r="Z53" s="4" t="s">
        <v>10</v>
      </c>
      <c r="AA53" s="4" t="s">
        <v>10</v>
      </c>
      <c r="AB53" s="4" t="s">
        <v>10</v>
      </c>
    </row>
    <row r="54">
      <c r="A54" s="0" t="s">
        <v>26</v>
      </c>
      <c r="B54" s="0" t="s">
        <v>27</v>
      </c>
      <c r="C54" s="0" t="s">
        <v>98</v>
      </c>
      <c r="D54" s="4" t="s">
        <v>99</v>
      </c>
      <c r="E54" s="4" t="s">
        <v>10</v>
      </c>
      <c r="F54" s="4">
        <v>9.38</v>
      </c>
      <c r="G54" s="4">
        <v>9.15</v>
      </c>
      <c r="H54" s="4" t="s">
        <v>10</v>
      </c>
      <c r="I54" s="4" t="s">
        <v>10</v>
      </c>
      <c r="J54" s="4" t="s">
        <v>10</v>
      </c>
      <c r="K54" s="4" t="s">
        <v>10</v>
      </c>
      <c r="L54" s="4">
        <v>2</v>
      </c>
      <c r="M54" s="4" t="s">
        <v>10</v>
      </c>
      <c r="N54" s="4">
        <v>8</v>
      </c>
      <c r="O54" s="4">
        <v>17</v>
      </c>
      <c r="P54" s="4" t="s">
        <v>10</v>
      </c>
      <c r="Q54" s="4" t="s">
        <v>10</v>
      </c>
      <c r="R54" s="4">
        <v>4</v>
      </c>
      <c r="S54" s="4" t="s">
        <v>10</v>
      </c>
      <c r="T54" s="4" t="s">
        <v>10</v>
      </c>
      <c r="U54" s="4" t="s">
        <v>10</v>
      </c>
      <c r="V54" s="4" t="s">
        <v>10</v>
      </c>
      <c r="W54" s="4" t="s">
        <v>10</v>
      </c>
      <c r="X54" s="4" t="s">
        <v>10</v>
      </c>
      <c r="Y54" s="4" t="s">
        <v>10</v>
      </c>
      <c r="Z54" s="4" t="s">
        <v>10</v>
      </c>
      <c r="AA54" s="4" t="s">
        <v>10</v>
      </c>
      <c r="AB54" s="4" t="s">
        <v>10</v>
      </c>
    </row>
    <row r="55">
      <c r="A55" s="0" t="s">
        <v>26</v>
      </c>
      <c r="B55" s="0" t="s">
        <v>27</v>
      </c>
      <c r="C55" s="0" t="s">
        <v>100</v>
      </c>
      <c r="D55" s="4" t="s">
        <v>101</v>
      </c>
      <c r="E55" s="4" t="s">
        <v>10</v>
      </c>
      <c r="F55" s="4">
        <v>37.99</v>
      </c>
      <c r="G55" s="4">
        <v>92.01</v>
      </c>
      <c r="H55" s="4">
        <v>2</v>
      </c>
      <c r="I55" s="4" t="s">
        <v>10</v>
      </c>
      <c r="J55" s="4" t="s">
        <v>10</v>
      </c>
      <c r="K55" s="4" t="s">
        <v>10</v>
      </c>
      <c r="L55" s="4" t="s">
        <v>10</v>
      </c>
      <c r="M55" s="4" t="s">
        <v>10</v>
      </c>
      <c r="N55" s="4">
        <v>3</v>
      </c>
      <c r="O55" s="4" t="s">
        <v>10</v>
      </c>
      <c r="P55" s="4">
        <v>2</v>
      </c>
      <c r="Q55" s="4" t="s">
        <v>10</v>
      </c>
      <c r="R55" s="4">
        <v>4</v>
      </c>
      <c r="S55" s="4" t="s">
        <v>10</v>
      </c>
      <c r="T55" s="4" t="s">
        <v>10</v>
      </c>
      <c r="U55" s="4" t="s">
        <v>10</v>
      </c>
      <c r="V55" s="4" t="s">
        <v>10</v>
      </c>
      <c r="W55" s="4" t="s">
        <v>10</v>
      </c>
      <c r="X55" s="4" t="s">
        <v>10</v>
      </c>
      <c r="Y55" s="4" t="s">
        <v>10</v>
      </c>
      <c r="Z55" s="4" t="s">
        <v>10</v>
      </c>
      <c r="AA55" s="4" t="s">
        <v>10</v>
      </c>
      <c r="AB55" s="4" t="s">
        <v>10</v>
      </c>
    </row>
    <row r="56">
      <c r="A56" s="0" t="s">
        <v>26</v>
      </c>
      <c r="B56" s="0" t="s">
        <v>27</v>
      </c>
      <c r="C56" s="0" t="s">
        <v>102</v>
      </c>
      <c r="D56" s="4" t="s">
        <v>103</v>
      </c>
      <c r="E56" s="4">
        <v>7.13</v>
      </c>
      <c r="F56" s="4" t="s">
        <v>10</v>
      </c>
      <c r="G56" s="4">
        <v>3.89</v>
      </c>
      <c r="H56" s="4" t="s">
        <v>10</v>
      </c>
      <c r="I56" s="4" t="s">
        <v>10</v>
      </c>
      <c r="J56" s="4" t="s">
        <v>10</v>
      </c>
      <c r="K56" s="4" t="s">
        <v>10</v>
      </c>
      <c r="L56" s="4" t="s">
        <v>10</v>
      </c>
      <c r="M56" s="4" t="s">
        <v>10</v>
      </c>
      <c r="N56" s="4" t="s">
        <v>10</v>
      </c>
      <c r="O56" s="4" t="s">
        <v>10</v>
      </c>
      <c r="P56" s="4" t="s">
        <v>10</v>
      </c>
      <c r="Q56" s="4" t="s">
        <v>10</v>
      </c>
      <c r="R56" s="4" t="s">
        <v>10</v>
      </c>
      <c r="S56" s="4" t="s">
        <v>10</v>
      </c>
      <c r="T56" s="4" t="s">
        <v>10</v>
      </c>
      <c r="U56" s="4" t="s">
        <v>10</v>
      </c>
      <c r="V56" s="4" t="s">
        <v>10</v>
      </c>
      <c r="W56" s="4" t="s">
        <v>10</v>
      </c>
      <c r="X56" s="4" t="s">
        <v>10</v>
      </c>
      <c r="Y56" s="4" t="s">
        <v>10</v>
      </c>
      <c r="Z56" s="4" t="s">
        <v>10</v>
      </c>
      <c r="AA56" s="4" t="s">
        <v>10</v>
      </c>
      <c r="AB56" s="4" t="s">
        <v>10</v>
      </c>
    </row>
    <row r="57">
      <c r="A57" s="0" t="s">
        <v>26</v>
      </c>
      <c r="B57" s="0" t="s">
        <v>27</v>
      </c>
      <c r="C57" s="0" t="s">
        <v>104</v>
      </c>
      <c r="D57" s="4" t="s">
        <v>105</v>
      </c>
      <c r="E57" s="4">
        <v>189.32</v>
      </c>
      <c r="F57" s="4">
        <v>193.74</v>
      </c>
      <c r="G57" s="4">
        <v>211.64</v>
      </c>
      <c r="H57" s="4">
        <v>355</v>
      </c>
      <c r="I57" s="4">
        <v>58</v>
      </c>
      <c r="J57" s="4">
        <v>152</v>
      </c>
      <c r="K57" s="4">
        <v>403</v>
      </c>
      <c r="L57" s="4">
        <v>604</v>
      </c>
      <c r="M57" s="4">
        <v>436</v>
      </c>
      <c r="N57" s="4">
        <v>307</v>
      </c>
      <c r="O57" s="4">
        <v>305</v>
      </c>
      <c r="P57" s="4">
        <v>316</v>
      </c>
      <c r="Q57" s="4">
        <v>202</v>
      </c>
      <c r="R57" s="4">
        <v>98</v>
      </c>
      <c r="S57" s="4">
        <v>19</v>
      </c>
      <c r="T57" s="4">
        <v>38</v>
      </c>
      <c r="U57" s="4">
        <v>58.14</v>
      </c>
      <c r="V57" s="4">
        <v>143.85</v>
      </c>
      <c r="W57" s="4">
        <v>191.93</v>
      </c>
      <c r="X57" s="4">
        <v>306.59</v>
      </c>
      <c r="Y57" s="4">
        <v>198.3</v>
      </c>
      <c r="Z57" s="4">
        <v>200.11</v>
      </c>
      <c r="AA57" s="4">
        <v>226.86</v>
      </c>
      <c r="AB57" s="4">
        <v>262.68</v>
      </c>
    </row>
    <row r="58">
      <c r="A58" s="0" t="s">
        <v>26</v>
      </c>
      <c r="B58" s="0" t="s">
        <v>27</v>
      </c>
      <c r="C58" s="0" t="s">
        <v>106</v>
      </c>
      <c r="D58" s="4" t="s">
        <v>107</v>
      </c>
      <c r="E58" s="4" t="s">
        <v>10</v>
      </c>
      <c r="F58" s="4" t="s">
        <v>10</v>
      </c>
      <c r="G58" s="4">
        <v>1</v>
      </c>
      <c r="H58" s="4" t="s">
        <v>10</v>
      </c>
      <c r="I58" s="4">
        <v>55</v>
      </c>
      <c r="J58" s="4">
        <v>25</v>
      </c>
      <c r="K58" s="4">
        <v>41</v>
      </c>
      <c r="L58" s="4">
        <v>84</v>
      </c>
      <c r="M58" s="4">
        <v>25</v>
      </c>
      <c r="N58" s="4">
        <v>70</v>
      </c>
      <c r="O58" s="4">
        <v>16</v>
      </c>
      <c r="P58" s="4">
        <v>45</v>
      </c>
      <c r="Q58" s="4">
        <v>44</v>
      </c>
      <c r="R58" s="4">
        <v>10</v>
      </c>
      <c r="S58" s="4">
        <v>10</v>
      </c>
      <c r="T58" s="4">
        <v>3</v>
      </c>
      <c r="U58" s="4">
        <v>2.7</v>
      </c>
      <c r="V58" s="4">
        <v>2.32</v>
      </c>
      <c r="W58" s="4" t="s">
        <v>10</v>
      </c>
      <c r="X58" s="4" t="s">
        <v>10</v>
      </c>
      <c r="Y58" s="4" t="s">
        <v>10</v>
      </c>
      <c r="Z58" s="4" t="s">
        <v>10</v>
      </c>
      <c r="AA58" s="4">
        <v>2.56</v>
      </c>
      <c r="AB58" s="4">
        <v>3.94</v>
      </c>
    </row>
    <row r="59">
      <c r="A59" s="0" t="s">
        <v>26</v>
      </c>
      <c r="B59" s="0" t="s">
        <v>27</v>
      </c>
      <c r="C59" s="0" t="s">
        <v>108</v>
      </c>
      <c r="D59" s="4" t="s">
        <v>109</v>
      </c>
      <c r="E59" s="4">
        <v>1020.77</v>
      </c>
      <c r="F59" s="4">
        <v>539.99</v>
      </c>
      <c r="G59" s="4">
        <v>684.18</v>
      </c>
      <c r="H59" s="4">
        <v>337</v>
      </c>
      <c r="I59" s="4">
        <v>537</v>
      </c>
      <c r="J59" s="4">
        <v>1163</v>
      </c>
      <c r="K59" s="4">
        <v>1402</v>
      </c>
      <c r="L59" s="4">
        <v>1105</v>
      </c>
      <c r="M59" s="4">
        <v>1663</v>
      </c>
      <c r="N59" s="4">
        <v>931</v>
      </c>
      <c r="O59" s="4">
        <v>773</v>
      </c>
      <c r="P59" s="4">
        <v>986</v>
      </c>
      <c r="Q59" s="4">
        <v>635</v>
      </c>
      <c r="R59" s="4">
        <v>495</v>
      </c>
      <c r="S59" s="4">
        <v>338</v>
      </c>
      <c r="T59" s="4">
        <v>842</v>
      </c>
      <c r="U59" s="4">
        <v>884.61</v>
      </c>
      <c r="V59" s="4">
        <v>2797.31</v>
      </c>
      <c r="W59" s="4">
        <v>3803.68</v>
      </c>
      <c r="X59" s="4">
        <v>3728.41</v>
      </c>
      <c r="Y59" s="4">
        <v>2061.72</v>
      </c>
      <c r="Z59" s="4">
        <v>2465.65</v>
      </c>
      <c r="AA59" s="4">
        <v>3531.32</v>
      </c>
      <c r="AB59" s="4">
        <v>3244.89</v>
      </c>
    </row>
    <row r="60">
      <c r="A60" s="0" t="s">
        <v>26</v>
      </c>
      <c r="B60" s="0" t="s">
        <v>27</v>
      </c>
      <c r="C60" s="0" t="s">
        <v>110</v>
      </c>
      <c r="D60" s="4" t="s">
        <v>111</v>
      </c>
      <c r="E60" s="4" t="s">
        <v>10</v>
      </c>
      <c r="F60" s="4" t="s">
        <v>10</v>
      </c>
      <c r="G60" s="4" t="s">
        <v>10</v>
      </c>
      <c r="H60" s="4" t="s">
        <v>10</v>
      </c>
      <c r="I60" s="4" t="s">
        <v>10</v>
      </c>
      <c r="J60" s="4" t="s">
        <v>10</v>
      </c>
      <c r="K60" s="4" t="s">
        <v>10</v>
      </c>
      <c r="L60" s="4" t="s">
        <v>10</v>
      </c>
      <c r="M60" s="4" t="s">
        <v>10</v>
      </c>
      <c r="N60" s="4" t="s">
        <v>10</v>
      </c>
      <c r="O60" s="4" t="s">
        <v>10</v>
      </c>
      <c r="P60" s="4" t="s">
        <v>10</v>
      </c>
      <c r="Q60" s="4" t="s">
        <v>10</v>
      </c>
      <c r="R60" s="4" t="s">
        <v>10</v>
      </c>
      <c r="S60" s="4" t="s">
        <v>10</v>
      </c>
      <c r="T60" s="4" t="s">
        <v>10</v>
      </c>
      <c r="U60" s="4" t="s">
        <v>10</v>
      </c>
      <c r="V60" s="4" t="s">
        <v>10</v>
      </c>
      <c r="W60" s="4" t="s">
        <v>10</v>
      </c>
      <c r="X60" s="4">
        <v>3.44</v>
      </c>
      <c r="Y60" s="4" t="s">
        <v>10</v>
      </c>
      <c r="Z60" s="4" t="s">
        <v>10</v>
      </c>
      <c r="AA60" s="4" t="s">
        <v>10</v>
      </c>
      <c r="AB60" s="4" t="s">
        <v>10</v>
      </c>
    </row>
    <row r="61">
      <c r="A61" s="0" t="s">
        <v>26</v>
      </c>
      <c r="B61" s="0" t="s">
        <v>27</v>
      </c>
      <c r="C61" s="0" t="s">
        <v>112</v>
      </c>
      <c r="D61" s="4" t="s">
        <v>113</v>
      </c>
      <c r="E61" s="4" t="s">
        <v>10</v>
      </c>
      <c r="F61" s="4" t="s">
        <v>10</v>
      </c>
      <c r="G61" s="4" t="s">
        <v>10</v>
      </c>
      <c r="H61" s="4" t="s">
        <v>10</v>
      </c>
      <c r="I61" s="4">
        <v>151</v>
      </c>
      <c r="J61" s="4">
        <v>21</v>
      </c>
      <c r="K61" s="4" t="s">
        <v>10</v>
      </c>
      <c r="L61" s="4" t="s">
        <v>10</v>
      </c>
      <c r="M61" s="4" t="s">
        <v>10</v>
      </c>
      <c r="N61" s="4">
        <v>8</v>
      </c>
      <c r="O61" s="4">
        <v>26</v>
      </c>
      <c r="P61" s="4">
        <v>12</v>
      </c>
      <c r="Q61" s="4" t="s">
        <v>10</v>
      </c>
      <c r="R61" s="4">
        <v>17</v>
      </c>
      <c r="S61" s="4">
        <v>35</v>
      </c>
      <c r="T61" s="4">
        <v>18</v>
      </c>
      <c r="U61" s="4">
        <v>45.44</v>
      </c>
      <c r="V61" s="4">
        <v>97.99</v>
      </c>
      <c r="W61" s="4">
        <v>61.01</v>
      </c>
      <c r="X61" s="4">
        <v>56.84</v>
      </c>
      <c r="Y61" s="4">
        <v>54.52</v>
      </c>
      <c r="Z61" s="4">
        <v>46.07</v>
      </c>
      <c r="AA61" s="4">
        <v>43.04</v>
      </c>
      <c r="AB61" s="4">
        <v>84.55</v>
      </c>
    </row>
    <row r="62">
      <c r="A62" s="0" t="s">
        <v>26</v>
      </c>
      <c r="B62" s="0" t="s">
        <v>27</v>
      </c>
      <c r="C62" s="0" t="s">
        <v>114</v>
      </c>
      <c r="D62" s="4" t="s">
        <v>115</v>
      </c>
      <c r="E62" s="4" t="s">
        <v>10</v>
      </c>
      <c r="F62" s="4">
        <v>14.57</v>
      </c>
      <c r="G62" s="4">
        <v>3.58</v>
      </c>
      <c r="H62" s="4" t="s">
        <v>10</v>
      </c>
      <c r="I62" s="4" t="s">
        <v>10</v>
      </c>
      <c r="J62" s="4" t="s">
        <v>10</v>
      </c>
      <c r="K62" s="4" t="s">
        <v>10</v>
      </c>
      <c r="L62" s="4" t="s">
        <v>10</v>
      </c>
      <c r="M62" s="4" t="s">
        <v>10</v>
      </c>
      <c r="N62" s="4" t="s">
        <v>10</v>
      </c>
      <c r="O62" s="4" t="s">
        <v>10</v>
      </c>
      <c r="P62" s="4" t="s">
        <v>10</v>
      </c>
      <c r="Q62" s="4" t="s">
        <v>10</v>
      </c>
      <c r="R62" s="4" t="s">
        <v>10</v>
      </c>
      <c r="S62" s="4" t="s">
        <v>10</v>
      </c>
      <c r="T62" s="4" t="s">
        <v>10</v>
      </c>
      <c r="U62" s="4" t="s">
        <v>10</v>
      </c>
      <c r="V62" s="4" t="s">
        <v>10</v>
      </c>
      <c r="W62" s="4" t="s">
        <v>10</v>
      </c>
      <c r="X62" s="4" t="s">
        <v>10</v>
      </c>
      <c r="Y62" s="4" t="s">
        <v>10</v>
      </c>
      <c r="Z62" s="4" t="s">
        <v>10</v>
      </c>
      <c r="AA62" s="4" t="s">
        <v>10</v>
      </c>
      <c r="AB62" s="4" t="s">
        <v>10</v>
      </c>
    </row>
    <row r="63">
      <c r="A63" s="0" t="s">
        <v>26</v>
      </c>
      <c r="B63" s="0" t="s">
        <v>27</v>
      </c>
      <c r="C63" s="0" t="s">
        <v>116</v>
      </c>
      <c r="D63" s="4" t="s">
        <v>117</v>
      </c>
      <c r="E63" s="4" t="s">
        <v>10</v>
      </c>
      <c r="F63" s="4" t="s">
        <v>10</v>
      </c>
      <c r="G63" s="4" t="s">
        <v>10</v>
      </c>
      <c r="H63" s="4" t="s">
        <v>10</v>
      </c>
      <c r="I63" s="4" t="s">
        <v>10</v>
      </c>
      <c r="J63" s="4">
        <v>14</v>
      </c>
      <c r="K63" s="4" t="s">
        <v>10</v>
      </c>
      <c r="L63" s="4">
        <v>1</v>
      </c>
      <c r="M63" s="4">
        <v>3</v>
      </c>
      <c r="N63" s="4" t="s">
        <v>10</v>
      </c>
      <c r="O63" s="4" t="s">
        <v>10</v>
      </c>
      <c r="P63" s="4">
        <v>22</v>
      </c>
      <c r="Q63" s="4">
        <v>32</v>
      </c>
      <c r="R63" s="4">
        <v>17</v>
      </c>
      <c r="S63" s="4">
        <v>5</v>
      </c>
      <c r="T63" s="4" t="s">
        <v>10</v>
      </c>
      <c r="U63" s="4" t="s">
        <v>10</v>
      </c>
      <c r="V63" s="4" t="s">
        <v>10</v>
      </c>
      <c r="W63" s="4" t="s">
        <v>10</v>
      </c>
      <c r="X63" s="4" t="s">
        <v>10</v>
      </c>
      <c r="Y63" s="4" t="s">
        <v>10</v>
      </c>
      <c r="Z63" s="4" t="s">
        <v>10</v>
      </c>
      <c r="AA63" s="4" t="s">
        <v>10</v>
      </c>
      <c r="AB63" s="4" t="s">
        <v>10</v>
      </c>
    </row>
    <row r="64">
      <c r="A64" s="0" t="s">
        <v>26</v>
      </c>
      <c r="B64" s="0" t="s">
        <v>27</v>
      </c>
      <c r="C64" s="0" t="s">
        <v>118</v>
      </c>
      <c r="D64" s="4" t="s">
        <v>119</v>
      </c>
      <c r="E64" s="4">
        <v>131.77</v>
      </c>
      <c r="F64" s="4">
        <v>71.12</v>
      </c>
      <c r="G64" s="4">
        <v>124.2</v>
      </c>
      <c r="H64" s="4">
        <v>50</v>
      </c>
      <c r="I64" s="4">
        <v>157</v>
      </c>
      <c r="J64" s="4">
        <v>431</v>
      </c>
      <c r="K64" s="4">
        <v>467</v>
      </c>
      <c r="L64" s="4">
        <v>426</v>
      </c>
      <c r="M64" s="4">
        <v>1027</v>
      </c>
      <c r="N64" s="4">
        <v>409</v>
      </c>
      <c r="O64" s="4">
        <v>422</v>
      </c>
      <c r="P64" s="4">
        <v>134</v>
      </c>
      <c r="Q64" s="4">
        <v>199</v>
      </c>
      <c r="R64" s="4">
        <v>76</v>
      </c>
      <c r="S64" s="4">
        <v>32</v>
      </c>
      <c r="T64" s="4">
        <v>298</v>
      </c>
      <c r="U64" s="4">
        <v>189.59</v>
      </c>
      <c r="V64" s="4">
        <v>1620.8</v>
      </c>
      <c r="W64" s="4">
        <v>2899.35</v>
      </c>
      <c r="X64" s="4">
        <v>2623.54</v>
      </c>
      <c r="Y64" s="4">
        <v>2360.05</v>
      </c>
      <c r="Z64" s="4">
        <v>2833.73</v>
      </c>
      <c r="AA64" s="4">
        <v>4105.39</v>
      </c>
      <c r="AB64" s="4">
        <v>4516.57</v>
      </c>
    </row>
    <row r="65">
      <c r="A65" s="0" t="s">
        <v>26</v>
      </c>
      <c r="B65" s="0" t="s">
        <v>27</v>
      </c>
      <c r="C65" s="0" t="s">
        <v>120</v>
      </c>
      <c r="D65" s="4" t="s">
        <v>121</v>
      </c>
      <c r="E65" s="4">
        <v>82.47</v>
      </c>
      <c r="F65" s="4">
        <v>8.56</v>
      </c>
      <c r="G65" s="4">
        <v>66.41</v>
      </c>
      <c r="H65" s="4">
        <v>74</v>
      </c>
      <c r="I65" s="4">
        <v>75</v>
      </c>
      <c r="J65" s="4">
        <v>49</v>
      </c>
      <c r="K65" s="4">
        <v>38</v>
      </c>
      <c r="L65" s="4">
        <v>25</v>
      </c>
      <c r="M65" s="4">
        <v>58</v>
      </c>
      <c r="N65" s="4">
        <v>22</v>
      </c>
      <c r="O65" s="4">
        <v>20</v>
      </c>
      <c r="P65" s="4" t="s">
        <v>10</v>
      </c>
      <c r="Q65" s="4">
        <v>7</v>
      </c>
      <c r="R65" s="4">
        <v>10</v>
      </c>
      <c r="S65" s="4" t="s">
        <v>10</v>
      </c>
      <c r="T65" s="4">
        <v>1</v>
      </c>
      <c r="U65" s="4" t="s">
        <v>10</v>
      </c>
      <c r="V65" s="4" t="s">
        <v>10</v>
      </c>
      <c r="W65" s="4">
        <v>36.45</v>
      </c>
      <c r="X65" s="4">
        <v>42.29</v>
      </c>
      <c r="Y65" s="4">
        <v>31.55</v>
      </c>
      <c r="Z65" s="4">
        <v>27.4</v>
      </c>
      <c r="AA65" s="4">
        <v>108.57</v>
      </c>
      <c r="AB65" s="4">
        <v>78.59</v>
      </c>
    </row>
    <row r="66">
      <c r="A66" s="0" t="s">
        <v>26</v>
      </c>
      <c r="B66" s="0" t="s">
        <v>27</v>
      </c>
      <c r="C66" s="0" t="s">
        <v>122</v>
      </c>
      <c r="D66" s="4" t="s">
        <v>123</v>
      </c>
      <c r="E66" s="4" t="s">
        <v>10</v>
      </c>
      <c r="F66" s="4" t="s">
        <v>10</v>
      </c>
      <c r="G66" s="4" t="s">
        <v>10</v>
      </c>
      <c r="H66" s="4" t="s">
        <v>10</v>
      </c>
      <c r="I66" s="4" t="s">
        <v>10</v>
      </c>
      <c r="J66" s="4">
        <v>3</v>
      </c>
      <c r="K66" s="4" t="s">
        <v>10</v>
      </c>
      <c r="L66" s="4" t="s">
        <v>10</v>
      </c>
      <c r="M66" s="4" t="s">
        <v>10</v>
      </c>
      <c r="N66" s="4" t="s">
        <v>10</v>
      </c>
      <c r="O66" s="4">
        <v>1</v>
      </c>
      <c r="P66" s="4" t="s">
        <v>10</v>
      </c>
      <c r="Q66" s="4">
        <v>13</v>
      </c>
      <c r="R66" s="4" t="s">
        <v>10</v>
      </c>
      <c r="S66" s="4">
        <v>7</v>
      </c>
      <c r="T66" s="4">
        <v>3</v>
      </c>
      <c r="U66" s="4" t="s">
        <v>10</v>
      </c>
      <c r="V66" s="4" t="s">
        <v>10</v>
      </c>
      <c r="W66" s="4" t="s">
        <v>10</v>
      </c>
      <c r="X66" s="4" t="s">
        <v>10</v>
      </c>
      <c r="Y66" s="4" t="s">
        <v>10</v>
      </c>
      <c r="Z66" s="4" t="s">
        <v>10</v>
      </c>
      <c r="AA66" s="4" t="s">
        <v>10</v>
      </c>
      <c r="AB66" s="4">
        <v>8.84</v>
      </c>
    </row>
    <row r="67">
      <c r="A67" s="0" t="s">
        <v>26</v>
      </c>
      <c r="B67" s="0" t="s">
        <v>27</v>
      </c>
      <c r="C67" s="0" t="s">
        <v>124</v>
      </c>
      <c r="D67" s="4" t="s">
        <v>125</v>
      </c>
      <c r="E67" s="4">
        <v>106.34</v>
      </c>
      <c r="F67" s="4">
        <v>36.33</v>
      </c>
      <c r="G67" s="4">
        <v>89.81</v>
      </c>
      <c r="H67" s="4">
        <v>47</v>
      </c>
      <c r="I67" s="4">
        <v>46</v>
      </c>
      <c r="J67" s="4">
        <v>27</v>
      </c>
      <c r="K67" s="4">
        <v>22</v>
      </c>
      <c r="L67" s="4" t="s">
        <v>10</v>
      </c>
      <c r="M67" s="4">
        <v>53</v>
      </c>
      <c r="N67" s="4" t="s">
        <v>10</v>
      </c>
      <c r="O67" s="4">
        <v>6</v>
      </c>
      <c r="P67" s="4" t="s">
        <v>10</v>
      </c>
      <c r="Q67" s="4" t="s">
        <v>10</v>
      </c>
      <c r="R67" s="4" t="s">
        <v>10</v>
      </c>
      <c r="S67" s="4" t="s">
        <v>10</v>
      </c>
      <c r="T67" s="4">
        <v>10</v>
      </c>
      <c r="U67" s="4">
        <v>12.37</v>
      </c>
      <c r="V67" s="4">
        <v>17.66</v>
      </c>
      <c r="W67" s="4">
        <v>52.31</v>
      </c>
      <c r="X67" s="4">
        <v>58.28</v>
      </c>
      <c r="Y67" s="4">
        <v>31</v>
      </c>
      <c r="Z67" s="4">
        <v>40.38</v>
      </c>
      <c r="AA67" s="4">
        <v>77.69</v>
      </c>
      <c r="AB67" s="4">
        <v>45.02</v>
      </c>
    </row>
    <row r="68">
      <c r="A68" s="0" t="s">
        <v>26</v>
      </c>
      <c r="B68" s="0" t="s">
        <v>27</v>
      </c>
      <c r="C68" s="0" t="s">
        <v>126</v>
      </c>
      <c r="D68" s="4" t="s">
        <v>127</v>
      </c>
      <c r="E68" s="4" t="s">
        <v>10</v>
      </c>
      <c r="F68" s="4">
        <v>28.69</v>
      </c>
      <c r="G68" s="4">
        <v>2</v>
      </c>
      <c r="H68" s="4">
        <v>2</v>
      </c>
      <c r="I68" s="4" t="s">
        <v>10</v>
      </c>
      <c r="J68" s="4">
        <v>68</v>
      </c>
      <c r="K68" s="4">
        <v>6</v>
      </c>
      <c r="L68" s="4">
        <v>17</v>
      </c>
      <c r="M68" s="4">
        <v>8</v>
      </c>
      <c r="N68" s="4" t="s">
        <v>10</v>
      </c>
      <c r="O68" s="4">
        <v>9</v>
      </c>
      <c r="P68" s="4">
        <v>2</v>
      </c>
      <c r="Q68" s="4">
        <v>3</v>
      </c>
      <c r="R68" s="4" t="s">
        <v>10</v>
      </c>
      <c r="S68" s="4">
        <v>1</v>
      </c>
      <c r="T68" s="4">
        <v>13</v>
      </c>
      <c r="U68" s="4">
        <v>3.16</v>
      </c>
      <c r="V68" s="4">
        <v>40.04</v>
      </c>
      <c r="W68" s="4">
        <v>93.9</v>
      </c>
      <c r="X68" s="4">
        <v>87.63</v>
      </c>
      <c r="Y68" s="4">
        <v>70.97</v>
      </c>
      <c r="Z68" s="4">
        <v>79.69</v>
      </c>
      <c r="AA68" s="4">
        <v>113.81</v>
      </c>
      <c r="AB68" s="4">
        <v>125.13</v>
      </c>
    </row>
    <row r="69">
      <c r="A69" s="0" t="s">
        <v>26</v>
      </c>
      <c r="B69" s="0" t="s">
        <v>27</v>
      </c>
      <c r="C69" s="0" t="s">
        <v>128</v>
      </c>
      <c r="D69" s="4" t="s">
        <v>129</v>
      </c>
      <c r="E69" s="4" t="s">
        <v>10</v>
      </c>
      <c r="F69" s="4">
        <v>80.46</v>
      </c>
      <c r="G69" s="4">
        <v>71.94</v>
      </c>
      <c r="H69" s="4">
        <v>7</v>
      </c>
      <c r="I69" s="4">
        <v>17</v>
      </c>
      <c r="J69" s="4" t="s">
        <v>10</v>
      </c>
      <c r="K69" s="4" t="s">
        <v>10</v>
      </c>
      <c r="L69" s="4" t="s">
        <v>10</v>
      </c>
      <c r="M69" s="4" t="s">
        <v>10</v>
      </c>
      <c r="N69" s="4" t="s">
        <v>10</v>
      </c>
      <c r="O69" s="4" t="s">
        <v>10</v>
      </c>
      <c r="P69" s="4" t="s">
        <v>10</v>
      </c>
      <c r="Q69" s="4" t="s">
        <v>10</v>
      </c>
      <c r="R69" s="4" t="s">
        <v>10</v>
      </c>
      <c r="S69" s="4" t="s">
        <v>10</v>
      </c>
      <c r="T69" s="4">
        <v>4</v>
      </c>
      <c r="U69" s="4">
        <v>1.44</v>
      </c>
      <c r="V69" s="4">
        <v>4.73</v>
      </c>
      <c r="W69" s="4">
        <v>13.34</v>
      </c>
      <c r="X69" s="4">
        <v>23.41</v>
      </c>
      <c r="Y69" s="4">
        <v>1.43</v>
      </c>
      <c r="Z69" s="4">
        <v>3.92</v>
      </c>
      <c r="AA69" s="4">
        <v>9.92</v>
      </c>
      <c r="AB69" s="4">
        <v>16.24</v>
      </c>
    </row>
    <row r="70">
      <c r="A70" s="0" t="s">
        <v>26</v>
      </c>
      <c r="B70" s="0" t="s">
        <v>27</v>
      </c>
      <c r="C70" s="0" t="s">
        <v>130</v>
      </c>
      <c r="D70" s="4" t="s">
        <v>131</v>
      </c>
      <c r="E70" s="4">
        <v>430</v>
      </c>
      <c r="F70" s="4">
        <v>190.18</v>
      </c>
      <c r="G70" s="4">
        <v>0.74</v>
      </c>
      <c r="H70" s="4">
        <v>59</v>
      </c>
      <c r="I70" s="4">
        <v>85</v>
      </c>
      <c r="J70" s="4">
        <v>86</v>
      </c>
      <c r="K70" s="4">
        <v>88</v>
      </c>
      <c r="L70" s="4">
        <v>13</v>
      </c>
      <c r="M70" s="4">
        <v>31</v>
      </c>
      <c r="N70" s="4">
        <v>239</v>
      </c>
      <c r="O70" s="4">
        <v>153</v>
      </c>
      <c r="P70" s="4" t="s">
        <v>10</v>
      </c>
      <c r="Q70" s="4">
        <v>69</v>
      </c>
      <c r="R70" s="4">
        <v>8</v>
      </c>
      <c r="S70" s="4" t="s">
        <v>10</v>
      </c>
      <c r="T70" s="4">
        <v>3</v>
      </c>
      <c r="U70" s="4">
        <v>3.08</v>
      </c>
      <c r="V70" s="4" t="s">
        <v>10</v>
      </c>
      <c r="W70" s="4">
        <v>4.58</v>
      </c>
      <c r="X70" s="4">
        <v>6.5</v>
      </c>
      <c r="Y70" s="4">
        <v>14.67</v>
      </c>
      <c r="Z70" s="4">
        <v>8.72</v>
      </c>
      <c r="AA70" s="4">
        <v>10.68</v>
      </c>
      <c r="AB70" s="4">
        <v>17.86</v>
      </c>
    </row>
    <row r="71">
      <c r="A71" s="0" t="s">
        <v>26</v>
      </c>
      <c r="B71" s="0" t="s">
        <v>27</v>
      </c>
      <c r="C71" s="0" t="s">
        <v>132</v>
      </c>
      <c r="D71" s="4" t="s">
        <v>133</v>
      </c>
      <c r="E71" s="4">
        <v>76.7</v>
      </c>
      <c r="F71" s="4">
        <v>204.2</v>
      </c>
      <c r="G71" s="4">
        <v>281.81</v>
      </c>
      <c r="H71" s="4">
        <v>399</v>
      </c>
      <c r="I71" s="4">
        <v>505</v>
      </c>
      <c r="J71" s="4">
        <v>416</v>
      </c>
      <c r="K71" s="4">
        <v>600</v>
      </c>
      <c r="L71" s="4">
        <v>400</v>
      </c>
      <c r="M71" s="4">
        <v>1611</v>
      </c>
      <c r="N71" s="4">
        <v>495</v>
      </c>
      <c r="O71" s="4">
        <v>240</v>
      </c>
      <c r="P71" s="4">
        <v>384</v>
      </c>
      <c r="Q71" s="4">
        <v>49</v>
      </c>
      <c r="R71" s="4">
        <v>252</v>
      </c>
      <c r="S71" s="4">
        <v>12</v>
      </c>
      <c r="T71" s="4">
        <v>24</v>
      </c>
      <c r="U71" s="4">
        <v>66.82</v>
      </c>
      <c r="V71" s="4">
        <v>160.9</v>
      </c>
      <c r="W71" s="4">
        <v>346.92</v>
      </c>
      <c r="X71" s="4">
        <v>471.23</v>
      </c>
      <c r="Y71" s="4">
        <v>346.37</v>
      </c>
      <c r="Z71" s="4">
        <v>686.02</v>
      </c>
      <c r="AA71" s="4">
        <v>807.18</v>
      </c>
      <c r="AB71" s="4">
        <v>682.48</v>
      </c>
    </row>
    <row r="72">
      <c r="A72" s="5" t="s">
        <v>134</v>
      </c>
      <c r="E72" s="5">
        <f>=SUBTOTAL(9,E19:E71)</f>
      </c>
      <c r="F72" s="5">
        <f>=SUBTOTAL(9,F19:F71)</f>
      </c>
      <c r="G72" s="5">
        <f>=SUBTOTAL(9,G19:G71)</f>
      </c>
      <c r="H72" s="5">
        <f>=SUBTOTAL(9,H19:H71)</f>
      </c>
      <c r="I72" s="5">
        <f>=SUBTOTAL(9,I19:I71)</f>
      </c>
      <c r="J72" s="5">
        <f>=SUBTOTAL(9,J19:J71)</f>
      </c>
      <c r="K72" s="5">
        <f>=SUBTOTAL(9,K19:K71)</f>
      </c>
      <c r="L72" s="5">
        <f>=SUBTOTAL(9,L19:L71)</f>
      </c>
      <c r="M72" s="5">
        <f>=SUBTOTAL(9,M19:M71)</f>
      </c>
      <c r="N72" s="5">
        <f>=SUBTOTAL(9,N19:N71)</f>
      </c>
      <c r="O72" s="5">
        <f>=SUBTOTAL(9,O19:O71)</f>
      </c>
      <c r="P72" s="5">
        <f>=SUBTOTAL(9,P19:P71)</f>
      </c>
      <c r="Q72" s="5">
        <f>=SUBTOTAL(9,Q19:Q71)</f>
      </c>
      <c r="R72" s="5">
        <f>=SUBTOTAL(9,R19:R71)</f>
      </c>
      <c r="S72" s="5">
        <f>=SUBTOTAL(9,S19:S71)</f>
      </c>
      <c r="T72" s="5">
        <f>=SUBTOTAL(9,T19:T71)</f>
      </c>
      <c r="U72" s="5">
        <f>=SUBTOTAL(9,U19:U71)</f>
      </c>
      <c r="V72" s="5">
        <f>=SUBTOTAL(9,V19:V71)</f>
      </c>
      <c r="W72" s="5">
        <f>=SUBTOTAL(9,W19:W71)</f>
      </c>
      <c r="X72" s="5">
        <f>=SUBTOTAL(9,X19:X71)</f>
      </c>
      <c r="Y72" s="5">
        <f>=SUBTOTAL(9,Y19:Y71)</f>
      </c>
      <c r="Z72" s="5">
        <f>=SUBTOTAL(9,Z19:Z71)</f>
      </c>
      <c r="AA72" s="5">
        <f>=SUBTOTAL(9,[19:[71)</f>
      </c>
      <c r="AB72" s="5">
        <f>=SUBTOTAL(9,\19:\71)</f>
      </c>
    </row>
    <row r="73">
      <c r="A73" s="0" t="s">
        <v>135</v>
      </c>
      <c r="B73" s="0" t="s">
        <v>136</v>
      </c>
      <c r="C73" s="0" t="s">
        <v>137</v>
      </c>
      <c r="D73" s="4" t="s">
        <v>138</v>
      </c>
      <c r="E73" s="4" t="s">
        <v>10</v>
      </c>
      <c r="F73" s="4">
        <v>689.82</v>
      </c>
      <c r="G73" s="4">
        <v>1325.09</v>
      </c>
      <c r="H73" s="4">
        <v>1647</v>
      </c>
      <c r="I73" s="4">
        <v>293.84</v>
      </c>
      <c r="J73" s="4">
        <v>939</v>
      </c>
      <c r="K73" s="4">
        <v>1165</v>
      </c>
      <c r="L73" s="4">
        <v>775</v>
      </c>
      <c r="M73" s="4">
        <v>1090</v>
      </c>
      <c r="N73" s="4">
        <v>205</v>
      </c>
      <c r="O73" s="4">
        <v>200</v>
      </c>
      <c r="P73" s="4">
        <v>123</v>
      </c>
      <c r="Q73" s="4">
        <v>42</v>
      </c>
      <c r="R73" s="4">
        <v>58</v>
      </c>
      <c r="S73" s="4">
        <v>44</v>
      </c>
      <c r="T73" s="4">
        <v>16</v>
      </c>
      <c r="U73" s="4">
        <v>9.12</v>
      </c>
      <c r="V73" s="4">
        <v>6.34</v>
      </c>
      <c r="W73" s="4">
        <v>116.63</v>
      </c>
      <c r="X73" s="4">
        <v>7.44</v>
      </c>
      <c r="Y73" s="4" t="s">
        <v>10</v>
      </c>
      <c r="Z73" s="4" t="s">
        <v>10</v>
      </c>
      <c r="AA73" s="4" t="s">
        <v>10</v>
      </c>
      <c r="AB73" s="4" t="s">
        <v>10</v>
      </c>
    </row>
    <row r="74">
      <c r="A74" s="0" t="s">
        <v>135</v>
      </c>
      <c r="B74" s="0" t="s">
        <v>136</v>
      </c>
      <c r="C74" s="0" t="s">
        <v>139</v>
      </c>
      <c r="D74" s="4" t="s">
        <v>140</v>
      </c>
      <c r="E74" s="4" t="s">
        <v>10</v>
      </c>
      <c r="F74" s="4">
        <v>56.44</v>
      </c>
      <c r="G74" s="4">
        <v>265.82</v>
      </c>
      <c r="H74" s="4">
        <v>165</v>
      </c>
      <c r="I74" s="4">
        <v>71.31</v>
      </c>
      <c r="J74" s="4">
        <v>252</v>
      </c>
      <c r="K74" s="4">
        <v>249</v>
      </c>
      <c r="L74" s="4">
        <v>158</v>
      </c>
      <c r="M74" s="4">
        <v>519</v>
      </c>
      <c r="N74" s="4">
        <v>39</v>
      </c>
      <c r="O74" s="4">
        <v>72</v>
      </c>
      <c r="P74" s="4">
        <v>46</v>
      </c>
      <c r="Q74" s="4">
        <v>24</v>
      </c>
      <c r="R74" s="4">
        <v>5</v>
      </c>
      <c r="S74" s="4">
        <v>3</v>
      </c>
      <c r="T74" s="4">
        <v>3</v>
      </c>
      <c r="U74" s="4">
        <v>1.23</v>
      </c>
      <c r="V74" s="4" t="s">
        <v>10</v>
      </c>
      <c r="W74" s="4" t="s">
        <v>10</v>
      </c>
      <c r="X74" s="4" t="s">
        <v>10</v>
      </c>
      <c r="Y74" s="4" t="s">
        <v>10</v>
      </c>
      <c r="Z74" s="4" t="s">
        <v>10</v>
      </c>
      <c r="AA74" s="4" t="s">
        <v>10</v>
      </c>
      <c r="AB74" s="4" t="s">
        <v>10</v>
      </c>
    </row>
    <row r="75">
      <c r="A75" s="0" t="s">
        <v>135</v>
      </c>
      <c r="B75" s="0" t="s">
        <v>136</v>
      </c>
      <c r="C75" s="0" t="s">
        <v>141</v>
      </c>
      <c r="D75" s="4" t="s">
        <v>142</v>
      </c>
      <c r="E75" s="4" t="s">
        <v>10</v>
      </c>
      <c r="F75" s="4">
        <v>24.86</v>
      </c>
      <c r="G75" s="4">
        <v>43.95</v>
      </c>
      <c r="H75" s="4">
        <v>34</v>
      </c>
      <c r="I75" s="4" t="s">
        <v>10</v>
      </c>
      <c r="J75" s="4">
        <v>10</v>
      </c>
      <c r="K75" s="4">
        <v>36</v>
      </c>
      <c r="L75" s="4">
        <v>50</v>
      </c>
      <c r="M75" s="4">
        <v>18</v>
      </c>
      <c r="N75" s="4">
        <v>15</v>
      </c>
      <c r="O75" s="4">
        <v>8</v>
      </c>
      <c r="P75" s="4">
        <v>3</v>
      </c>
      <c r="Q75" s="4">
        <v>2</v>
      </c>
      <c r="R75" s="4" t="s">
        <v>10</v>
      </c>
      <c r="S75" s="4">
        <v>1</v>
      </c>
      <c r="T75" s="4">
        <v>2</v>
      </c>
      <c r="U75" s="4">
        <v>1.93</v>
      </c>
      <c r="V75" s="4" t="s">
        <v>10</v>
      </c>
      <c r="W75" s="4">
        <v>4.59</v>
      </c>
      <c r="X75" s="4" t="s">
        <v>10</v>
      </c>
      <c r="Y75" s="4" t="s">
        <v>10</v>
      </c>
      <c r="Z75" s="4" t="s">
        <v>10</v>
      </c>
      <c r="AA75" s="4" t="s">
        <v>10</v>
      </c>
      <c r="AB75" s="4" t="s">
        <v>10</v>
      </c>
    </row>
    <row r="76">
      <c r="A76" s="0" t="s">
        <v>135</v>
      </c>
      <c r="B76" s="0" t="s">
        <v>136</v>
      </c>
      <c r="C76" s="0" t="s">
        <v>143</v>
      </c>
      <c r="D76" s="4" t="s">
        <v>144</v>
      </c>
      <c r="E76" s="4" t="s">
        <v>10</v>
      </c>
      <c r="F76" s="4">
        <v>80.18</v>
      </c>
      <c r="G76" s="4">
        <v>138.25</v>
      </c>
      <c r="H76" s="4">
        <v>55</v>
      </c>
      <c r="I76" s="4">
        <v>76.51</v>
      </c>
      <c r="J76" s="4">
        <v>98</v>
      </c>
      <c r="K76" s="4">
        <v>184</v>
      </c>
      <c r="L76" s="4">
        <v>126</v>
      </c>
      <c r="M76" s="4">
        <v>192</v>
      </c>
      <c r="N76" s="4">
        <v>92</v>
      </c>
      <c r="O76" s="4">
        <v>34</v>
      </c>
      <c r="P76" s="4">
        <v>15</v>
      </c>
      <c r="Q76" s="4">
        <v>15</v>
      </c>
      <c r="R76" s="4">
        <v>5</v>
      </c>
      <c r="S76" s="4">
        <v>4</v>
      </c>
      <c r="T76" s="4">
        <v>1</v>
      </c>
      <c r="U76" s="4" t="s">
        <v>10</v>
      </c>
      <c r="V76" s="4" t="s">
        <v>10</v>
      </c>
      <c r="W76" s="4" t="s">
        <v>10</v>
      </c>
      <c r="X76" s="4" t="s">
        <v>10</v>
      </c>
      <c r="Y76" s="4" t="s">
        <v>10</v>
      </c>
      <c r="Z76" s="4" t="s">
        <v>10</v>
      </c>
      <c r="AA76" s="4" t="s">
        <v>10</v>
      </c>
      <c r="AB76" s="4" t="s">
        <v>10</v>
      </c>
    </row>
    <row r="77">
      <c r="A77" s="0" t="s">
        <v>135</v>
      </c>
      <c r="B77" s="0" t="s">
        <v>136</v>
      </c>
      <c r="C77" s="0" t="s">
        <v>145</v>
      </c>
      <c r="D77" s="4" t="s">
        <v>146</v>
      </c>
      <c r="E77" s="4" t="s">
        <v>10</v>
      </c>
      <c r="F77" s="4">
        <v>127.06</v>
      </c>
      <c r="G77" s="4">
        <v>396.23</v>
      </c>
      <c r="H77" s="4">
        <v>314</v>
      </c>
      <c r="I77" s="4">
        <v>96.38</v>
      </c>
      <c r="J77" s="4">
        <v>253</v>
      </c>
      <c r="K77" s="4">
        <v>249</v>
      </c>
      <c r="L77" s="4">
        <v>197</v>
      </c>
      <c r="M77" s="4">
        <v>297</v>
      </c>
      <c r="N77" s="4">
        <v>96</v>
      </c>
      <c r="O77" s="4">
        <v>103</v>
      </c>
      <c r="P77" s="4">
        <v>60</v>
      </c>
      <c r="Q77" s="4">
        <v>50</v>
      </c>
      <c r="R77" s="4">
        <v>14</v>
      </c>
      <c r="S77" s="4">
        <v>17</v>
      </c>
      <c r="T77" s="4">
        <v>4</v>
      </c>
      <c r="U77" s="4">
        <v>4.85</v>
      </c>
      <c r="V77" s="4">
        <v>2.57</v>
      </c>
      <c r="W77" s="4" t="s">
        <v>10</v>
      </c>
      <c r="X77" s="4" t="s">
        <v>10</v>
      </c>
      <c r="Y77" s="4" t="s">
        <v>10</v>
      </c>
      <c r="Z77" s="4" t="s">
        <v>10</v>
      </c>
      <c r="AA77" s="4" t="s">
        <v>10</v>
      </c>
      <c r="AB77" s="4" t="s">
        <v>10</v>
      </c>
    </row>
    <row r="78">
      <c r="A78" s="5" t="s">
        <v>147</v>
      </c>
      <c r="E78" s="5">
        <f>=SUBTOTAL(9,E73:E77)</f>
      </c>
      <c r="F78" s="5">
        <f>=SUBTOTAL(9,F73:F77)</f>
      </c>
      <c r="G78" s="5">
        <f>=SUBTOTAL(9,G73:G77)</f>
      </c>
      <c r="H78" s="5">
        <f>=SUBTOTAL(9,H73:H77)</f>
      </c>
      <c r="I78" s="5">
        <f>=SUBTOTAL(9,I73:I77)</f>
      </c>
      <c r="J78" s="5">
        <f>=SUBTOTAL(9,J73:J77)</f>
      </c>
      <c r="K78" s="5">
        <f>=SUBTOTAL(9,K73:K77)</f>
      </c>
      <c r="L78" s="5">
        <f>=SUBTOTAL(9,L73:L77)</f>
      </c>
      <c r="M78" s="5">
        <f>=SUBTOTAL(9,M73:M77)</f>
      </c>
      <c r="N78" s="5">
        <f>=SUBTOTAL(9,N73:N77)</f>
      </c>
      <c r="O78" s="5">
        <f>=SUBTOTAL(9,O73:O77)</f>
      </c>
      <c r="P78" s="5">
        <f>=SUBTOTAL(9,P73:P77)</f>
      </c>
      <c r="Q78" s="5">
        <f>=SUBTOTAL(9,Q73:Q77)</f>
      </c>
      <c r="R78" s="5">
        <f>=SUBTOTAL(9,R73:R77)</f>
      </c>
      <c r="S78" s="5">
        <f>=SUBTOTAL(9,S73:S77)</f>
      </c>
      <c r="T78" s="5">
        <f>=SUBTOTAL(9,T73:T77)</f>
      </c>
      <c r="U78" s="5">
        <f>=SUBTOTAL(9,U73:U77)</f>
      </c>
      <c r="V78" s="5">
        <f>=SUBTOTAL(9,V73:V77)</f>
      </c>
      <c r="W78" s="5">
        <f>=SUBTOTAL(9,W73:W77)</f>
      </c>
      <c r="X78" s="5">
        <f>=SUBTOTAL(9,X73:X77)</f>
      </c>
      <c r="Y78" s="5">
        <f>=SUBTOTAL(9,Y73:Y77)</f>
      </c>
      <c r="Z78" s="5">
        <f>=SUBTOTAL(9,Z73:Z77)</f>
      </c>
      <c r="AA78" s="5">
        <f>=SUBTOTAL(9,[73:[77)</f>
      </c>
      <c r="AB78" s="5">
        <f>=SUBTOTAL(9,\73:\77)</f>
      </c>
    </row>
    <row r="79">
      <c r="A79" s="0" t="s">
        <v>148</v>
      </c>
      <c r="B79" s="0" t="s">
        <v>149</v>
      </c>
      <c r="C79" s="0" t="s">
        <v>150</v>
      </c>
      <c r="D79" s="4" t="s">
        <v>151</v>
      </c>
      <c r="E79" s="4" t="s">
        <v>10</v>
      </c>
      <c r="F79" s="4">
        <v>17.31</v>
      </c>
      <c r="G79" s="4">
        <v>1</v>
      </c>
      <c r="H79" s="4" t="s">
        <v>10</v>
      </c>
      <c r="I79" s="4" t="s">
        <v>10</v>
      </c>
      <c r="J79" s="4" t="s">
        <v>10</v>
      </c>
      <c r="K79" s="4">
        <v>3</v>
      </c>
      <c r="L79" s="4" t="s">
        <v>10</v>
      </c>
      <c r="M79" s="4">
        <v>20</v>
      </c>
      <c r="N79" s="4" t="s">
        <v>10</v>
      </c>
      <c r="O79" s="4">
        <v>14</v>
      </c>
      <c r="P79" s="4">
        <v>60</v>
      </c>
      <c r="Q79" s="4">
        <v>5</v>
      </c>
      <c r="R79" s="4">
        <v>12</v>
      </c>
      <c r="S79" s="4">
        <v>1</v>
      </c>
      <c r="T79" s="4">
        <v>6</v>
      </c>
      <c r="U79" s="4">
        <v>3.77</v>
      </c>
      <c r="V79" s="4">
        <v>9.12</v>
      </c>
      <c r="W79" s="4">
        <v>12.48</v>
      </c>
      <c r="X79" s="4">
        <v>12.53</v>
      </c>
      <c r="Y79" s="4">
        <v>8.22</v>
      </c>
      <c r="Z79" s="4">
        <v>5.72</v>
      </c>
      <c r="AA79" s="4">
        <v>4.94</v>
      </c>
      <c r="AB79" s="4">
        <v>9.27</v>
      </c>
    </row>
    <row r="80">
      <c r="A80" s="0" t="s">
        <v>148</v>
      </c>
      <c r="B80" s="0" t="s">
        <v>149</v>
      </c>
      <c r="C80" s="0" t="s">
        <v>152</v>
      </c>
      <c r="D80" s="4" t="s">
        <v>153</v>
      </c>
      <c r="E80" s="4" t="s">
        <v>10</v>
      </c>
      <c r="F80" s="4">
        <v>19.44</v>
      </c>
      <c r="G80" s="4" t="s">
        <v>10</v>
      </c>
      <c r="H80" s="4" t="s">
        <v>10</v>
      </c>
      <c r="I80" s="4">
        <v>37.27</v>
      </c>
      <c r="J80" s="4">
        <v>42.97</v>
      </c>
      <c r="K80" s="4">
        <v>58</v>
      </c>
      <c r="L80" s="4">
        <v>18</v>
      </c>
      <c r="M80" s="4">
        <v>57</v>
      </c>
      <c r="N80" s="4">
        <v>43</v>
      </c>
      <c r="O80" s="4">
        <v>67</v>
      </c>
      <c r="P80" s="4">
        <v>6</v>
      </c>
      <c r="Q80" s="4">
        <v>16</v>
      </c>
      <c r="R80" s="4" t="s">
        <v>10</v>
      </c>
      <c r="S80" s="4" t="s">
        <v>10</v>
      </c>
      <c r="T80" s="4" t="s">
        <v>10</v>
      </c>
      <c r="U80" s="4" t="s">
        <v>10</v>
      </c>
      <c r="V80" s="4" t="s">
        <v>10</v>
      </c>
      <c r="W80" s="4" t="s">
        <v>10</v>
      </c>
      <c r="X80" s="4" t="s">
        <v>10</v>
      </c>
      <c r="Y80" s="4" t="s">
        <v>10</v>
      </c>
      <c r="Z80" s="4" t="s">
        <v>10</v>
      </c>
      <c r="AA80" s="4" t="s">
        <v>10</v>
      </c>
      <c r="AB80" s="4">
        <v>5.29</v>
      </c>
    </row>
    <row r="81">
      <c r="A81" s="0" t="s">
        <v>148</v>
      </c>
      <c r="B81" s="0" t="s">
        <v>149</v>
      </c>
      <c r="C81" s="0" t="s">
        <v>154</v>
      </c>
      <c r="D81" s="4" t="s">
        <v>155</v>
      </c>
      <c r="E81" s="4" t="s">
        <v>10</v>
      </c>
      <c r="F81" s="4">
        <v>120.89</v>
      </c>
      <c r="G81" s="4">
        <v>53.35</v>
      </c>
      <c r="H81" s="4">
        <v>71</v>
      </c>
      <c r="I81" s="4">
        <v>194</v>
      </c>
      <c r="J81" s="4">
        <v>109</v>
      </c>
      <c r="K81" s="4">
        <v>150</v>
      </c>
      <c r="L81" s="4">
        <v>67</v>
      </c>
      <c r="M81" s="4">
        <v>221</v>
      </c>
      <c r="N81" s="4">
        <v>117</v>
      </c>
      <c r="O81" s="4">
        <v>182</v>
      </c>
      <c r="P81" s="4">
        <v>114</v>
      </c>
      <c r="Q81" s="4">
        <v>57</v>
      </c>
      <c r="R81" s="4">
        <v>38</v>
      </c>
      <c r="S81" s="4">
        <v>16</v>
      </c>
      <c r="T81" s="4">
        <v>56</v>
      </c>
      <c r="U81" s="4">
        <v>10.57</v>
      </c>
      <c r="V81" s="4">
        <v>18.69</v>
      </c>
      <c r="W81" s="4">
        <v>21.35</v>
      </c>
      <c r="X81" s="4">
        <v>2.51</v>
      </c>
      <c r="Y81" s="4">
        <v>19.13</v>
      </c>
      <c r="Z81" s="4">
        <v>35.55</v>
      </c>
      <c r="AA81" s="4">
        <v>104.58</v>
      </c>
      <c r="AB81" s="4">
        <v>123.48</v>
      </c>
    </row>
    <row r="82">
      <c r="A82" s="0" t="s">
        <v>148</v>
      </c>
      <c r="B82" s="0" t="s">
        <v>149</v>
      </c>
      <c r="C82" s="0" t="s">
        <v>156</v>
      </c>
      <c r="D82" s="4" t="s">
        <v>157</v>
      </c>
      <c r="E82" s="4" t="s">
        <v>10</v>
      </c>
      <c r="F82" s="4" t="s">
        <v>10</v>
      </c>
      <c r="G82" s="4" t="s">
        <v>10</v>
      </c>
      <c r="H82" s="4" t="s">
        <v>10</v>
      </c>
      <c r="I82" s="4">
        <v>51.33</v>
      </c>
      <c r="J82" s="4">
        <v>53</v>
      </c>
      <c r="K82" s="4">
        <v>82</v>
      </c>
      <c r="L82" s="4">
        <v>29</v>
      </c>
      <c r="M82" s="4">
        <v>63</v>
      </c>
      <c r="N82" s="4">
        <v>31</v>
      </c>
      <c r="O82" s="4">
        <v>68</v>
      </c>
      <c r="P82" s="4">
        <v>22</v>
      </c>
      <c r="Q82" s="4">
        <v>16</v>
      </c>
      <c r="R82" s="4" t="s">
        <v>10</v>
      </c>
      <c r="S82" s="4" t="s">
        <v>10</v>
      </c>
      <c r="T82" s="4" t="s">
        <v>10</v>
      </c>
      <c r="U82" s="4" t="s">
        <v>10</v>
      </c>
      <c r="V82" s="4" t="s">
        <v>10</v>
      </c>
      <c r="W82" s="4" t="s">
        <v>10</v>
      </c>
      <c r="X82" s="4" t="s">
        <v>10</v>
      </c>
      <c r="Y82" s="4" t="s">
        <v>10</v>
      </c>
      <c r="Z82" s="4" t="s">
        <v>10</v>
      </c>
      <c r="AA82" s="4" t="s">
        <v>10</v>
      </c>
      <c r="AB82" s="4">
        <v>45.02</v>
      </c>
    </row>
    <row r="83">
      <c r="A83" s="0" t="s">
        <v>148</v>
      </c>
      <c r="B83" s="0" t="s">
        <v>149</v>
      </c>
      <c r="C83" s="0" t="s">
        <v>158</v>
      </c>
      <c r="D83" s="4" t="s">
        <v>159</v>
      </c>
      <c r="E83" s="4">
        <v>1904.51</v>
      </c>
      <c r="F83" s="4">
        <v>1268.56</v>
      </c>
      <c r="G83" s="4">
        <v>1063.4</v>
      </c>
      <c r="H83" s="4">
        <v>446</v>
      </c>
      <c r="I83" s="4">
        <v>511</v>
      </c>
      <c r="J83" s="4">
        <v>229</v>
      </c>
      <c r="K83" s="4">
        <v>333</v>
      </c>
      <c r="L83" s="4">
        <v>127</v>
      </c>
      <c r="M83" s="4">
        <v>485</v>
      </c>
      <c r="N83" s="4">
        <v>909</v>
      </c>
      <c r="O83" s="4">
        <v>727</v>
      </c>
      <c r="P83" s="4">
        <v>312</v>
      </c>
      <c r="Q83" s="4">
        <v>255</v>
      </c>
      <c r="R83" s="4">
        <v>198</v>
      </c>
      <c r="S83" s="4">
        <v>57</v>
      </c>
      <c r="T83" s="4">
        <v>125</v>
      </c>
      <c r="U83" s="4">
        <v>44.86</v>
      </c>
      <c r="V83" s="4">
        <v>398.45</v>
      </c>
      <c r="W83" s="4">
        <v>600.51</v>
      </c>
      <c r="X83" s="4">
        <v>728.93</v>
      </c>
      <c r="Y83" s="4">
        <v>645.48</v>
      </c>
      <c r="Z83" s="4">
        <v>811.66</v>
      </c>
      <c r="AA83" s="4">
        <v>1258.48</v>
      </c>
      <c r="AB83" s="4">
        <v>1145.27</v>
      </c>
    </row>
    <row r="84">
      <c r="A84" s="0" t="s">
        <v>148</v>
      </c>
      <c r="B84" s="0" t="s">
        <v>149</v>
      </c>
      <c r="C84" s="0" t="s">
        <v>160</v>
      </c>
      <c r="D84" s="4" t="s">
        <v>161</v>
      </c>
      <c r="E84" s="4" t="s">
        <v>10</v>
      </c>
      <c r="F84" s="4" t="s">
        <v>10</v>
      </c>
      <c r="G84" s="4" t="s">
        <v>10</v>
      </c>
      <c r="H84" s="4" t="s">
        <v>10</v>
      </c>
      <c r="I84" s="4" t="s">
        <v>10</v>
      </c>
      <c r="J84" s="4">
        <v>2.12</v>
      </c>
      <c r="K84" s="4" t="s">
        <v>10</v>
      </c>
      <c r="L84" s="4" t="s">
        <v>10</v>
      </c>
      <c r="M84" s="4" t="s">
        <v>10</v>
      </c>
      <c r="N84" s="4" t="s">
        <v>10</v>
      </c>
      <c r="O84" s="4" t="s">
        <v>10</v>
      </c>
      <c r="P84" s="4" t="s">
        <v>10</v>
      </c>
      <c r="Q84" s="4" t="s">
        <v>10</v>
      </c>
      <c r="R84" s="4" t="s">
        <v>10</v>
      </c>
      <c r="S84" s="4" t="s">
        <v>10</v>
      </c>
      <c r="T84" s="4" t="s">
        <v>10</v>
      </c>
      <c r="U84" s="4" t="s">
        <v>10</v>
      </c>
      <c r="V84" s="4" t="s">
        <v>10</v>
      </c>
      <c r="W84" s="4" t="s">
        <v>10</v>
      </c>
      <c r="X84" s="4" t="s">
        <v>10</v>
      </c>
      <c r="Y84" s="4" t="s">
        <v>10</v>
      </c>
      <c r="Z84" s="4" t="s">
        <v>10</v>
      </c>
      <c r="AA84" s="4" t="s">
        <v>10</v>
      </c>
      <c r="AB84" s="4" t="s">
        <v>10</v>
      </c>
    </row>
    <row r="85">
      <c r="A85" s="0" t="s">
        <v>148</v>
      </c>
      <c r="B85" s="0" t="s">
        <v>149</v>
      </c>
      <c r="C85" s="0" t="s">
        <v>162</v>
      </c>
      <c r="D85" s="4" t="s">
        <v>163</v>
      </c>
      <c r="E85" s="4" t="s">
        <v>10</v>
      </c>
      <c r="F85" s="4">
        <v>150.07</v>
      </c>
      <c r="G85" s="4">
        <v>103.11</v>
      </c>
      <c r="H85" s="4">
        <v>45</v>
      </c>
      <c r="I85" s="4">
        <v>231</v>
      </c>
      <c r="J85" s="4">
        <v>287</v>
      </c>
      <c r="K85" s="4">
        <v>255</v>
      </c>
      <c r="L85" s="4">
        <v>237</v>
      </c>
      <c r="M85" s="4">
        <v>1239</v>
      </c>
      <c r="N85" s="4">
        <v>734</v>
      </c>
      <c r="O85" s="4">
        <v>679</v>
      </c>
      <c r="P85" s="4">
        <v>709</v>
      </c>
      <c r="Q85" s="4">
        <v>535</v>
      </c>
      <c r="R85" s="4">
        <v>234</v>
      </c>
      <c r="S85" s="4">
        <v>163</v>
      </c>
      <c r="T85" s="4">
        <v>279</v>
      </c>
      <c r="U85" s="4">
        <v>214.14</v>
      </c>
      <c r="V85" s="4">
        <v>522.1</v>
      </c>
      <c r="W85" s="4">
        <v>510.89</v>
      </c>
      <c r="X85" s="4">
        <v>716.53</v>
      </c>
      <c r="Y85" s="4">
        <v>635.21</v>
      </c>
      <c r="Z85" s="4">
        <v>576.61</v>
      </c>
      <c r="AA85" s="4">
        <v>688.02</v>
      </c>
      <c r="AB85" s="4">
        <v>616.18</v>
      </c>
    </row>
    <row r="86">
      <c r="A86" s="0" t="s">
        <v>148</v>
      </c>
      <c r="B86" s="0" t="s">
        <v>149</v>
      </c>
      <c r="C86" s="0" t="s">
        <v>164</v>
      </c>
      <c r="D86" s="4" t="s">
        <v>165</v>
      </c>
      <c r="E86" s="4">
        <v>243.98</v>
      </c>
      <c r="F86" s="4">
        <v>167.7</v>
      </c>
      <c r="G86" s="4">
        <v>184.44</v>
      </c>
      <c r="H86" s="4">
        <v>64</v>
      </c>
      <c r="I86" s="4">
        <v>145</v>
      </c>
      <c r="J86" s="4">
        <v>78</v>
      </c>
      <c r="K86" s="4">
        <v>115</v>
      </c>
      <c r="L86" s="4">
        <v>152</v>
      </c>
      <c r="M86" s="4">
        <v>285</v>
      </c>
      <c r="N86" s="4">
        <v>156</v>
      </c>
      <c r="O86" s="4">
        <v>163</v>
      </c>
      <c r="P86" s="4">
        <v>300</v>
      </c>
      <c r="Q86" s="4">
        <v>55</v>
      </c>
      <c r="R86" s="4">
        <v>98</v>
      </c>
      <c r="S86" s="4">
        <v>19</v>
      </c>
      <c r="T86" s="4">
        <v>100</v>
      </c>
      <c r="U86" s="4">
        <v>36.4</v>
      </c>
      <c r="V86" s="4">
        <v>167.65</v>
      </c>
      <c r="W86" s="4">
        <v>208.58</v>
      </c>
      <c r="X86" s="4">
        <v>234.16</v>
      </c>
      <c r="Y86" s="4">
        <v>154.79</v>
      </c>
      <c r="Z86" s="4">
        <v>148.75</v>
      </c>
      <c r="AA86" s="4">
        <v>318.26</v>
      </c>
      <c r="AB86" s="4">
        <v>197.36</v>
      </c>
    </row>
    <row r="87">
      <c r="A87" s="0" t="s">
        <v>148</v>
      </c>
      <c r="B87" s="0" t="s">
        <v>149</v>
      </c>
      <c r="C87" s="0" t="s">
        <v>166</v>
      </c>
      <c r="D87" s="4" t="s">
        <v>167</v>
      </c>
      <c r="E87" s="4" t="s">
        <v>10</v>
      </c>
      <c r="F87" s="4" t="s">
        <v>10</v>
      </c>
      <c r="G87" s="4" t="s">
        <v>10</v>
      </c>
      <c r="H87" s="4" t="s">
        <v>10</v>
      </c>
      <c r="I87" s="4" t="s">
        <v>10</v>
      </c>
      <c r="J87" s="4" t="s">
        <v>10</v>
      </c>
      <c r="K87" s="4" t="s">
        <v>10</v>
      </c>
      <c r="L87" s="4" t="s">
        <v>10</v>
      </c>
      <c r="M87" s="4" t="s">
        <v>10</v>
      </c>
      <c r="N87" s="4" t="s">
        <v>10</v>
      </c>
      <c r="O87" s="4" t="s">
        <v>10</v>
      </c>
      <c r="P87" s="4" t="s">
        <v>10</v>
      </c>
      <c r="Q87" s="4" t="s">
        <v>10</v>
      </c>
      <c r="R87" s="4">
        <v>6</v>
      </c>
      <c r="S87" s="4">
        <v>14</v>
      </c>
      <c r="T87" s="4">
        <v>21</v>
      </c>
      <c r="U87" s="4">
        <v>11.68</v>
      </c>
      <c r="V87" s="4">
        <v>15.79</v>
      </c>
      <c r="W87" s="4">
        <v>8.78</v>
      </c>
      <c r="X87" s="4">
        <v>13.5</v>
      </c>
      <c r="Y87" s="4">
        <v>4.76</v>
      </c>
      <c r="Z87" s="4">
        <v>13.32</v>
      </c>
      <c r="AA87" s="4">
        <v>82.68</v>
      </c>
      <c r="AB87" s="4">
        <v>165.88</v>
      </c>
    </row>
    <row r="88">
      <c r="A88" s="0" t="s">
        <v>148</v>
      </c>
      <c r="B88" s="0" t="s">
        <v>149</v>
      </c>
      <c r="C88" s="0" t="s">
        <v>168</v>
      </c>
      <c r="D88" s="4" t="s">
        <v>169</v>
      </c>
      <c r="E88" s="4" t="s">
        <v>10</v>
      </c>
      <c r="F88" s="4">
        <v>258.2</v>
      </c>
      <c r="G88" s="4">
        <v>194.49</v>
      </c>
      <c r="H88" s="4">
        <v>166</v>
      </c>
      <c r="I88" s="4">
        <v>288</v>
      </c>
      <c r="J88" s="4">
        <v>242</v>
      </c>
      <c r="K88" s="4">
        <v>323</v>
      </c>
      <c r="L88" s="4">
        <v>178</v>
      </c>
      <c r="M88" s="4">
        <v>357</v>
      </c>
      <c r="N88" s="4">
        <v>230</v>
      </c>
      <c r="O88" s="4">
        <v>276</v>
      </c>
      <c r="P88" s="4">
        <v>163</v>
      </c>
      <c r="Q88" s="4">
        <v>66</v>
      </c>
      <c r="R88" s="4">
        <v>15</v>
      </c>
      <c r="S88" s="4">
        <v>9</v>
      </c>
      <c r="T88" s="4">
        <v>23</v>
      </c>
      <c r="U88" s="4">
        <v>11.54</v>
      </c>
      <c r="V88" s="4">
        <v>8.22</v>
      </c>
      <c r="W88" s="4">
        <v>15.08</v>
      </c>
      <c r="X88" s="4">
        <v>2.12</v>
      </c>
      <c r="Y88" s="4">
        <v>18.4</v>
      </c>
      <c r="Z88" s="4">
        <v>66</v>
      </c>
      <c r="AA88" s="4">
        <v>100.22</v>
      </c>
      <c r="AB88" s="4">
        <v>143.58</v>
      </c>
    </row>
    <row r="89">
      <c r="A89" s="0" t="s">
        <v>148</v>
      </c>
      <c r="B89" s="0" t="s">
        <v>149</v>
      </c>
      <c r="C89" s="0" t="s">
        <v>170</v>
      </c>
      <c r="D89" s="4" t="s">
        <v>171</v>
      </c>
      <c r="E89" s="4" t="s">
        <v>10</v>
      </c>
      <c r="F89" s="4" t="s">
        <v>10</v>
      </c>
      <c r="G89" s="4" t="s">
        <v>10</v>
      </c>
      <c r="H89" s="4">
        <v>5</v>
      </c>
      <c r="I89" s="4">
        <v>23</v>
      </c>
      <c r="J89" s="4">
        <v>40</v>
      </c>
      <c r="K89" s="4">
        <v>47</v>
      </c>
      <c r="L89" s="4">
        <v>82</v>
      </c>
      <c r="M89" s="4">
        <v>130</v>
      </c>
      <c r="N89" s="4">
        <v>193</v>
      </c>
      <c r="O89" s="4">
        <v>101</v>
      </c>
      <c r="P89" s="4">
        <v>33</v>
      </c>
      <c r="Q89" s="4">
        <v>132</v>
      </c>
      <c r="R89" s="4">
        <v>25</v>
      </c>
      <c r="S89" s="4">
        <v>18</v>
      </c>
      <c r="T89" s="4">
        <v>18</v>
      </c>
      <c r="U89" s="4">
        <v>64.42</v>
      </c>
      <c r="V89" s="4">
        <v>136.08</v>
      </c>
      <c r="W89" s="4">
        <v>161.54</v>
      </c>
      <c r="X89" s="4">
        <v>233.76</v>
      </c>
      <c r="Y89" s="4">
        <v>200.27</v>
      </c>
      <c r="Z89" s="4">
        <v>172.27</v>
      </c>
      <c r="AA89" s="4">
        <v>168.98</v>
      </c>
      <c r="AB89" s="4">
        <v>167.53</v>
      </c>
    </row>
    <row r="90">
      <c r="A90" s="0" t="s">
        <v>148</v>
      </c>
      <c r="B90" s="0" t="s">
        <v>149</v>
      </c>
      <c r="C90" s="0" t="s">
        <v>172</v>
      </c>
      <c r="D90" s="4" t="s">
        <v>173</v>
      </c>
      <c r="E90" s="4" t="s">
        <v>10</v>
      </c>
      <c r="F90" s="4">
        <v>8.13</v>
      </c>
      <c r="G90" s="4" t="s">
        <v>10</v>
      </c>
      <c r="H90" s="4" t="s">
        <v>10</v>
      </c>
      <c r="I90" s="4">
        <v>67.46</v>
      </c>
      <c r="J90" s="4">
        <v>180</v>
      </c>
      <c r="K90" s="4">
        <v>176</v>
      </c>
      <c r="L90" s="4">
        <v>67</v>
      </c>
      <c r="M90" s="4">
        <v>144</v>
      </c>
      <c r="N90" s="4">
        <v>77</v>
      </c>
      <c r="O90" s="4">
        <v>114</v>
      </c>
      <c r="P90" s="4">
        <v>82</v>
      </c>
      <c r="Q90" s="4">
        <v>17</v>
      </c>
      <c r="R90" s="4" t="s">
        <v>10</v>
      </c>
      <c r="S90" s="4" t="s">
        <v>10</v>
      </c>
      <c r="T90" s="4">
        <v>1</v>
      </c>
      <c r="U90" s="4" t="s">
        <v>10</v>
      </c>
      <c r="V90" s="4" t="s">
        <v>10</v>
      </c>
      <c r="W90" s="4">
        <v>4.25</v>
      </c>
      <c r="X90" s="4">
        <v>4.14</v>
      </c>
      <c r="Y90" s="4">
        <v>2.88</v>
      </c>
      <c r="Z90" s="4">
        <v>2.84</v>
      </c>
      <c r="AA90" s="4">
        <v>2.45</v>
      </c>
      <c r="AB90" s="4">
        <v>17.52</v>
      </c>
    </row>
    <row r="91">
      <c r="A91" s="0" t="s">
        <v>148</v>
      </c>
      <c r="B91" s="0" t="s">
        <v>149</v>
      </c>
      <c r="C91" s="0" t="s">
        <v>174</v>
      </c>
      <c r="D91" s="4" t="s">
        <v>175</v>
      </c>
      <c r="E91" s="4">
        <v>1438.09</v>
      </c>
      <c r="F91" s="4">
        <v>1248.95</v>
      </c>
      <c r="G91" s="4">
        <v>1189.72</v>
      </c>
      <c r="H91" s="4">
        <v>614</v>
      </c>
      <c r="I91" s="4">
        <v>1105</v>
      </c>
      <c r="J91" s="4">
        <v>756</v>
      </c>
      <c r="K91" s="4">
        <v>638</v>
      </c>
      <c r="L91" s="4">
        <v>334</v>
      </c>
      <c r="M91" s="4">
        <v>579</v>
      </c>
      <c r="N91" s="4">
        <v>1529</v>
      </c>
      <c r="O91" s="4">
        <v>742</v>
      </c>
      <c r="P91" s="4">
        <v>376</v>
      </c>
      <c r="Q91" s="4">
        <v>384</v>
      </c>
      <c r="R91" s="4">
        <v>544</v>
      </c>
      <c r="S91" s="4">
        <v>225</v>
      </c>
      <c r="T91" s="4">
        <v>258</v>
      </c>
      <c r="U91" s="4">
        <v>229.54</v>
      </c>
      <c r="V91" s="4">
        <v>1255.5</v>
      </c>
      <c r="W91" s="4">
        <v>2300.37</v>
      </c>
      <c r="X91" s="4">
        <v>3315.51</v>
      </c>
      <c r="Y91" s="4">
        <v>2832.35</v>
      </c>
      <c r="Z91" s="4">
        <v>3218.26</v>
      </c>
      <c r="AA91" s="4">
        <v>3972.77</v>
      </c>
      <c r="AB91" s="4">
        <v>3470.98</v>
      </c>
    </row>
    <row r="92">
      <c r="A92" s="0" t="s">
        <v>148</v>
      </c>
      <c r="B92" s="0" t="s">
        <v>149</v>
      </c>
      <c r="C92" s="0" t="s">
        <v>176</v>
      </c>
      <c r="D92" s="4" t="s">
        <v>177</v>
      </c>
      <c r="E92" s="4">
        <v>1441.4</v>
      </c>
      <c r="F92" s="4">
        <v>1578.72</v>
      </c>
      <c r="G92" s="4">
        <v>1907.35</v>
      </c>
      <c r="H92" s="4">
        <v>996</v>
      </c>
      <c r="I92" s="4">
        <v>1336</v>
      </c>
      <c r="J92" s="4">
        <v>925</v>
      </c>
      <c r="K92" s="4">
        <v>1152</v>
      </c>
      <c r="L92" s="4">
        <v>810</v>
      </c>
      <c r="M92" s="4">
        <v>958</v>
      </c>
      <c r="N92" s="4">
        <v>1319</v>
      </c>
      <c r="O92" s="4">
        <v>1083</v>
      </c>
      <c r="P92" s="4">
        <v>745</v>
      </c>
      <c r="Q92" s="4">
        <v>264</v>
      </c>
      <c r="R92" s="4">
        <v>526</v>
      </c>
      <c r="S92" s="4">
        <v>336</v>
      </c>
      <c r="T92" s="4">
        <v>488</v>
      </c>
      <c r="U92" s="4">
        <v>307.29</v>
      </c>
      <c r="V92" s="4">
        <v>968.38</v>
      </c>
      <c r="W92" s="4">
        <v>1437.1</v>
      </c>
      <c r="X92" s="4">
        <v>2009.22</v>
      </c>
      <c r="Y92" s="4">
        <v>1912.62</v>
      </c>
      <c r="Z92" s="4">
        <v>2468.01</v>
      </c>
      <c r="AA92" s="4">
        <v>2515.23</v>
      </c>
      <c r="AB92" s="4">
        <v>2086.98</v>
      </c>
    </row>
    <row r="93">
      <c r="A93" s="0" t="s">
        <v>148</v>
      </c>
      <c r="B93" s="0" t="s">
        <v>149</v>
      </c>
      <c r="C93" s="0" t="s">
        <v>178</v>
      </c>
      <c r="D93" s="4" t="s">
        <v>179</v>
      </c>
      <c r="E93" s="4">
        <v>869.03</v>
      </c>
      <c r="F93" s="4">
        <v>821.28</v>
      </c>
      <c r="G93" s="4">
        <v>1382.2</v>
      </c>
      <c r="H93" s="4">
        <v>321</v>
      </c>
      <c r="I93" s="4">
        <v>410</v>
      </c>
      <c r="J93" s="4">
        <v>388</v>
      </c>
      <c r="K93" s="4">
        <v>188</v>
      </c>
      <c r="L93" s="4">
        <v>174</v>
      </c>
      <c r="M93" s="4">
        <v>581</v>
      </c>
      <c r="N93" s="4">
        <v>374</v>
      </c>
      <c r="O93" s="4">
        <v>319</v>
      </c>
      <c r="P93" s="4">
        <v>132</v>
      </c>
      <c r="Q93" s="4">
        <v>131</v>
      </c>
      <c r="R93" s="4">
        <v>166</v>
      </c>
      <c r="S93" s="4">
        <v>54</v>
      </c>
      <c r="T93" s="4">
        <v>92</v>
      </c>
      <c r="U93" s="4">
        <v>69.65</v>
      </c>
      <c r="V93" s="4">
        <v>508.1</v>
      </c>
      <c r="W93" s="4">
        <v>781.04</v>
      </c>
      <c r="X93" s="4">
        <v>1206.26</v>
      </c>
      <c r="Y93" s="4">
        <v>1443.32</v>
      </c>
      <c r="Z93" s="4">
        <v>1652.33</v>
      </c>
      <c r="AA93" s="4">
        <v>2011.06</v>
      </c>
      <c r="AB93" s="4">
        <v>1760.31</v>
      </c>
    </row>
    <row r="94">
      <c r="A94" s="0" t="s">
        <v>148</v>
      </c>
      <c r="B94" s="0" t="s">
        <v>149</v>
      </c>
      <c r="C94" s="0" t="s">
        <v>180</v>
      </c>
      <c r="D94" s="4" t="s">
        <v>181</v>
      </c>
      <c r="E94" s="4" t="s">
        <v>10</v>
      </c>
      <c r="F94" s="4">
        <v>300.8</v>
      </c>
      <c r="G94" s="4">
        <v>61.54</v>
      </c>
      <c r="H94" s="4">
        <v>7</v>
      </c>
      <c r="I94" s="4">
        <v>72</v>
      </c>
      <c r="J94" s="4">
        <v>69</v>
      </c>
      <c r="K94" s="4">
        <v>150</v>
      </c>
      <c r="L94" s="4">
        <v>107</v>
      </c>
      <c r="M94" s="4">
        <v>513</v>
      </c>
      <c r="N94" s="4">
        <v>135</v>
      </c>
      <c r="O94" s="4">
        <v>242</v>
      </c>
      <c r="P94" s="4">
        <v>270</v>
      </c>
      <c r="Q94" s="4">
        <v>274</v>
      </c>
      <c r="R94" s="4">
        <v>106</v>
      </c>
      <c r="S94" s="4">
        <v>13</v>
      </c>
      <c r="T94" s="4">
        <v>98</v>
      </c>
      <c r="U94" s="4">
        <v>39.16</v>
      </c>
      <c r="V94" s="4">
        <v>86.2</v>
      </c>
      <c r="W94" s="4">
        <v>117.04</v>
      </c>
      <c r="X94" s="4">
        <v>134.51</v>
      </c>
      <c r="Y94" s="4">
        <v>87.66</v>
      </c>
      <c r="Z94" s="4">
        <v>201.93</v>
      </c>
      <c r="AA94" s="4">
        <v>286.71</v>
      </c>
      <c r="AB94" s="4">
        <v>413.38</v>
      </c>
    </row>
    <row r="95">
      <c r="A95" s="5" t="s">
        <v>182</v>
      </c>
      <c r="E95" s="5">
        <f>=SUBTOTAL(9,E79:E94)</f>
      </c>
      <c r="F95" s="5">
        <f>=SUBTOTAL(9,F79:F94)</f>
      </c>
      <c r="G95" s="5">
        <f>=SUBTOTAL(9,G79:G94)</f>
      </c>
      <c r="H95" s="5">
        <f>=SUBTOTAL(9,H79:H94)</f>
      </c>
      <c r="I95" s="5">
        <f>=SUBTOTAL(9,I79:I94)</f>
      </c>
      <c r="J95" s="5">
        <f>=SUBTOTAL(9,J79:J94)</f>
      </c>
      <c r="K95" s="5">
        <f>=SUBTOTAL(9,K79:K94)</f>
      </c>
      <c r="L95" s="5">
        <f>=SUBTOTAL(9,L79:L94)</f>
      </c>
      <c r="M95" s="5">
        <f>=SUBTOTAL(9,M79:M94)</f>
      </c>
      <c r="N95" s="5">
        <f>=SUBTOTAL(9,N79:N94)</f>
      </c>
      <c r="O95" s="5">
        <f>=SUBTOTAL(9,O79:O94)</f>
      </c>
      <c r="P95" s="5">
        <f>=SUBTOTAL(9,P79:P94)</f>
      </c>
      <c r="Q95" s="5">
        <f>=SUBTOTAL(9,Q79:Q94)</f>
      </c>
      <c r="R95" s="5">
        <f>=SUBTOTAL(9,R79:R94)</f>
      </c>
      <c r="S95" s="5">
        <f>=SUBTOTAL(9,S79:S94)</f>
      </c>
      <c r="T95" s="5">
        <f>=SUBTOTAL(9,T79:T94)</f>
      </c>
      <c r="U95" s="5">
        <f>=SUBTOTAL(9,U79:U94)</f>
      </c>
      <c r="V95" s="5">
        <f>=SUBTOTAL(9,V79:V94)</f>
      </c>
      <c r="W95" s="5">
        <f>=SUBTOTAL(9,W79:W94)</f>
      </c>
      <c r="X95" s="5">
        <f>=SUBTOTAL(9,X79:X94)</f>
      </c>
      <c r="Y95" s="5">
        <f>=SUBTOTAL(9,Y79:Y94)</f>
      </c>
      <c r="Z95" s="5">
        <f>=SUBTOTAL(9,Z79:Z94)</f>
      </c>
      <c r="AA95" s="5">
        <f>=SUBTOTAL(9,[79:[94)</f>
      </c>
      <c r="AB95" s="5">
        <f>=SUBTOTAL(9,\79:\94)</f>
      </c>
    </row>
    <row r="96">
      <c r="A96" s="0" t="s">
        <v>183</v>
      </c>
      <c r="B96" s="0" t="s">
        <v>184</v>
      </c>
      <c r="C96" s="0" t="s">
        <v>185</v>
      </c>
      <c r="D96" s="4" t="s">
        <v>186</v>
      </c>
      <c r="E96" s="4" t="s">
        <v>10</v>
      </c>
      <c r="F96" s="4" t="s">
        <v>10</v>
      </c>
      <c r="G96" s="4" t="s">
        <v>10</v>
      </c>
      <c r="H96" s="4">
        <v>3</v>
      </c>
      <c r="I96" s="4">
        <v>3</v>
      </c>
      <c r="J96" s="4" t="s">
        <v>10</v>
      </c>
      <c r="K96" s="4" t="s">
        <v>10</v>
      </c>
      <c r="L96" s="4">
        <v>1</v>
      </c>
      <c r="M96" s="4" t="s">
        <v>10</v>
      </c>
      <c r="N96" s="4" t="s">
        <v>10</v>
      </c>
      <c r="O96" s="4" t="s">
        <v>10</v>
      </c>
      <c r="P96" s="4" t="s">
        <v>10</v>
      </c>
      <c r="Q96" s="4" t="s">
        <v>10</v>
      </c>
      <c r="R96" s="4" t="s">
        <v>10</v>
      </c>
      <c r="S96" s="4" t="s">
        <v>10</v>
      </c>
      <c r="T96" s="4" t="s">
        <v>10</v>
      </c>
      <c r="U96" s="4" t="s">
        <v>10</v>
      </c>
      <c r="V96" s="4" t="s">
        <v>10</v>
      </c>
      <c r="W96" s="4" t="s">
        <v>10</v>
      </c>
      <c r="X96" s="4" t="s">
        <v>10</v>
      </c>
      <c r="Y96" s="4" t="s">
        <v>10</v>
      </c>
      <c r="Z96" s="4" t="s">
        <v>10</v>
      </c>
      <c r="AA96" s="4" t="s">
        <v>10</v>
      </c>
      <c r="AB96" s="4" t="s">
        <v>10</v>
      </c>
    </row>
    <row r="97">
      <c r="A97" s="0" t="s">
        <v>183</v>
      </c>
      <c r="B97" s="0" t="s">
        <v>184</v>
      </c>
      <c r="C97" s="0" t="s">
        <v>187</v>
      </c>
      <c r="D97" s="4" t="s">
        <v>188</v>
      </c>
      <c r="E97" s="4" t="s">
        <v>10</v>
      </c>
      <c r="F97" s="4">
        <v>154.42</v>
      </c>
      <c r="G97" s="4">
        <v>47.3</v>
      </c>
      <c r="H97" s="4">
        <v>6</v>
      </c>
      <c r="I97" s="4">
        <v>8.04</v>
      </c>
      <c r="J97" s="4" t="s">
        <v>10</v>
      </c>
      <c r="K97" s="4" t="s">
        <v>10</v>
      </c>
      <c r="L97" s="4" t="s">
        <v>10</v>
      </c>
      <c r="M97" s="4" t="s">
        <v>10</v>
      </c>
      <c r="N97" s="4">
        <v>8</v>
      </c>
      <c r="O97" s="4">
        <v>4</v>
      </c>
      <c r="P97" s="4">
        <v>7</v>
      </c>
      <c r="Q97" s="4" t="s">
        <v>10</v>
      </c>
      <c r="R97" s="4" t="s">
        <v>10</v>
      </c>
      <c r="S97" s="4" t="s">
        <v>10</v>
      </c>
      <c r="T97" s="4">
        <v>1</v>
      </c>
      <c r="U97" s="4" t="s">
        <v>10</v>
      </c>
      <c r="V97" s="4" t="s">
        <v>10</v>
      </c>
      <c r="W97" s="4" t="s">
        <v>10</v>
      </c>
      <c r="X97" s="4" t="s">
        <v>10</v>
      </c>
      <c r="Y97" s="4" t="s">
        <v>10</v>
      </c>
      <c r="Z97" s="4" t="s">
        <v>10</v>
      </c>
      <c r="AA97" s="4" t="s">
        <v>10</v>
      </c>
      <c r="AB97" s="4" t="s">
        <v>10</v>
      </c>
    </row>
    <row r="98">
      <c r="A98" s="0" t="s">
        <v>183</v>
      </c>
      <c r="B98" s="0" t="s">
        <v>184</v>
      </c>
      <c r="C98" s="0" t="s">
        <v>189</v>
      </c>
      <c r="D98" s="4" t="s">
        <v>190</v>
      </c>
      <c r="E98" s="4" t="s">
        <v>10</v>
      </c>
      <c r="F98" s="4" t="s">
        <v>10</v>
      </c>
      <c r="G98" s="4" t="s">
        <v>10</v>
      </c>
      <c r="H98" s="4" t="s">
        <v>10</v>
      </c>
      <c r="I98" s="4" t="s">
        <v>10</v>
      </c>
      <c r="J98" s="4" t="s">
        <v>10</v>
      </c>
      <c r="K98" s="4" t="s">
        <v>10</v>
      </c>
      <c r="L98" s="4" t="s">
        <v>10</v>
      </c>
      <c r="M98" s="4" t="s">
        <v>10</v>
      </c>
      <c r="N98" s="4" t="s">
        <v>10</v>
      </c>
      <c r="O98" s="4">
        <v>1</v>
      </c>
      <c r="P98" s="4" t="s">
        <v>10</v>
      </c>
      <c r="Q98" s="4" t="s">
        <v>10</v>
      </c>
      <c r="R98" s="4" t="s">
        <v>10</v>
      </c>
      <c r="S98" s="4" t="s">
        <v>10</v>
      </c>
      <c r="T98" s="4" t="s">
        <v>10</v>
      </c>
      <c r="U98" s="4" t="s">
        <v>10</v>
      </c>
      <c r="V98" s="4" t="s">
        <v>10</v>
      </c>
      <c r="W98" s="4" t="s">
        <v>10</v>
      </c>
      <c r="X98" s="4" t="s">
        <v>10</v>
      </c>
      <c r="Y98" s="4" t="s">
        <v>10</v>
      </c>
      <c r="Z98" s="4" t="s">
        <v>10</v>
      </c>
      <c r="AA98" s="4" t="s">
        <v>10</v>
      </c>
      <c r="AB98" s="4" t="s">
        <v>10</v>
      </c>
    </row>
    <row r="99">
      <c r="A99" s="0" t="s">
        <v>183</v>
      </c>
      <c r="B99" s="0" t="s">
        <v>184</v>
      </c>
      <c r="C99" s="0" t="s">
        <v>191</v>
      </c>
      <c r="D99" s="4" t="s">
        <v>192</v>
      </c>
      <c r="E99" s="4" t="s">
        <v>10</v>
      </c>
      <c r="F99" s="4">
        <v>19.3</v>
      </c>
      <c r="G99" s="4" t="s">
        <v>10</v>
      </c>
      <c r="H99" s="4">
        <v>14</v>
      </c>
      <c r="I99" s="4">
        <v>25</v>
      </c>
      <c r="J99" s="4">
        <v>10</v>
      </c>
      <c r="K99" s="4" t="s">
        <v>10</v>
      </c>
      <c r="L99" s="4">
        <v>4</v>
      </c>
      <c r="M99" s="4" t="s">
        <v>10</v>
      </c>
      <c r="N99" s="4" t="s">
        <v>10</v>
      </c>
      <c r="O99" s="4" t="s">
        <v>10</v>
      </c>
      <c r="P99" s="4" t="s">
        <v>10</v>
      </c>
      <c r="Q99" s="4" t="s">
        <v>10</v>
      </c>
      <c r="R99" s="4" t="s">
        <v>10</v>
      </c>
      <c r="S99" s="4" t="s">
        <v>10</v>
      </c>
      <c r="T99" s="4">
        <v>1</v>
      </c>
      <c r="U99" s="4" t="s">
        <v>10</v>
      </c>
      <c r="V99" s="4" t="s">
        <v>10</v>
      </c>
      <c r="W99" s="4" t="s">
        <v>10</v>
      </c>
      <c r="X99" s="4" t="s">
        <v>10</v>
      </c>
      <c r="Y99" s="4" t="s">
        <v>10</v>
      </c>
      <c r="Z99" s="4" t="s">
        <v>10</v>
      </c>
      <c r="AA99" s="4" t="s">
        <v>10</v>
      </c>
      <c r="AB99" s="4" t="s">
        <v>10</v>
      </c>
    </row>
    <row r="100">
      <c r="A100" s="0" t="s">
        <v>183</v>
      </c>
      <c r="B100" s="0" t="s">
        <v>184</v>
      </c>
      <c r="C100" s="0" t="s">
        <v>193</v>
      </c>
      <c r="D100" s="4" t="s">
        <v>194</v>
      </c>
      <c r="E100" s="4" t="s">
        <v>10</v>
      </c>
      <c r="F100" s="4" t="s">
        <v>10</v>
      </c>
      <c r="G100" s="4" t="s">
        <v>10</v>
      </c>
      <c r="H100" s="4">
        <v>1</v>
      </c>
      <c r="I100" s="4">
        <v>39</v>
      </c>
      <c r="J100" s="4">
        <v>11</v>
      </c>
      <c r="K100" s="4">
        <v>2</v>
      </c>
      <c r="L100" s="4">
        <v>13</v>
      </c>
      <c r="M100" s="4" t="s">
        <v>10</v>
      </c>
      <c r="N100" s="4" t="s">
        <v>10</v>
      </c>
      <c r="O100" s="4" t="s">
        <v>10</v>
      </c>
      <c r="P100" s="4" t="s">
        <v>10</v>
      </c>
      <c r="Q100" s="4" t="s">
        <v>10</v>
      </c>
      <c r="R100" s="4" t="s">
        <v>10</v>
      </c>
      <c r="S100" s="4" t="s">
        <v>10</v>
      </c>
      <c r="T100" s="4" t="s">
        <v>10</v>
      </c>
      <c r="U100" s="4" t="s">
        <v>10</v>
      </c>
      <c r="V100" s="4" t="s">
        <v>10</v>
      </c>
      <c r="W100" s="4" t="s">
        <v>10</v>
      </c>
      <c r="X100" s="4" t="s">
        <v>10</v>
      </c>
      <c r="Y100" s="4" t="s">
        <v>10</v>
      </c>
      <c r="Z100" s="4" t="s">
        <v>10</v>
      </c>
      <c r="AA100" s="4" t="s">
        <v>10</v>
      </c>
      <c r="AB100" s="4" t="s">
        <v>10</v>
      </c>
    </row>
    <row r="101">
      <c r="A101" s="0" t="s">
        <v>183</v>
      </c>
      <c r="B101" s="0" t="s">
        <v>184</v>
      </c>
      <c r="C101" s="0" t="s">
        <v>195</v>
      </c>
      <c r="D101" s="4" t="s">
        <v>196</v>
      </c>
      <c r="E101" s="4" t="s">
        <v>10</v>
      </c>
      <c r="F101" s="4">
        <v>89.1</v>
      </c>
      <c r="G101" s="4">
        <v>6.68</v>
      </c>
      <c r="H101" s="4">
        <v>23</v>
      </c>
      <c r="I101" s="4">
        <v>140.67</v>
      </c>
      <c r="J101" s="4">
        <v>84</v>
      </c>
      <c r="K101" s="4">
        <v>101</v>
      </c>
      <c r="L101" s="4">
        <v>142</v>
      </c>
      <c r="M101" s="4">
        <v>52</v>
      </c>
      <c r="N101" s="4">
        <v>120</v>
      </c>
      <c r="O101" s="4">
        <v>106</v>
      </c>
      <c r="P101" s="4">
        <v>30</v>
      </c>
      <c r="Q101" s="4">
        <v>47</v>
      </c>
      <c r="R101" s="4">
        <v>8</v>
      </c>
      <c r="S101" s="4">
        <v>6</v>
      </c>
      <c r="T101" s="4">
        <v>4</v>
      </c>
      <c r="U101" s="4">
        <v>4.55</v>
      </c>
      <c r="V101" s="4" t="s">
        <v>10</v>
      </c>
      <c r="W101" s="4" t="s">
        <v>10</v>
      </c>
      <c r="X101" s="4">
        <v>2.8</v>
      </c>
      <c r="Y101" s="4" t="s">
        <v>10</v>
      </c>
      <c r="Z101" s="4" t="s">
        <v>10</v>
      </c>
      <c r="AA101" s="4" t="s">
        <v>10</v>
      </c>
      <c r="AB101" s="4" t="s">
        <v>10</v>
      </c>
    </row>
    <row r="102">
      <c r="A102" s="0" t="s">
        <v>183</v>
      </c>
      <c r="B102" s="0" t="s">
        <v>184</v>
      </c>
      <c r="C102" s="0" t="s">
        <v>197</v>
      </c>
      <c r="D102" s="4" t="s">
        <v>198</v>
      </c>
      <c r="E102" s="4" t="s">
        <v>10</v>
      </c>
      <c r="F102" s="4">
        <v>22.7</v>
      </c>
      <c r="G102" s="4">
        <v>1</v>
      </c>
      <c r="H102" s="4">
        <v>10</v>
      </c>
      <c r="I102" s="4">
        <v>22</v>
      </c>
      <c r="J102" s="4">
        <v>10</v>
      </c>
      <c r="K102" s="4">
        <v>14</v>
      </c>
      <c r="L102" s="4">
        <v>54</v>
      </c>
      <c r="M102" s="4" t="s">
        <v>10</v>
      </c>
      <c r="N102" s="4" t="s">
        <v>10</v>
      </c>
      <c r="O102" s="4" t="s">
        <v>10</v>
      </c>
      <c r="P102" s="4" t="s">
        <v>10</v>
      </c>
      <c r="Q102" s="4" t="s">
        <v>10</v>
      </c>
      <c r="R102" s="4" t="s">
        <v>10</v>
      </c>
      <c r="S102" s="4">
        <v>3</v>
      </c>
      <c r="T102" s="4">
        <v>3</v>
      </c>
      <c r="U102" s="4" t="s">
        <v>10</v>
      </c>
      <c r="V102" s="4" t="s">
        <v>10</v>
      </c>
      <c r="W102" s="4" t="s">
        <v>10</v>
      </c>
      <c r="X102" s="4" t="s">
        <v>10</v>
      </c>
      <c r="Y102" s="4" t="s">
        <v>10</v>
      </c>
      <c r="Z102" s="4" t="s">
        <v>10</v>
      </c>
      <c r="AA102" s="4" t="s">
        <v>10</v>
      </c>
      <c r="AB102" s="4" t="s">
        <v>10</v>
      </c>
    </row>
    <row r="103">
      <c r="A103" s="0" t="s">
        <v>183</v>
      </c>
      <c r="B103" s="0" t="s">
        <v>184</v>
      </c>
      <c r="C103" s="0" t="s">
        <v>199</v>
      </c>
      <c r="D103" s="4" t="s">
        <v>200</v>
      </c>
      <c r="E103" s="4" t="s">
        <v>10</v>
      </c>
      <c r="F103" s="4" t="s">
        <v>10</v>
      </c>
      <c r="G103" s="4">
        <v>28.51</v>
      </c>
      <c r="H103" s="4">
        <v>43</v>
      </c>
      <c r="I103" s="4">
        <v>309</v>
      </c>
      <c r="J103" s="4">
        <v>215</v>
      </c>
      <c r="K103" s="4">
        <v>206</v>
      </c>
      <c r="L103" s="4">
        <v>197</v>
      </c>
      <c r="M103" s="4">
        <v>22</v>
      </c>
      <c r="N103" s="4">
        <v>65</v>
      </c>
      <c r="O103" s="4">
        <v>56</v>
      </c>
      <c r="P103" s="4">
        <v>68</v>
      </c>
      <c r="Q103" s="4">
        <v>38</v>
      </c>
      <c r="R103" s="4">
        <v>2</v>
      </c>
      <c r="S103" s="4">
        <v>8</v>
      </c>
      <c r="T103" s="4">
        <v>5</v>
      </c>
      <c r="U103" s="4">
        <v>3.16</v>
      </c>
      <c r="V103" s="4">
        <v>14.99</v>
      </c>
      <c r="W103" s="4">
        <v>21.99</v>
      </c>
      <c r="X103" s="4">
        <v>13.68</v>
      </c>
      <c r="Y103" s="4">
        <v>4.24</v>
      </c>
      <c r="Z103" s="4">
        <v>6.35</v>
      </c>
      <c r="AA103" s="4">
        <v>17.95</v>
      </c>
      <c r="AB103" s="4">
        <v>47.29</v>
      </c>
    </row>
    <row r="104">
      <c r="A104" s="0" t="s">
        <v>183</v>
      </c>
      <c r="B104" s="0" t="s">
        <v>184</v>
      </c>
      <c r="C104" s="0" t="s">
        <v>201</v>
      </c>
      <c r="D104" s="4" t="s">
        <v>202</v>
      </c>
      <c r="E104" s="4" t="s">
        <v>10</v>
      </c>
      <c r="F104" s="4">
        <v>14.02</v>
      </c>
      <c r="G104" s="4" t="s">
        <v>10</v>
      </c>
      <c r="H104" s="4">
        <v>3</v>
      </c>
      <c r="I104" s="4">
        <v>27</v>
      </c>
      <c r="J104" s="4">
        <v>15</v>
      </c>
      <c r="K104" s="4">
        <v>10</v>
      </c>
      <c r="L104" s="4">
        <v>6</v>
      </c>
      <c r="M104" s="4" t="s">
        <v>10</v>
      </c>
      <c r="N104" s="4" t="s">
        <v>10</v>
      </c>
      <c r="O104" s="4">
        <v>6</v>
      </c>
      <c r="P104" s="4" t="s">
        <v>10</v>
      </c>
      <c r="Q104" s="4">
        <v>1</v>
      </c>
      <c r="R104" s="4" t="s">
        <v>10</v>
      </c>
      <c r="S104" s="4" t="s">
        <v>10</v>
      </c>
      <c r="T104" s="4" t="s">
        <v>10</v>
      </c>
      <c r="U104" s="4" t="s">
        <v>10</v>
      </c>
      <c r="V104" s="4" t="s">
        <v>10</v>
      </c>
      <c r="W104" s="4" t="s">
        <v>10</v>
      </c>
      <c r="X104" s="4" t="s">
        <v>10</v>
      </c>
      <c r="Y104" s="4" t="s">
        <v>10</v>
      </c>
      <c r="Z104" s="4" t="s">
        <v>10</v>
      </c>
      <c r="AA104" s="4" t="s">
        <v>10</v>
      </c>
      <c r="AB104" s="4" t="s">
        <v>10</v>
      </c>
    </row>
    <row r="105">
      <c r="A105" s="0" t="s">
        <v>183</v>
      </c>
      <c r="B105" s="0" t="s">
        <v>184</v>
      </c>
      <c r="C105" s="0" t="s">
        <v>203</v>
      </c>
      <c r="D105" s="4" t="s">
        <v>204</v>
      </c>
      <c r="E105" s="4" t="s">
        <v>10</v>
      </c>
      <c r="F105" s="4">
        <v>22.79</v>
      </c>
      <c r="G105" s="4" t="s">
        <v>10</v>
      </c>
      <c r="H105" s="4">
        <v>15</v>
      </c>
      <c r="I105" s="4">
        <v>18.99</v>
      </c>
      <c r="J105" s="4">
        <v>13</v>
      </c>
      <c r="K105" s="4">
        <v>9</v>
      </c>
      <c r="L105" s="4">
        <v>20</v>
      </c>
      <c r="M105" s="4">
        <v>5</v>
      </c>
      <c r="N105" s="4">
        <v>4</v>
      </c>
      <c r="O105" s="4">
        <v>10</v>
      </c>
      <c r="P105" s="4" t="s">
        <v>10</v>
      </c>
      <c r="Q105" s="4">
        <v>8</v>
      </c>
      <c r="R105" s="4" t="s">
        <v>10</v>
      </c>
      <c r="S105" s="4" t="s">
        <v>10</v>
      </c>
      <c r="T105" s="4" t="s">
        <v>10</v>
      </c>
      <c r="U105" s="4" t="s">
        <v>10</v>
      </c>
      <c r="V105" s="4" t="s">
        <v>10</v>
      </c>
      <c r="W105" s="4" t="s">
        <v>10</v>
      </c>
      <c r="X105" s="4" t="s">
        <v>10</v>
      </c>
      <c r="Y105" s="4" t="s">
        <v>10</v>
      </c>
      <c r="Z105" s="4" t="s">
        <v>10</v>
      </c>
      <c r="AA105" s="4" t="s">
        <v>10</v>
      </c>
      <c r="AB105" s="4" t="s">
        <v>10</v>
      </c>
    </row>
    <row r="106">
      <c r="A106" s="0" t="s">
        <v>183</v>
      </c>
      <c r="B106" s="0" t="s">
        <v>184</v>
      </c>
      <c r="C106" s="0" t="s">
        <v>205</v>
      </c>
      <c r="D106" s="4" t="s">
        <v>206</v>
      </c>
      <c r="E106" s="4" t="s">
        <v>10</v>
      </c>
      <c r="F106" s="4" t="s">
        <v>10</v>
      </c>
      <c r="G106" s="4" t="s">
        <v>10</v>
      </c>
      <c r="H106" s="4" t="s">
        <v>10</v>
      </c>
      <c r="I106" s="4">
        <v>1.26</v>
      </c>
      <c r="J106" s="4" t="s">
        <v>10</v>
      </c>
      <c r="K106" s="4" t="s">
        <v>10</v>
      </c>
      <c r="L106" s="4" t="s">
        <v>10</v>
      </c>
      <c r="M106" s="4" t="s">
        <v>10</v>
      </c>
      <c r="N106" s="4" t="s">
        <v>10</v>
      </c>
      <c r="O106" s="4" t="s">
        <v>10</v>
      </c>
      <c r="P106" s="4" t="s">
        <v>10</v>
      </c>
      <c r="Q106" s="4" t="s">
        <v>10</v>
      </c>
      <c r="R106" s="4" t="s">
        <v>10</v>
      </c>
      <c r="S106" s="4" t="s">
        <v>10</v>
      </c>
      <c r="T106" s="4" t="s">
        <v>10</v>
      </c>
      <c r="U106" s="4" t="s">
        <v>10</v>
      </c>
      <c r="V106" s="4" t="s">
        <v>10</v>
      </c>
      <c r="W106" s="4" t="s">
        <v>10</v>
      </c>
      <c r="X106" s="4" t="s">
        <v>10</v>
      </c>
      <c r="Y106" s="4" t="s">
        <v>10</v>
      </c>
      <c r="Z106" s="4" t="s">
        <v>10</v>
      </c>
      <c r="AA106" s="4" t="s">
        <v>10</v>
      </c>
      <c r="AB106" s="4" t="s">
        <v>10</v>
      </c>
    </row>
    <row r="107">
      <c r="A107" s="0" t="s">
        <v>183</v>
      </c>
      <c r="B107" s="0" t="s">
        <v>184</v>
      </c>
      <c r="C107" s="0" t="s">
        <v>207</v>
      </c>
      <c r="D107" s="4" t="s">
        <v>208</v>
      </c>
      <c r="E107" s="4" t="s">
        <v>10</v>
      </c>
      <c r="F107" s="4" t="s">
        <v>10</v>
      </c>
      <c r="G107" s="4" t="s">
        <v>10</v>
      </c>
      <c r="H107" s="4" t="s">
        <v>10</v>
      </c>
      <c r="I107" s="4" t="s">
        <v>10</v>
      </c>
      <c r="J107" s="4">
        <v>1.08</v>
      </c>
      <c r="K107" s="4" t="s">
        <v>10</v>
      </c>
      <c r="L107" s="4">
        <v>4</v>
      </c>
      <c r="M107" s="4" t="s">
        <v>10</v>
      </c>
      <c r="N107" s="4" t="s">
        <v>10</v>
      </c>
      <c r="O107" s="4" t="s">
        <v>10</v>
      </c>
      <c r="P107" s="4" t="s">
        <v>10</v>
      </c>
      <c r="Q107" s="4" t="s">
        <v>10</v>
      </c>
      <c r="R107" s="4" t="s">
        <v>10</v>
      </c>
      <c r="S107" s="4" t="s">
        <v>10</v>
      </c>
      <c r="T107" s="4" t="s">
        <v>10</v>
      </c>
      <c r="U107" s="4" t="s">
        <v>10</v>
      </c>
      <c r="V107" s="4" t="s">
        <v>10</v>
      </c>
      <c r="W107" s="4" t="s">
        <v>10</v>
      </c>
      <c r="X107" s="4" t="s">
        <v>10</v>
      </c>
      <c r="Y107" s="4" t="s">
        <v>10</v>
      </c>
      <c r="Z107" s="4" t="s">
        <v>10</v>
      </c>
      <c r="AA107" s="4" t="s">
        <v>10</v>
      </c>
      <c r="AB107" s="4" t="s">
        <v>10</v>
      </c>
    </row>
    <row r="108">
      <c r="A108" s="5" t="s">
        <v>209</v>
      </c>
      <c r="E108" s="5">
        <f>=SUBTOTAL(9,E96:E107)</f>
      </c>
      <c r="F108" s="5">
        <f>=SUBTOTAL(9,F96:F107)</f>
      </c>
      <c r="G108" s="5">
        <f>=SUBTOTAL(9,G96:G107)</f>
      </c>
      <c r="H108" s="5">
        <f>=SUBTOTAL(9,H96:H107)</f>
      </c>
      <c r="I108" s="5">
        <f>=SUBTOTAL(9,I96:I107)</f>
      </c>
      <c r="J108" s="5">
        <f>=SUBTOTAL(9,J96:J107)</f>
      </c>
      <c r="K108" s="5">
        <f>=SUBTOTAL(9,K96:K107)</f>
      </c>
      <c r="L108" s="5">
        <f>=SUBTOTAL(9,L96:L107)</f>
      </c>
      <c r="M108" s="5">
        <f>=SUBTOTAL(9,M96:M107)</f>
      </c>
      <c r="N108" s="5">
        <f>=SUBTOTAL(9,N96:N107)</f>
      </c>
      <c r="O108" s="5">
        <f>=SUBTOTAL(9,O96:O107)</f>
      </c>
      <c r="P108" s="5">
        <f>=SUBTOTAL(9,P96:P107)</f>
      </c>
      <c r="Q108" s="5">
        <f>=SUBTOTAL(9,Q96:Q107)</f>
      </c>
      <c r="R108" s="5">
        <f>=SUBTOTAL(9,R96:R107)</f>
      </c>
      <c r="S108" s="5">
        <f>=SUBTOTAL(9,S96:S107)</f>
      </c>
      <c r="T108" s="5">
        <f>=SUBTOTAL(9,T96:T107)</f>
      </c>
      <c r="U108" s="5">
        <f>=SUBTOTAL(9,U96:U107)</f>
      </c>
      <c r="V108" s="5">
        <f>=SUBTOTAL(9,V96:V107)</f>
      </c>
      <c r="W108" s="5">
        <f>=SUBTOTAL(9,W96:W107)</f>
      </c>
      <c r="X108" s="5">
        <f>=SUBTOTAL(9,X96:X107)</f>
      </c>
      <c r="Y108" s="5">
        <f>=SUBTOTAL(9,Y96:Y107)</f>
      </c>
      <c r="Z108" s="5">
        <f>=SUBTOTAL(9,Z96:Z107)</f>
      </c>
      <c r="AA108" s="5">
        <f>=SUBTOTAL(9,[96:[107)</f>
      </c>
      <c r="AB108" s="5">
        <f>=SUBTOTAL(9,\96:\107)</f>
      </c>
    </row>
    <row r="109">
      <c r="A109" s="0" t="s">
        <v>210</v>
      </c>
      <c r="B109" s="0" t="s">
        <v>211</v>
      </c>
      <c r="C109" s="0" t="s">
        <v>212</v>
      </c>
      <c r="D109" s="4" t="s">
        <v>213</v>
      </c>
      <c r="E109" s="4" t="s">
        <v>10</v>
      </c>
      <c r="F109" s="4" t="s">
        <v>10</v>
      </c>
      <c r="G109" s="4" t="s">
        <v>10</v>
      </c>
      <c r="H109" s="4" t="s">
        <v>10</v>
      </c>
      <c r="I109" s="4">
        <v>0.81</v>
      </c>
      <c r="J109" s="4" t="s">
        <v>10</v>
      </c>
      <c r="K109" s="4" t="s">
        <v>10</v>
      </c>
      <c r="L109" s="4" t="s">
        <v>10</v>
      </c>
      <c r="M109" s="4" t="s">
        <v>10</v>
      </c>
      <c r="N109" s="4" t="s">
        <v>10</v>
      </c>
      <c r="O109" s="4" t="s">
        <v>10</v>
      </c>
      <c r="P109" s="4" t="s">
        <v>10</v>
      </c>
      <c r="Q109" s="4" t="s">
        <v>10</v>
      </c>
      <c r="R109" s="4" t="s">
        <v>10</v>
      </c>
      <c r="S109" s="4" t="s">
        <v>10</v>
      </c>
      <c r="T109" s="4" t="s">
        <v>10</v>
      </c>
      <c r="U109" s="4" t="s">
        <v>10</v>
      </c>
      <c r="V109" s="4" t="s">
        <v>10</v>
      </c>
      <c r="W109" s="4" t="s">
        <v>10</v>
      </c>
      <c r="X109" s="4" t="s">
        <v>10</v>
      </c>
      <c r="Y109" s="4" t="s">
        <v>10</v>
      </c>
      <c r="Z109" s="4" t="s">
        <v>10</v>
      </c>
      <c r="AA109" s="4" t="s">
        <v>10</v>
      </c>
      <c r="AB109" s="4" t="s">
        <v>10</v>
      </c>
    </row>
    <row r="110">
      <c r="A110" s="0" t="s">
        <v>210</v>
      </c>
      <c r="B110" s="0" t="s">
        <v>211</v>
      </c>
      <c r="C110" s="0" t="s">
        <v>214</v>
      </c>
      <c r="D110" s="4" t="s">
        <v>215</v>
      </c>
      <c r="E110" s="4" t="s">
        <v>10</v>
      </c>
      <c r="F110" s="4" t="s">
        <v>10</v>
      </c>
      <c r="G110" s="4" t="s">
        <v>10</v>
      </c>
      <c r="H110" s="4" t="s">
        <v>10</v>
      </c>
      <c r="I110" s="4">
        <v>43</v>
      </c>
      <c r="J110" s="4">
        <v>313</v>
      </c>
      <c r="K110" s="4">
        <v>46</v>
      </c>
      <c r="L110" s="4">
        <v>51</v>
      </c>
      <c r="M110" s="4">
        <v>28</v>
      </c>
      <c r="N110" s="4">
        <v>39</v>
      </c>
      <c r="O110" s="4">
        <v>38</v>
      </c>
      <c r="P110" s="4">
        <v>8</v>
      </c>
      <c r="Q110" s="4">
        <v>9</v>
      </c>
      <c r="R110" s="4">
        <v>8</v>
      </c>
      <c r="S110" s="4" t="s">
        <v>10</v>
      </c>
      <c r="T110" s="4" t="s">
        <v>10</v>
      </c>
      <c r="U110" s="4" t="s">
        <v>10</v>
      </c>
      <c r="V110" s="4" t="s">
        <v>10</v>
      </c>
      <c r="W110" s="4" t="s">
        <v>10</v>
      </c>
      <c r="X110" s="4" t="s">
        <v>10</v>
      </c>
      <c r="Y110" s="4" t="s">
        <v>10</v>
      </c>
      <c r="Z110" s="4" t="s">
        <v>10</v>
      </c>
      <c r="AA110" s="4" t="s">
        <v>10</v>
      </c>
      <c r="AB110" s="4" t="s">
        <v>10</v>
      </c>
    </row>
    <row r="111">
      <c r="A111" s="0" t="s">
        <v>210</v>
      </c>
      <c r="B111" s="0" t="s">
        <v>211</v>
      </c>
      <c r="C111" s="0" t="s">
        <v>216</v>
      </c>
      <c r="D111" s="4" t="s">
        <v>217</v>
      </c>
      <c r="E111" s="4" t="s">
        <v>10</v>
      </c>
      <c r="F111" s="4" t="s">
        <v>10</v>
      </c>
      <c r="G111" s="4" t="s">
        <v>10</v>
      </c>
      <c r="H111" s="4" t="s">
        <v>10</v>
      </c>
      <c r="I111" s="4" t="s">
        <v>10</v>
      </c>
      <c r="J111" s="4">
        <v>1.11</v>
      </c>
      <c r="K111" s="4">
        <v>7.46</v>
      </c>
      <c r="L111" s="4">
        <v>14</v>
      </c>
      <c r="M111" s="4">
        <v>7</v>
      </c>
      <c r="N111" s="4">
        <v>12</v>
      </c>
      <c r="O111" s="4">
        <v>2</v>
      </c>
      <c r="P111" s="4">
        <v>7</v>
      </c>
      <c r="Q111" s="4">
        <v>7</v>
      </c>
      <c r="R111" s="4" t="s">
        <v>10</v>
      </c>
      <c r="S111" s="4" t="s">
        <v>10</v>
      </c>
      <c r="T111" s="4" t="s">
        <v>10</v>
      </c>
      <c r="U111" s="4" t="s">
        <v>10</v>
      </c>
      <c r="V111" s="4" t="s">
        <v>10</v>
      </c>
      <c r="W111" s="4" t="s">
        <v>10</v>
      </c>
      <c r="X111" s="4" t="s">
        <v>10</v>
      </c>
      <c r="Y111" s="4" t="s">
        <v>10</v>
      </c>
      <c r="Z111" s="4" t="s">
        <v>10</v>
      </c>
      <c r="AA111" s="4" t="s">
        <v>10</v>
      </c>
      <c r="AB111" s="4" t="s">
        <v>10</v>
      </c>
    </row>
    <row r="112">
      <c r="A112" s="0" t="s">
        <v>210</v>
      </c>
      <c r="B112" s="0" t="s">
        <v>211</v>
      </c>
      <c r="C112" s="0" t="s">
        <v>218</v>
      </c>
      <c r="D112" s="4" t="s">
        <v>219</v>
      </c>
      <c r="E112" s="4" t="s">
        <v>10</v>
      </c>
      <c r="F112" s="4" t="s">
        <v>10</v>
      </c>
      <c r="G112" s="4" t="s">
        <v>10</v>
      </c>
      <c r="H112" s="4" t="s">
        <v>10</v>
      </c>
      <c r="I112" s="4">
        <v>9.9</v>
      </c>
      <c r="J112" s="4">
        <v>41</v>
      </c>
      <c r="K112" s="4">
        <v>132</v>
      </c>
      <c r="L112" s="4">
        <v>380</v>
      </c>
      <c r="M112" s="4">
        <v>21</v>
      </c>
      <c r="N112" s="4">
        <v>136</v>
      </c>
      <c r="O112" s="4">
        <v>127</v>
      </c>
      <c r="P112" s="4">
        <v>30</v>
      </c>
      <c r="Q112" s="4">
        <v>30</v>
      </c>
      <c r="R112" s="4">
        <v>8</v>
      </c>
      <c r="S112" s="4">
        <v>8</v>
      </c>
      <c r="T112" s="4" t="s">
        <v>10</v>
      </c>
      <c r="U112" s="4" t="s">
        <v>10</v>
      </c>
      <c r="V112" s="4" t="s">
        <v>10</v>
      </c>
      <c r="W112" s="4" t="s">
        <v>10</v>
      </c>
      <c r="X112" s="4" t="s">
        <v>10</v>
      </c>
      <c r="Y112" s="4" t="s">
        <v>10</v>
      </c>
      <c r="Z112" s="4" t="s">
        <v>10</v>
      </c>
      <c r="AA112" s="4" t="s">
        <v>10</v>
      </c>
      <c r="AB112" s="4" t="s">
        <v>10</v>
      </c>
    </row>
    <row r="113">
      <c r="A113" s="0" t="s">
        <v>210</v>
      </c>
      <c r="B113" s="0" t="s">
        <v>211</v>
      </c>
      <c r="C113" s="0" t="s">
        <v>220</v>
      </c>
      <c r="D113" s="4" t="s">
        <v>221</v>
      </c>
      <c r="E113" s="4" t="s">
        <v>10</v>
      </c>
      <c r="F113" s="4" t="s">
        <v>10</v>
      </c>
      <c r="G113" s="4" t="s">
        <v>10</v>
      </c>
      <c r="H113" s="4" t="s">
        <v>10</v>
      </c>
      <c r="I113" s="4" t="s">
        <v>10</v>
      </c>
      <c r="J113" s="4">
        <v>2.97</v>
      </c>
      <c r="K113" s="4">
        <v>4</v>
      </c>
      <c r="L113" s="4">
        <v>16</v>
      </c>
      <c r="M113" s="4" t="s">
        <v>10</v>
      </c>
      <c r="N113" s="4" t="s">
        <v>10</v>
      </c>
      <c r="O113" s="4" t="s">
        <v>10</v>
      </c>
      <c r="P113" s="4" t="s">
        <v>10</v>
      </c>
      <c r="Q113" s="4" t="s">
        <v>10</v>
      </c>
      <c r="R113" s="4" t="s">
        <v>10</v>
      </c>
      <c r="S113" s="4" t="s">
        <v>10</v>
      </c>
      <c r="T113" s="4" t="s">
        <v>10</v>
      </c>
      <c r="U113" s="4" t="s">
        <v>10</v>
      </c>
      <c r="V113" s="4" t="s">
        <v>10</v>
      </c>
      <c r="W113" s="4" t="s">
        <v>10</v>
      </c>
      <c r="X113" s="4" t="s">
        <v>10</v>
      </c>
      <c r="Y113" s="4" t="s">
        <v>10</v>
      </c>
      <c r="Z113" s="4" t="s">
        <v>10</v>
      </c>
      <c r="AA113" s="4" t="s">
        <v>10</v>
      </c>
      <c r="AB113" s="4" t="s">
        <v>10</v>
      </c>
    </row>
    <row r="114">
      <c r="A114" s="5" t="s">
        <v>222</v>
      </c>
      <c r="E114" s="5">
        <f>=SUBTOTAL(9,E109:E113)</f>
      </c>
      <c r="F114" s="5">
        <f>=SUBTOTAL(9,F109:F113)</f>
      </c>
      <c r="G114" s="5">
        <f>=SUBTOTAL(9,G109:G113)</f>
      </c>
      <c r="H114" s="5">
        <f>=SUBTOTAL(9,H109:H113)</f>
      </c>
      <c r="I114" s="5">
        <f>=SUBTOTAL(9,I109:I113)</f>
      </c>
      <c r="J114" s="5">
        <f>=SUBTOTAL(9,J109:J113)</f>
      </c>
      <c r="K114" s="5">
        <f>=SUBTOTAL(9,K109:K113)</f>
      </c>
      <c r="L114" s="5">
        <f>=SUBTOTAL(9,L109:L113)</f>
      </c>
      <c r="M114" s="5">
        <f>=SUBTOTAL(9,M109:M113)</f>
      </c>
      <c r="N114" s="5">
        <f>=SUBTOTAL(9,N109:N113)</f>
      </c>
      <c r="O114" s="5">
        <f>=SUBTOTAL(9,O109:O113)</f>
      </c>
      <c r="P114" s="5">
        <f>=SUBTOTAL(9,P109:P113)</f>
      </c>
      <c r="Q114" s="5">
        <f>=SUBTOTAL(9,Q109:Q113)</f>
      </c>
      <c r="R114" s="5">
        <f>=SUBTOTAL(9,R109:R113)</f>
      </c>
      <c r="S114" s="5">
        <f>=SUBTOTAL(9,S109:S113)</f>
      </c>
      <c r="T114" s="5">
        <f>=SUBTOTAL(9,T109:T113)</f>
      </c>
      <c r="U114" s="5">
        <f>=SUBTOTAL(9,U109:U113)</f>
      </c>
      <c r="V114" s="5">
        <f>=SUBTOTAL(9,V109:V113)</f>
      </c>
      <c r="W114" s="5">
        <f>=SUBTOTAL(9,W109:W113)</f>
      </c>
      <c r="X114" s="5">
        <f>=SUBTOTAL(9,X109:X113)</f>
      </c>
      <c r="Y114" s="5">
        <f>=SUBTOTAL(9,Y109:Y113)</f>
      </c>
      <c r="Z114" s="5">
        <f>=SUBTOTAL(9,Z109:Z113)</f>
      </c>
      <c r="AA114" s="5">
        <f>=SUBTOTAL(9,[109:[113)</f>
      </c>
      <c r="AB114" s="5">
        <f>=SUBTOTAL(9,\109:\113)</f>
      </c>
    </row>
    <row r="115">
      <c r="A115" s="0" t="s">
        <v>223</v>
      </c>
      <c r="B115" s="0" t="s">
        <v>224</v>
      </c>
      <c r="C115" s="0" t="s">
        <v>225</v>
      </c>
      <c r="D115" s="4" t="s">
        <v>226</v>
      </c>
      <c r="E115" s="4">
        <v>159.16</v>
      </c>
      <c r="F115" s="4">
        <v>251.62</v>
      </c>
      <c r="G115" s="4">
        <v>180</v>
      </c>
      <c r="H115" s="4">
        <v>125</v>
      </c>
      <c r="I115" s="4">
        <v>122</v>
      </c>
      <c r="J115" s="4">
        <v>698</v>
      </c>
      <c r="K115" s="4">
        <v>149</v>
      </c>
      <c r="L115" s="4">
        <v>106</v>
      </c>
      <c r="M115" s="4">
        <v>61</v>
      </c>
      <c r="N115" s="4">
        <v>10</v>
      </c>
      <c r="O115" s="4">
        <v>12</v>
      </c>
      <c r="P115" s="4">
        <v>7</v>
      </c>
      <c r="Q115" s="4">
        <v>7</v>
      </c>
      <c r="R115" s="4">
        <v>2</v>
      </c>
      <c r="S115" s="4">
        <v>7</v>
      </c>
      <c r="T115" s="4">
        <v>18</v>
      </c>
      <c r="U115" s="4">
        <v>32.5</v>
      </c>
      <c r="V115" s="4">
        <v>53.64</v>
      </c>
      <c r="W115" s="4">
        <v>63.28</v>
      </c>
      <c r="X115" s="4">
        <v>61.92</v>
      </c>
      <c r="Y115" s="4">
        <v>30.07</v>
      </c>
      <c r="Z115" s="4">
        <v>37.21</v>
      </c>
      <c r="AA115" s="4">
        <v>58.23</v>
      </c>
      <c r="AB115" s="4">
        <v>94.09</v>
      </c>
    </row>
    <row r="116">
      <c r="A116" s="0" t="s">
        <v>223</v>
      </c>
      <c r="B116" s="0" t="s">
        <v>224</v>
      </c>
      <c r="C116" s="0" t="s">
        <v>227</v>
      </c>
      <c r="D116" s="4" t="s">
        <v>228</v>
      </c>
      <c r="E116" s="4">
        <v>102.01</v>
      </c>
      <c r="F116" s="4">
        <v>176.02</v>
      </c>
      <c r="G116" s="4">
        <v>40</v>
      </c>
      <c r="H116" s="4">
        <v>64</v>
      </c>
      <c r="I116" s="4">
        <v>135</v>
      </c>
      <c r="J116" s="4">
        <v>112</v>
      </c>
      <c r="K116" s="4">
        <v>157</v>
      </c>
      <c r="L116" s="4">
        <v>132</v>
      </c>
      <c r="M116" s="4">
        <v>30</v>
      </c>
      <c r="N116" s="4">
        <v>185</v>
      </c>
      <c r="O116" s="4">
        <v>63</v>
      </c>
      <c r="P116" s="4">
        <v>79</v>
      </c>
      <c r="Q116" s="4">
        <v>193</v>
      </c>
      <c r="R116" s="4">
        <v>89</v>
      </c>
      <c r="S116" s="4">
        <v>85</v>
      </c>
      <c r="T116" s="4">
        <v>92</v>
      </c>
      <c r="U116" s="4">
        <v>132.03</v>
      </c>
      <c r="V116" s="4">
        <v>147.2</v>
      </c>
      <c r="W116" s="4">
        <v>201.43</v>
      </c>
      <c r="X116" s="4">
        <v>303.88</v>
      </c>
      <c r="Y116" s="4">
        <v>110.22</v>
      </c>
      <c r="Z116" s="4" t="s">
        <v>10</v>
      </c>
      <c r="AA116" s="4">
        <v>13.27</v>
      </c>
      <c r="AB116" s="4">
        <v>120.5</v>
      </c>
    </row>
    <row r="117">
      <c r="A117" s="0" t="s">
        <v>223</v>
      </c>
      <c r="B117" s="0" t="s">
        <v>224</v>
      </c>
      <c r="C117" s="0" t="s">
        <v>229</v>
      </c>
      <c r="D117" s="4" t="s">
        <v>230</v>
      </c>
      <c r="E117" s="4">
        <v>6405.49</v>
      </c>
      <c r="F117" s="4">
        <v>13551.44</v>
      </c>
      <c r="G117" s="4">
        <v>5930.52</v>
      </c>
      <c r="H117" s="4">
        <v>3989</v>
      </c>
      <c r="I117" s="4">
        <v>1990</v>
      </c>
      <c r="J117" s="4">
        <v>1203</v>
      </c>
      <c r="K117" s="4">
        <v>1836</v>
      </c>
      <c r="L117" s="4">
        <v>1674</v>
      </c>
      <c r="M117" s="4">
        <v>1916</v>
      </c>
      <c r="N117" s="4">
        <v>1374</v>
      </c>
      <c r="O117" s="4">
        <v>781</v>
      </c>
      <c r="P117" s="4">
        <v>603</v>
      </c>
      <c r="Q117" s="4">
        <v>409</v>
      </c>
      <c r="R117" s="4">
        <v>456</v>
      </c>
      <c r="S117" s="4">
        <v>703</v>
      </c>
      <c r="T117" s="4">
        <v>1050</v>
      </c>
      <c r="U117" s="4">
        <v>948.62</v>
      </c>
      <c r="V117" s="4">
        <v>1187.95</v>
      </c>
      <c r="W117" s="4">
        <v>1369.17</v>
      </c>
      <c r="X117" s="4">
        <v>1006.74</v>
      </c>
      <c r="Y117" s="4">
        <v>416.26</v>
      </c>
      <c r="Z117" s="4">
        <v>251.71</v>
      </c>
      <c r="AA117" s="4">
        <v>304.36</v>
      </c>
      <c r="AB117" s="4">
        <v>433.88</v>
      </c>
    </row>
    <row r="118">
      <c r="A118" s="0" t="s">
        <v>223</v>
      </c>
      <c r="B118" s="0" t="s">
        <v>224</v>
      </c>
      <c r="C118" s="0" t="s">
        <v>231</v>
      </c>
      <c r="D118" s="4" t="s">
        <v>232</v>
      </c>
      <c r="E118" s="4">
        <v>1590.18</v>
      </c>
      <c r="F118" s="4">
        <v>1163.77</v>
      </c>
      <c r="G118" s="4">
        <v>754.1</v>
      </c>
      <c r="H118" s="4">
        <v>581</v>
      </c>
      <c r="I118" s="4">
        <v>202</v>
      </c>
      <c r="J118" s="4">
        <v>252</v>
      </c>
      <c r="K118" s="4">
        <v>253</v>
      </c>
      <c r="L118" s="4">
        <v>265</v>
      </c>
      <c r="M118" s="4">
        <v>283</v>
      </c>
      <c r="N118" s="4">
        <v>44</v>
      </c>
      <c r="O118" s="4">
        <v>114</v>
      </c>
      <c r="P118" s="4">
        <v>125</v>
      </c>
      <c r="Q118" s="4">
        <v>69</v>
      </c>
      <c r="R118" s="4">
        <v>188</v>
      </c>
      <c r="S118" s="4">
        <v>208</v>
      </c>
      <c r="T118" s="4">
        <v>259</v>
      </c>
      <c r="U118" s="4">
        <v>459.51</v>
      </c>
      <c r="V118" s="4">
        <v>368.15</v>
      </c>
      <c r="W118" s="4">
        <v>471.31</v>
      </c>
      <c r="X118" s="4">
        <v>342.83</v>
      </c>
      <c r="Y118" s="4">
        <v>227.55</v>
      </c>
      <c r="Z118" s="4">
        <v>110.42</v>
      </c>
      <c r="AA118" s="4">
        <v>257.19</v>
      </c>
      <c r="AB118" s="4">
        <v>344.65</v>
      </c>
    </row>
    <row r="119">
      <c r="A119" s="0" t="s">
        <v>223</v>
      </c>
      <c r="B119" s="0" t="s">
        <v>224</v>
      </c>
      <c r="C119" s="0" t="s">
        <v>233</v>
      </c>
      <c r="D119" s="4" t="s">
        <v>234</v>
      </c>
      <c r="E119" s="4">
        <v>3.44</v>
      </c>
      <c r="F119" s="4">
        <v>80.3</v>
      </c>
      <c r="G119" s="4">
        <v>41</v>
      </c>
      <c r="H119" s="4">
        <v>3</v>
      </c>
      <c r="I119" s="4">
        <v>22.05</v>
      </c>
      <c r="J119" s="4">
        <v>13</v>
      </c>
      <c r="K119" s="4">
        <v>52</v>
      </c>
      <c r="L119" s="4">
        <v>52</v>
      </c>
      <c r="M119" s="4">
        <v>84</v>
      </c>
      <c r="N119" s="4">
        <v>102</v>
      </c>
      <c r="O119" s="4">
        <v>143</v>
      </c>
      <c r="P119" s="4">
        <v>55</v>
      </c>
      <c r="Q119" s="4">
        <v>70</v>
      </c>
      <c r="R119" s="4">
        <v>101</v>
      </c>
      <c r="S119" s="4">
        <v>68</v>
      </c>
      <c r="T119" s="4">
        <v>233</v>
      </c>
      <c r="U119" s="4">
        <v>303.46</v>
      </c>
      <c r="V119" s="4">
        <v>552.76</v>
      </c>
      <c r="W119" s="4">
        <v>454.95</v>
      </c>
      <c r="X119" s="4">
        <v>413.36</v>
      </c>
      <c r="Y119" s="4">
        <v>23.37</v>
      </c>
      <c r="Z119" s="4">
        <v>12.43</v>
      </c>
      <c r="AA119" s="4">
        <v>50.03</v>
      </c>
      <c r="AB119" s="4">
        <v>31.03</v>
      </c>
    </row>
    <row r="120">
      <c r="A120" s="0" t="s">
        <v>223</v>
      </c>
      <c r="B120" s="0" t="s">
        <v>224</v>
      </c>
      <c r="C120" s="0" t="s">
        <v>235</v>
      </c>
      <c r="D120" s="4" t="s">
        <v>236</v>
      </c>
      <c r="E120" s="4">
        <v>24.04</v>
      </c>
      <c r="F120" s="4">
        <v>154.36</v>
      </c>
      <c r="G120" s="4">
        <v>149</v>
      </c>
      <c r="H120" s="4">
        <v>3</v>
      </c>
      <c r="I120" s="4">
        <v>12.35</v>
      </c>
      <c r="J120" s="4">
        <v>30</v>
      </c>
      <c r="K120" s="4">
        <v>29</v>
      </c>
      <c r="L120" s="4">
        <v>32</v>
      </c>
      <c r="M120" s="4">
        <v>88</v>
      </c>
      <c r="N120" s="4">
        <v>39</v>
      </c>
      <c r="O120" s="4">
        <v>66</v>
      </c>
      <c r="P120" s="4">
        <v>31</v>
      </c>
      <c r="Q120" s="4">
        <v>112</v>
      </c>
      <c r="R120" s="4">
        <v>99</v>
      </c>
      <c r="S120" s="4">
        <v>114</v>
      </c>
      <c r="T120" s="4">
        <v>240</v>
      </c>
      <c r="U120" s="4">
        <v>267.63</v>
      </c>
      <c r="V120" s="4">
        <v>415.85</v>
      </c>
      <c r="W120" s="4">
        <v>951.65</v>
      </c>
      <c r="X120" s="4">
        <v>704.08</v>
      </c>
      <c r="Y120" s="4">
        <v>147.38</v>
      </c>
      <c r="Z120" s="4">
        <v>54.38</v>
      </c>
      <c r="AA120" s="4">
        <v>157</v>
      </c>
      <c r="AB120" s="4">
        <v>208.28</v>
      </c>
    </row>
    <row r="121">
      <c r="A121" s="0" t="s">
        <v>223</v>
      </c>
      <c r="B121" s="0" t="s">
        <v>224</v>
      </c>
      <c r="C121" s="0" t="s">
        <v>237</v>
      </c>
      <c r="D121" s="4" t="s">
        <v>238</v>
      </c>
      <c r="E121" s="4">
        <v>32.19</v>
      </c>
      <c r="F121" s="4">
        <v>34.63</v>
      </c>
      <c r="G121" s="4" t="s">
        <v>10</v>
      </c>
      <c r="H121" s="4">
        <v>24</v>
      </c>
      <c r="I121" s="4">
        <v>69</v>
      </c>
      <c r="J121" s="4">
        <v>90</v>
      </c>
      <c r="K121" s="4">
        <v>6</v>
      </c>
      <c r="L121" s="4">
        <v>4</v>
      </c>
      <c r="M121" s="4">
        <v>19</v>
      </c>
      <c r="N121" s="4">
        <v>14</v>
      </c>
      <c r="O121" s="4">
        <v>10</v>
      </c>
      <c r="P121" s="4">
        <v>9</v>
      </c>
      <c r="Q121" s="4">
        <v>105</v>
      </c>
      <c r="R121" s="4">
        <v>31</v>
      </c>
      <c r="S121" s="4">
        <v>25</v>
      </c>
      <c r="T121" s="4">
        <v>31</v>
      </c>
      <c r="U121" s="4">
        <v>52.84</v>
      </c>
      <c r="V121" s="4">
        <v>98.39</v>
      </c>
      <c r="W121" s="4">
        <v>218.4</v>
      </c>
      <c r="X121" s="4">
        <v>267.99</v>
      </c>
      <c r="Y121" s="4">
        <v>58.18</v>
      </c>
      <c r="Z121" s="4">
        <v>12.34</v>
      </c>
      <c r="AA121" s="4">
        <v>41.84</v>
      </c>
      <c r="AB121" s="4">
        <v>25.87</v>
      </c>
    </row>
    <row r="122">
      <c r="A122" s="0" t="s">
        <v>223</v>
      </c>
      <c r="B122" s="0" t="s">
        <v>224</v>
      </c>
      <c r="C122" s="0" t="s">
        <v>239</v>
      </c>
      <c r="D122" s="4" t="s">
        <v>240</v>
      </c>
      <c r="E122" s="4">
        <v>3004.78</v>
      </c>
      <c r="F122" s="4">
        <v>995.87</v>
      </c>
      <c r="G122" s="4">
        <v>525.88</v>
      </c>
      <c r="H122" s="4">
        <v>172</v>
      </c>
      <c r="I122" s="4">
        <v>321</v>
      </c>
      <c r="J122" s="4">
        <v>348</v>
      </c>
      <c r="K122" s="4">
        <v>255</v>
      </c>
      <c r="L122" s="4">
        <v>414</v>
      </c>
      <c r="M122" s="4">
        <v>532</v>
      </c>
      <c r="N122" s="4">
        <v>174</v>
      </c>
      <c r="O122" s="4">
        <v>217</v>
      </c>
      <c r="P122" s="4">
        <v>181</v>
      </c>
      <c r="Q122" s="4">
        <v>290</v>
      </c>
      <c r="R122" s="4">
        <v>251</v>
      </c>
      <c r="S122" s="4">
        <v>359</v>
      </c>
      <c r="T122" s="4">
        <v>530</v>
      </c>
      <c r="U122" s="4">
        <v>695.74</v>
      </c>
      <c r="V122" s="4">
        <v>1040.24</v>
      </c>
      <c r="W122" s="4">
        <v>1135.54</v>
      </c>
      <c r="X122" s="4">
        <v>1226.44</v>
      </c>
      <c r="Y122" s="4">
        <v>461.07</v>
      </c>
      <c r="Z122" s="4">
        <v>252.34</v>
      </c>
      <c r="AA122" s="4">
        <v>283.48</v>
      </c>
      <c r="AB122" s="4">
        <v>497.06</v>
      </c>
    </row>
    <row r="123">
      <c r="A123" s="0" t="s">
        <v>223</v>
      </c>
      <c r="B123" s="0" t="s">
        <v>224</v>
      </c>
      <c r="C123" s="0" t="s">
        <v>241</v>
      </c>
      <c r="D123" s="4" t="s">
        <v>242</v>
      </c>
      <c r="E123" s="4">
        <v>1405.74</v>
      </c>
      <c r="F123" s="4">
        <v>1193.01</v>
      </c>
      <c r="G123" s="4">
        <v>568.63</v>
      </c>
      <c r="H123" s="4">
        <v>201</v>
      </c>
      <c r="I123" s="4">
        <v>535</v>
      </c>
      <c r="J123" s="4">
        <v>188</v>
      </c>
      <c r="K123" s="4">
        <v>316</v>
      </c>
      <c r="L123" s="4">
        <v>292</v>
      </c>
      <c r="M123" s="4">
        <v>637</v>
      </c>
      <c r="N123" s="4">
        <v>315</v>
      </c>
      <c r="O123" s="4">
        <v>267</v>
      </c>
      <c r="P123" s="4">
        <v>239</v>
      </c>
      <c r="Q123" s="4">
        <v>409</v>
      </c>
      <c r="R123" s="4">
        <v>649</v>
      </c>
      <c r="S123" s="4">
        <v>816</v>
      </c>
      <c r="T123" s="4">
        <v>1335</v>
      </c>
      <c r="U123" s="4">
        <v>1503.49</v>
      </c>
      <c r="V123" s="4">
        <v>1743.71</v>
      </c>
      <c r="W123" s="4">
        <v>2491.73</v>
      </c>
      <c r="X123" s="4">
        <v>2989.69</v>
      </c>
      <c r="Y123" s="4">
        <v>822.86</v>
      </c>
      <c r="Z123" s="4">
        <v>461.97</v>
      </c>
      <c r="AA123" s="4">
        <v>694.79</v>
      </c>
      <c r="AB123" s="4">
        <v>956.38</v>
      </c>
    </row>
    <row r="124">
      <c r="A124" s="0" t="s">
        <v>223</v>
      </c>
      <c r="B124" s="0" t="s">
        <v>224</v>
      </c>
      <c r="C124" s="0" t="s">
        <v>243</v>
      </c>
      <c r="D124" s="4" t="s">
        <v>244</v>
      </c>
      <c r="E124" s="4" t="s">
        <v>10</v>
      </c>
      <c r="F124" s="4">
        <v>6.39</v>
      </c>
      <c r="G124" s="4">
        <v>2</v>
      </c>
      <c r="H124" s="4">
        <v>4</v>
      </c>
      <c r="I124" s="4">
        <v>0.58</v>
      </c>
      <c r="J124" s="4">
        <v>554</v>
      </c>
      <c r="K124" s="4">
        <v>2</v>
      </c>
      <c r="L124" s="4">
        <v>18</v>
      </c>
      <c r="M124" s="4">
        <v>5</v>
      </c>
      <c r="N124" s="4">
        <v>5</v>
      </c>
      <c r="O124" s="4">
        <v>6</v>
      </c>
      <c r="P124" s="4">
        <v>1</v>
      </c>
      <c r="Q124" s="4">
        <v>1</v>
      </c>
      <c r="R124" s="4">
        <v>5</v>
      </c>
      <c r="S124" s="4">
        <v>10</v>
      </c>
      <c r="T124" s="4" t="s">
        <v>10</v>
      </c>
      <c r="U124" s="4">
        <v>1.04</v>
      </c>
      <c r="V124" s="4" t="s">
        <v>10</v>
      </c>
      <c r="W124" s="4">
        <v>16.06</v>
      </c>
      <c r="X124" s="4">
        <v>21.04</v>
      </c>
      <c r="Y124" s="4">
        <v>1.13</v>
      </c>
      <c r="Z124" s="4" t="s">
        <v>10</v>
      </c>
      <c r="AA124" s="4" t="s">
        <v>10</v>
      </c>
      <c r="AB124" s="4" t="s">
        <v>10</v>
      </c>
    </row>
    <row r="125">
      <c r="A125" s="0" t="s">
        <v>223</v>
      </c>
      <c r="B125" s="0" t="s">
        <v>224</v>
      </c>
      <c r="C125" s="0" t="s">
        <v>245</v>
      </c>
      <c r="D125" s="4" t="s">
        <v>246</v>
      </c>
      <c r="E125" s="4">
        <v>154.74</v>
      </c>
      <c r="F125" s="4">
        <v>437.3</v>
      </c>
      <c r="G125" s="4">
        <v>118</v>
      </c>
      <c r="H125" s="4">
        <v>246</v>
      </c>
      <c r="I125" s="4">
        <v>384</v>
      </c>
      <c r="J125" s="4">
        <v>279</v>
      </c>
      <c r="K125" s="4">
        <v>91</v>
      </c>
      <c r="L125" s="4">
        <v>143</v>
      </c>
      <c r="M125" s="4">
        <v>191</v>
      </c>
      <c r="N125" s="4">
        <v>458</v>
      </c>
      <c r="O125" s="4">
        <v>429</v>
      </c>
      <c r="P125" s="4">
        <v>148</v>
      </c>
      <c r="Q125" s="4">
        <v>316</v>
      </c>
      <c r="R125" s="4">
        <v>219</v>
      </c>
      <c r="S125" s="4">
        <v>207</v>
      </c>
      <c r="T125" s="4">
        <v>354</v>
      </c>
      <c r="U125" s="4">
        <v>415.94</v>
      </c>
      <c r="V125" s="4">
        <v>545.83</v>
      </c>
      <c r="W125" s="4">
        <v>1635.95</v>
      </c>
      <c r="X125" s="4">
        <v>1454.45</v>
      </c>
      <c r="Y125" s="4">
        <v>224.31</v>
      </c>
      <c r="Z125" s="4">
        <v>12.93</v>
      </c>
      <c r="AA125" s="4">
        <v>44.84</v>
      </c>
      <c r="AB125" s="4">
        <v>65.61</v>
      </c>
    </row>
    <row r="126">
      <c r="A126" s="0" t="s">
        <v>223</v>
      </c>
      <c r="B126" s="0" t="s">
        <v>224</v>
      </c>
      <c r="C126" s="0" t="s">
        <v>247</v>
      </c>
      <c r="D126" s="4" t="s">
        <v>248</v>
      </c>
      <c r="E126" s="4">
        <v>386.77</v>
      </c>
      <c r="F126" s="4">
        <v>429.26</v>
      </c>
      <c r="G126" s="4">
        <v>653.83</v>
      </c>
      <c r="H126" s="4">
        <v>655</v>
      </c>
      <c r="I126" s="4">
        <v>425</v>
      </c>
      <c r="J126" s="4">
        <v>209</v>
      </c>
      <c r="K126" s="4">
        <v>311</v>
      </c>
      <c r="L126" s="4">
        <v>245</v>
      </c>
      <c r="M126" s="4">
        <v>353</v>
      </c>
      <c r="N126" s="4">
        <v>92</v>
      </c>
      <c r="O126" s="4">
        <v>119</v>
      </c>
      <c r="P126" s="4">
        <v>145</v>
      </c>
      <c r="Q126" s="4">
        <v>304</v>
      </c>
      <c r="R126" s="4">
        <v>552</v>
      </c>
      <c r="S126" s="4">
        <v>488</v>
      </c>
      <c r="T126" s="4">
        <v>611</v>
      </c>
      <c r="U126" s="4">
        <v>1083.85</v>
      </c>
      <c r="V126" s="4">
        <v>1030.8</v>
      </c>
      <c r="W126" s="4">
        <v>1414.45</v>
      </c>
      <c r="X126" s="4">
        <v>1592.82</v>
      </c>
      <c r="Y126" s="4">
        <v>1409.84</v>
      </c>
      <c r="Z126" s="4">
        <v>430.64</v>
      </c>
      <c r="AA126" s="4">
        <v>781.94</v>
      </c>
      <c r="AB126" s="4">
        <v>1202.03</v>
      </c>
    </row>
    <row r="127">
      <c r="A127" s="0" t="s">
        <v>223</v>
      </c>
      <c r="B127" s="0" t="s">
        <v>224</v>
      </c>
      <c r="C127" s="0" t="s">
        <v>249</v>
      </c>
      <c r="D127" s="4" t="s">
        <v>250</v>
      </c>
      <c r="E127" s="4">
        <v>2900.49</v>
      </c>
      <c r="F127" s="4">
        <v>1713.38</v>
      </c>
      <c r="G127" s="4">
        <v>1193.14</v>
      </c>
      <c r="H127" s="4">
        <v>606</v>
      </c>
      <c r="I127" s="4">
        <v>407</v>
      </c>
      <c r="J127" s="4">
        <v>603</v>
      </c>
      <c r="K127" s="4">
        <v>231</v>
      </c>
      <c r="L127" s="4">
        <v>332</v>
      </c>
      <c r="M127" s="4">
        <v>380</v>
      </c>
      <c r="N127" s="4">
        <v>373</v>
      </c>
      <c r="O127" s="4">
        <v>545</v>
      </c>
      <c r="P127" s="4">
        <v>215</v>
      </c>
      <c r="Q127" s="4">
        <v>78</v>
      </c>
      <c r="R127" s="4">
        <v>77</v>
      </c>
      <c r="S127" s="4">
        <v>164</v>
      </c>
      <c r="T127" s="4">
        <v>412</v>
      </c>
      <c r="U127" s="4">
        <v>406.84</v>
      </c>
      <c r="V127" s="4">
        <v>403.29</v>
      </c>
      <c r="W127" s="4">
        <v>380.85</v>
      </c>
      <c r="X127" s="4">
        <v>264.01</v>
      </c>
      <c r="Y127" s="4">
        <v>71.3</v>
      </c>
      <c r="Z127" s="4">
        <v>104.61</v>
      </c>
      <c r="AA127" s="4">
        <v>84.61</v>
      </c>
      <c r="AB127" s="4">
        <v>92.44</v>
      </c>
    </row>
    <row r="128">
      <c r="A128" s="0" t="s">
        <v>223</v>
      </c>
      <c r="B128" s="0" t="s">
        <v>224</v>
      </c>
      <c r="C128" s="0" t="s">
        <v>251</v>
      </c>
      <c r="D128" s="4" t="s">
        <v>252</v>
      </c>
      <c r="E128" s="4">
        <v>2480.38</v>
      </c>
      <c r="F128" s="4">
        <v>4005.4</v>
      </c>
      <c r="G128" s="4">
        <v>2039.85</v>
      </c>
      <c r="H128" s="4">
        <v>1067</v>
      </c>
      <c r="I128" s="4">
        <v>1146</v>
      </c>
      <c r="J128" s="4">
        <v>516</v>
      </c>
      <c r="K128" s="4">
        <v>1015</v>
      </c>
      <c r="L128" s="4">
        <v>808</v>
      </c>
      <c r="M128" s="4">
        <v>1253</v>
      </c>
      <c r="N128" s="4">
        <v>992</v>
      </c>
      <c r="O128" s="4">
        <v>743</v>
      </c>
      <c r="P128" s="4">
        <v>567</v>
      </c>
      <c r="Q128" s="4">
        <v>842</v>
      </c>
      <c r="R128" s="4">
        <v>876</v>
      </c>
      <c r="S128" s="4">
        <v>933</v>
      </c>
      <c r="T128" s="4">
        <v>1269</v>
      </c>
      <c r="U128" s="4">
        <v>1285.05</v>
      </c>
      <c r="V128" s="4">
        <v>1577.25</v>
      </c>
      <c r="W128" s="4">
        <v>763.8</v>
      </c>
      <c r="X128" s="4">
        <v>825.37</v>
      </c>
      <c r="Y128" s="4">
        <v>447.44</v>
      </c>
      <c r="Z128" s="4">
        <v>281.16</v>
      </c>
      <c r="AA128" s="4">
        <v>713.34</v>
      </c>
      <c r="AB128" s="4">
        <v>1168.69</v>
      </c>
    </row>
    <row r="129">
      <c r="A129" s="0" t="s">
        <v>223</v>
      </c>
      <c r="B129" s="0" t="s">
        <v>224</v>
      </c>
      <c r="C129" s="0" t="s">
        <v>253</v>
      </c>
      <c r="D129" s="4" t="s">
        <v>254</v>
      </c>
      <c r="E129" s="4">
        <v>2667.87</v>
      </c>
      <c r="F129" s="4">
        <v>1170.39</v>
      </c>
      <c r="G129" s="4">
        <v>757.91</v>
      </c>
      <c r="H129" s="4">
        <v>380</v>
      </c>
      <c r="I129" s="4">
        <v>769</v>
      </c>
      <c r="J129" s="4">
        <v>309</v>
      </c>
      <c r="K129" s="4">
        <v>103</v>
      </c>
      <c r="L129" s="4">
        <v>214</v>
      </c>
      <c r="M129" s="4">
        <v>195</v>
      </c>
      <c r="N129" s="4">
        <v>64</v>
      </c>
      <c r="O129" s="4">
        <v>121</v>
      </c>
      <c r="P129" s="4">
        <v>78</v>
      </c>
      <c r="Q129" s="4">
        <v>23</v>
      </c>
      <c r="R129" s="4">
        <v>30</v>
      </c>
      <c r="S129" s="4">
        <v>29</v>
      </c>
      <c r="T129" s="4">
        <v>26</v>
      </c>
      <c r="U129" s="4">
        <v>31.56</v>
      </c>
      <c r="V129" s="4">
        <v>34.58</v>
      </c>
      <c r="W129" s="4">
        <v>42.15</v>
      </c>
      <c r="X129" s="4">
        <v>55.15</v>
      </c>
      <c r="Y129" s="4">
        <v>8.75</v>
      </c>
      <c r="Z129" s="4">
        <v>5.23</v>
      </c>
      <c r="AA129" s="4">
        <v>8.52</v>
      </c>
      <c r="AB129" s="4">
        <v>41.76</v>
      </c>
    </row>
    <row r="130">
      <c r="A130" s="0" t="s">
        <v>223</v>
      </c>
      <c r="B130" s="0" t="s">
        <v>224</v>
      </c>
      <c r="C130" s="0" t="s">
        <v>255</v>
      </c>
      <c r="D130" s="4" t="s">
        <v>256</v>
      </c>
      <c r="E130" s="4">
        <v>2400.72</v>
      </c>
      <c r="F130" s="4">
        <v>1240.15</v>
      </c>
      <c r="G130" s="4">
        <v>832.48</v>
      </c>
      <c r="H130" s="4">
        <v>292</v>
      </c>
      <c r="I130" s="4">
        <v>690</v>
      </c>
      <c r="J130" s="4">
        <v>1094</v>
      </c>
      <c r="K130" s="4">
        <v>182</v>
      </c>
      <c r="L130" s="4">
        <v>236</v>
      </c>
      <c r="M130" s="4">
        <v>291</v>
      </c>
      <c r="N130" s="4">
        <v>62</v>
      </c>
      <c r="O130" s="4">
        <v>123</v>
      </c>
      <c r="P130" s="4">
        <v>95</v>
      </c>
      <c r="Q130" s="4">
        <v>99</v>
      </c>
      <c r="R130" s="4">
        <v>69</v>
      </c>
      <c r="S130" s="4">
        <v>106</v>
      </c>
      <c r="T130" s="4">
        <v>82</v>
      </c>
      <c r="U130" s="4">
        <v>92.37</v>
      </c>
      <c r="V130" s="4">
        <v>143.47</v>
      </c>
      <c r="W130" s="4">
        <v>182.53</v>
      </c>
      <c r="X130" s="4">
        <v>231.95</v>
      </c>
      <c r="Y130" s="4">
        <v>51.73</v>
      </c>
      <c r="Z130" s="4">
        <v>27.57</v>
      </c>
      <c r="AA130" s="4">
        <v>175.16</v>
      </c>
      <c r="AB130" s="4">
        <v>331.7</v>
      </c>
    </row>
    <row r="131">
      <c r="A131" s="5" t="s">
        <v>257</v>
      </c>
      <c r="E131" s="5">
        <f>=SUBTOTAL(9,E115:E130)</f>
      </c>
      <c r="F131" s="5">
        <f>=SUBTOTAL(9,F115:F130)</f>
      </c>
      <c r="G131" s="5">
        <f>=SUBTOTAL(9,G115:G130)</f>
      </c>
      <c r="H131" s="5">
        <f>=SUBTOTAL(9,H115:H130)</f>
      </c>
      <c r="I131" s="5">
        <f>=SUBTOTAL(9,I115:I130)</f>
      </c>
      <c r="J131" s="5">
        <f>=SUBTOTAL(9,J115:J130)</f>
      </c>
      <c r="K131" s="5">
        <f>=SUBTOTAL(9,K115:K130)</f>
      </c>
      <c r="L131" s="5">
        <f>=SUBTOTAL(9,L115:L130)</f>
      </c>
      <c r="M131" s="5">
        <f>=SUBTOTAL(9,M115:M130)</f>
      </c>
      <c r="N131" s="5">
        <f>=SUBTOTAL(9,N115:N130)</f>
      </c>
      <c r="O131" s="5">
        <f>=SUBTOTAL(9,O115:O130)</f>
      </c>
      <c r="P131" s="5">
        <f>=SUBTOTAL(9,P115:P130)</f>
      </c>
      <c r="Q131" s="5">
        <f>=SUBTOTAL(9,Q115:Q130)</f>
      </c>
      <c r="R131" s="5">
        <f>=SUBTOTAL(9,R115:R130)</f>
      </c>
      <c r="S131" s="5">
        <f>=SUBTOTAL(9,S115:S130)</f>
      </c>
      <c r="T131" s="5">
        <f>=SUBTOTAL(9,T115:T130)</f>
      </c>
      <c r="U131" s="5">
        <f>=SUBTOTAL(9,U115:U130)</f>
      </c>
      <c r="V131" s="5">
        <f>=SUBTOTAL(9,V115:V130)</f>
      </c>
      <c r="W131" s="5">
        <f>=SUBTOTAL(9,W115:W130)</f>
      </c>
      <c r="X131" s="5">
        <f>=SUBTOTAL(9,X115:X130)</f>
      </c>
      <c r="Y131" s="5">
        <f>=SUBTOTAL(9,Y115:Y130)</f>
      </c>
      <c r="Z131" s="5">
        <f>=SUBTOTAL(9,Z115:Z130)</f>
      </c>
      <c r="AA131" s="5">
        <f>=SUBTOTAL(9,[115:[130)</f>
      </c>
      <c r="AB131" s="5">
        <f>=SUBTOTAL(9,\115:\130)</f>
      </c>
    </row>
    <row r="132">
      <c r="A132" s="0" t="s">
        <v>258</v>
      </c>
      <c r="B132" s="0" t="s">
        <v>259</v>
      </c>
      <c r="C132" s="0" t="s">
        <v>260</v>
      </c>
      <c r="D132" s="4" t="s">
        <v>261</v>
      </c>
      <c r="E132" s="4" t="s">
        <v>10</v>
      </c>
      <c r="F132" s="4" t="s">
        <v>10</v>
      </c>
      <c r="G132" s="4" t="s">
        <v>10</v>
      </c>
      <c r="H132" s="4" t="s">
        <v>10</v>
      </c>
      <c r="I132" s="4" t="s">
        <v>10</v>
      </c>
      <c r="J132" s="4" t="s">
        <v>10</v>
      </c>
      <c r="K132" s="4" t="s">
        <v>10</v>
      </c>
      <c r="L132" s="4" t="s">
        <v>10</v>
      </c>
      <c r="M132" s="4" t="s">
        <v>10</v>
      </c>
      <c r="N132" s="4" t="s">
        <v>10</v>
      </c>
      <c r="O132" s="4" t="s">
        <v>10</v>
      </c>
      <c r="P132" s="4">
        <v>4</v>
      </c>
      <c r="Q132" s="4" t="s">
        <v>10</v>
      </c>
      <c r="R132" s="4" t="s">
        <v>10</v>
      </c>
      <c r="S132" s="4" t="s">
        <v>10</v>
      </c>
      <c r="T132" s="4" t="s">
        <v>10</v>
      </c>
      <c r="U132" s="4" t="s">
        <v>10</v>
      </c>
      <c r="V132" s="4" t="s">
        <v>10</v>
      </c>
      <c r="W132" s="4" t="s">
        <v>10</v>
      </c>
      <c r="X132" s="4" t="s">
        <v>10</v>
      </c>
      <c r="Y132" s="4" t="s">
        <v>10</v>
      </c>
      <c r="Z132" s="4" t="s">
        <v>10</v>
      </c>
      <c r="AA132" s="4" t="s">
        <v>10</v>
      </c>
      <c r="AB132" s="4" t="s">
        <v>10</v>
      </c>
    </row>
    <row r="133">
      <c r="A133" s="0" t="s">
        <v>258</v>
      </c>
      <c r="B133" s="0" t="s">
        <v>259</v>
      </c>
      <c r="C133" s="0" t="s">
        <v>262</v>
      </c>
      <c r="D133" s="4" t="s">
        <v>35</v>
      </c>
      <c r="E133" s="4">
        <v>1543</v>
      </c>
      <c r="F133" s="4">
        <v>445.01</v>
      </c>
      <c r="G133" s="4">
        <v>206.34</v>
      </c>
      <c r="H133" s="4">
        <v>218</v>
      </c>
      <c r="I133" s="4">
        <v>93</v>
      </c>
      <c r="J133" s="4">
        <v>65</v>
      </c>
      <c r="K133" s="4">
        <v>153</v>
      </c>
      <c r="L133" s="4">
        <v>161</v>
      </c>
      <c r="M133" s="4">
        <v>637</v>
      </c>
      <c r="N133" s="4">
        <v>483</v>
      </c>
      <c r="O133" s="4">
        <v>300</v>
      </c>
      <c r="P133" s="4">
        <v>296</v>
      </c>
      <c r="Q133" s="4">
        <v>200</v>
      </c>
      <c r="R133" s="4">
        <v>470</v>
      </c>
      <c r="S133" s="4">
        <v>121</v>
      </c>
      <c r="T133" s="4">
        <v>1328</v>
      </c>
      <c r="U133" s="4">
        <v>959.73</v>
      </c>
      <c r="V133" s="4">
        <v>1754.51</v>
      </c>
      <c r="W133" s="4">
        <v>1956.52</v>
      </c>
      <c r="X133" s="4">
        <v>2369.96</v>
      </c>
      <c r="Y133" s="4">
        <v>2351.45</v>
      </c>
      <c r="Z133" s="4">
        <v>2549.58</v>
      </c>
      <c r="AA133" s="4">
        <v>2849.97</v>
      </c>
      <c r="AB133" s="4">
        <v>3085.97</v>
      </c>
    </row>
    <row r="134">
      <c r="A134" s="0" t="s">
        <v>258</v>
      </c>
      <c r="B134" s="0" t="s">
        <v>259</v>
      </c>
      <c r="C134" s="0" t="s">
        <v>263</v>
      </c>
      <c r="D134" s="4" t="s">
        <v>264</v>
      </c>
      <c r="E134" s="4">
        <v>399</v>
      </c>
      <c r="F134" s="4" t="s">
        <v>10</v>
      </c>
      <c r="G134" s="4">
        <v>19</v>
      </c>
      <c r="H134" s="4" t="s">
        <v>10</v>
      </c>
      <c r="I134" s="4">
        <v>94</v>
      </c>
      <c r="J134" s="4">
        <v>23</v>
      </c>
      <c r="K134" s="4">
        <v>24</v>
      </c>
      <c r="L134" s="4">
        <v>91</v>
      </c>
      <c r="M134" s="4">
        <v>192</v>
      </c>
      <c r="N134" s="4">
        <v>15</v>
      </c>
      <c r="O134" s="4">
        <v>49</v>
      </c>
      <c r="P134" s="4">
        <v>77</v>
      </c>
      <c r="Q134" s="4">
        <v>62</v>
      </c>
      <c r="R134" s="4">
        <v>43</v>
      </c>
      <c r="S134" s="4">
        <v>24</v>
      </c>
      <c r="T134" s="4">
        <v>80</v>
      </c>
      <c r="U134" s="4">
        <v>223.8</v>
      </c>
      <c r="V134" s="4">
        <v>112.27</v>
      </c>
      <c r="W134" s="4">
        <v>82.33</v>
      </c>
      <c r="X134" s="4">
        <v>198.37</v>
      </c>
      <c r="Y134" s="4">
        <v>321.43</v>
      </c>
      <c r="Z134" s="4">
        <v>293.98</v>
      </c>
      <c r="AA134" s="4">
        <v>561.5</v>
      </c>
      <c r="AB134" s="4">
        <v>499.9</v>
      </c>
    </row>
    <row r="135">
      <c r="A135" s="0" t="s">
        <v>258</v>
      </c>
      <c r="B135" s="0" t="s">
        <v>259</v>
      </c>
      <c r="C135" s="0" t="s">
        <v>265</v>
      </c>
      <c r="D135" s="4" t="s">
        <v>149</v>
      </c>
      <c r="E135" s="4">
        <v>212</v>
      </c>
      <c r="F135" s="4" t="s">
        <v>10</v>
      </c>
      <c r="G135" s="4" t="s">
        <v>10</v>
      </c>
      <c r="H135" s="4" t="s">
        <v>10</v>
      </c>
      <c r="I135" s="4">
        <v>0.69</v>
      </c>
      <c r="J135" s="4" t="s">
        <v>10</v>
      </c>
      <c r="K135" s="4">
        <v>3</v>
      </c>
      <c r="L135" s="4">
        <v>21</v>
      </c>
      <c r="M135" s="4">
        <v>14</v>
      </c>
      <c r="N135" s="4">
        <v>4</v>
      </c>
      <c r="O135" s="4">
        <v>108</v>
      </c>
      <c r="P135" s="4">
        <v>142</v>
      </c>
      <c r="Q135" s="4">
        <v>16</v>
      </c>
      <c r="R135" s="4">
        <v>20</v>
      </c>
      <c r="S135" s="4">
        <v>1</v>
      </c>
      <c r="T135" s="4">
        <v>24</v>
      </c>
      <c r="U135" s="4">
        <v>48.98</v>
      </c>
      <c r="V135" s="4">
        <v>51.71</v>
      </c>
      <c r="W135" s="4">
        <v>85.31</v>
      </c>
      <c r="X135" s="4">
        <v>15.9</v>
      </c>
      <c r="Y135" s="4">
        <v>4.19</v>
      </c>
      <c r="Z135" s="4">
        <v>9.58</v>
      </c>
      <c r="AA135" s="4">
        <v>194.88</v>
      </c>
      <c r="AB135" s="4">
        <v>78.68</v>
      </c>
    </row>
    <row r="136">
      <c r="A136" s="0" t="s">
        <v>258</v>
      </c>
      <c r="B136" s="0" t="s">
        <v>259</v>
      </c>
      <c r="C136" s="0" t="s">
        <v>266</v>
      </c>
      <c r="D136" s="4" t="s">
        <v>267</v>
      </c>
      <c r="E136" s="4" t="s">
        <v>10</v>
      </c>
      <c r="F136" s="4" t="s">
        <v>10</v>
      </c>
      <c r="G136" s="4" t="s">
        <v>10</v>
      </c>
      <c r="H136" s="4" t="s">
        <v>10</v>
      </c>
      <c r="I136" s="4" t="s">
        <v>10</v>
      </c>
      <c r="J136" s="4" t="s">
        <v>10</v>
      </c>
      <c r="K136" s="4" t="s">
        <v>10</v>
      </c>
      <c r="L136" s="4" t="s">
        <v>10</v>
      </c>
      <c r="M136" s="4" t="s">
        <v>10</v>
      </c>
      <c r="N136" s="4">
        <v>10</v>
      </c>
      <c r="O136" s="4">
        <v>5</v>
      </c>
      <c r="P136" s="4" t="s">
        <v>10</v>
      </c>
      <c r="Q136" s="4" t="s">
        <v>10</v>
      </c>
      <c r="R136" s="4" t="s">
        <v>10</v>
      </c>
      <c r="S136" s="4" t="s">
        <v>10</v>
      </c>
      <c r="T136" s="4">
        <v>16</v>
      </c>
      <c r="U136" s="4">
        <v>27</v>
      </c>
      <c r="V136" s="4">
        <v>2.2</v>
      </c>
      <c r="W136" s="4">
        <v>64.54</v>
      </c>
      <c r="X136" s="4">
        <v>125.74</v>
      </c>
      <c r="Y136" s="4">
        <v>442.79</v>
      </c>
      <c r="Z136" s="4">
        <v>507.22</v>
      </c>
      <c r="AA136" s="4">
        <v>930.43</v>
      </c>
      <c r="AB136" s="4">
        <v>794.28</v>
      </c>
    </row>
    <row r="137">
      <c r="A137" s="0" t="s">
        <v>258</v>
      </c>
      <c r="B137" s="0" t="s">
        <v>259</v>
      </c>
      <c r="C137" s="0" t="s">
        <v>268</v>
      </c>
      <c r="D137" s="4" t="s">
        <v>269</v>
      </c>
      <c r="E137" s="4" t="s">
        <v>10</v>
      </c>
      <c r="F137" s="4" t="s">
        <v>10</v>
      </c>
      <c r="G137" s="4">
        <v>30.48</v>
      </c>
      <c r="H137" s="4" t="s">
        <v>10</v>
      </c>
      <c r="I137" s="4" t="s">
        <v>10</v>
      </c>
      <c r="J137" s="4" t="s">
        <v>10</v>
      </c>
      <c r="K137" s="4">
        <v>4</v>
      </c>
      <c r="L137" s="4" t="s">
        <v>10</v>
      </c>
      <c r="M137" s="4" t="s">
        <v>10</v>
      </c>
      <c r="N137" s="4" t="s">
        <v>10</v>
      </c>
      <c r="O137" s="4">
        <v>2</v>
      </c>
      <c r="P137" s="4" t="s">
        <v>10</v>
      </c>
      <c r="Q137" s="4" t="s">
        <v>10</v>
      </c>
      <c r="R137" s="4">
        <v>7</v>
      </c>
      <c r="S137" s="4" t="s">
        <v>10</v>
      </c>
      <c r="T137" s="4">
        <v>15</v>
      </c>
      <c r="U137" s="4">
        <v>68.95</v>
      </c>
      <c r="V137" s="4">
        <v>132.45</v>
      </c>
      <c r="W137" s="4">
        <v>407.19</v>
      </c>
      <c r="X137" s="4">
        <v>323.07</v>
      </c>
      <c r="Y137" s="4">
        <v>355.09</v>
      </c>
      <c r="Z137" s="4">
        <v>235.23</v>
      </c>
      <c r="AA137" s="4">
        <v>325.62</v>
      </c>
      <c r="AB137" s="4">
        <v>364.41</v>
      </c>
    </row>
    <row r="138">
      <c r="A138" s="0" t="s">
        <v>258</v>
      </c>
      <c r="B138" s="0" t="s">
        <v>259</v>
      </c>
      <c r="C138" s="0" t="s">
        <v>270</v>
      </c>
      <c r="D138" s="4" t="s">
        <v>271</v>
      </c>
      <c r="E138" s="4" t="s">
        <v>10</v>
      </c>
      <c r="F138" s="4" t="s">
        <v>10</v>
      </c>
      <c r="G138" s="4" t="s">
        <v>10</v>
      </c>
      <c r="H138" s="4" t="s">
        <v>10</v>
      </c>
      <c r="I138" s="4" t="s">
        <v>10</v>
      </c>
      <c r="J138" s="4" t="s">
        <v>10</v>
      </c>
      <c r="K138" s="4" t="s">
        <v>10</v>
      </c>
      <c r="L138" s="4" t="s">
        <v>10</v>
      </c>
      <c r="M138" s="4" t="s">
        <v>10</v>
      </c>
      <c r="N138" s="4" t="s">
        <v>10</v>
      </c>
      <c r="O138" s="4" t="s">
        <v>10</v>
      </c>
      <c r="P138" s="4" t="s">
        <v>10</v>
      </c>
      <c r="Q138" s="4" t="s">
        <v>10</v>
      </c>
      <c r="R138" s="4" t="s">
        <v>10</v>
      </c>
      <c r="S138" s="4" t="s">
        <v>10</v>
      </c>
      <c r="T138" s="4" t="s">
        <v>10</v>
      </c>
      <c r="U138" s="4" t="s">
        <v>10</v>
      </c>
      <c r="V138" s="4" t="s">
        <v>10</v>
      </c>
      <c r="W138" s="4" t="s">
        <v>10</v>
      </c>
      <c r="X138" s="4" t="s">
        <v>10</v>
      </c>
      <c r="Y138" s="4" t="s">
        <v>10</v>
      </c>
      <c r="Z138" s="4" t="s">
        <v>10</v>
      </c>
      <c r="AA138" s="4">
        <v>66.11</v>
      </c>
      <c r="AB138" s="4">
        <v>76.36</v>
      </c>
    </row>
    <row r="139">
      <c r="A139" s="0" t="s">
        <v>258</v>
      </c>
      <c r="B139" s="0" t="s">
        <v>259</v>
      </c>
      <c r="C139" s="0" t="s">
        <v>272</v>
      </c>
      <c r="D139" s="4" t="s">
        <v>273</v>
      </c>
      <c r="E139" s="4" t="s">
        <v>10</v>
      </c>
      <c r="F139" s="4" t="s">
        <v>10</v>
      </c>
      <c r="G139" s="4" t="s">
        <v>10</v>
      </c>
      <c r="H139" s="4" t="s">
        <v>10</v>
      </c>
      <c r="I139" s="4" t="s">
        <v>10</v>
      </c>
      <c r="J139" s="4" t="s">
        <v>10</v>
      </c>
      <c r="K139" s="4" t="s">
        <v>10</v>
      </c>
      <c r="L139" s="4" t="s">
        <v>10</v>
      </c>
      <c r="M139" s="4" t="s">
        <v>10</v>
      </c>
      <c r="N139" s="4" t="s">
        <v>10</v>
      </c>
      <c r="O139" s="4" t="s">
        <v>10</v>
      </c>
      <c r="P139" s="4" t="s">
        <v>10</v>
      </c>
      <c r="Q139" s="4" t="s">
        <v>10</v>
      </c>
      <c r="R139" s="4" t="s">
        <v>10</v>
      </c>
      <c r="S139" s="4" t="s">
        <v>10</v>
      </c>
      <c r="T139" s="4" t="s">
        <v>10</v>
      </c>
      <c r="U139" s="4">
        <v>16.1</v>
      </c>
      <c r="V139" s="4">
        <v>26.26</v>
      </c>
      <c r="W139" s="4" t="s">
        <v>10</v>
      </c>
      <c r="X139" s="4">
        <v>1.6</v>
      </c>
      <c r="Y139" s="4">
        <v>18.45</v>
      </c>
      <c r="Z139" s="4">
        <v>9.97</v>
      </c>
      <c r="AA139" s="4">
        <v>8.06</v>
      </c>
      <c r="AB139" s="4">
        <v>7.58</v>
      </c>
    </row>
    <row r="140">
      <c r="A140" s="0" t="s">
        <v>258</v>
      </c>
      <c r="B140" s="0" t="s">
        <v>259</v>
      </c>
      <c r="C140" s="0" t="s">
        <v>274</v>
      </c>
      <c r="D140" s="4" t="s">
        <v>275</v>
      </c>
      <c r="E140" s="4" t="s">
        <v>10</v>
      </c>
      <c r="F140" s="4" t="s">
        <v>10</v>
      </c>
      <c r="G140" s="4" t="s">
        <v>10</v>
      </c>
      <c r="H140" s="4" t="s">
        <v>10</v>
      </c>
      <c r="I140" s="4" t="s">
        <v>10</v>
      </c>
      <c r="J140" s="4" t="s">
        <v>10</v>
      </c>
      <c r="K140" s="4" t="s">
        <v>10</v>
      </c>
      <c r="L140" s="4" t="s">
        <v>10</v>
      </c>
      <c r="M140" s="4" t="s">
        <v>10</v>
      </c>
      <c r="N140" s="4" t="s">
        <v>10</v>
      </c>
      <c r="O140" s="4" t="s">
        <v>10</v>
      </c>
      <c r="P140" s="4" t="s">
        <v>10</v>
      </c>
      <c r="Q140" s="4" t="s">
        <v>10</v>
      </c>
      <c r="R140" s="4" t="s">
        <v>10</v>
      </c>
      <c r="S140" s="4" t="s">
        <v>10</v>
      </c>
      <c r="T140" s="4" t="s">
        <v>10</v>
      </c>
      <c r="U140" s="4">
        <v>26.7</v>
      </c>
      <c r="V140" s="4">
        <v>38.91</v>
      </c>
      <c r="W140" s="4" t="s">
        <v>10</v>
      </c>
      <c r="X140" s="4">
        <v>10.54</v>
      </c>
      <c r="Y140" s="4">
        <v>10.88</v>
      </c>
      <c r="Z140" s="4">
        <v>8.48</v>
      </c>
      <c r="AA140" s="4">
        <v>11.34</v>
      </c>
      <c r="AB140" s="4">
        <v>8.46</v>
      </c>
    </row>
    <row r="141">
      <c r="A141" s="0" t="s">
        <v>258</v>
      </c>
      <c r="B141" s="0" t="s">
        <v>259</v>
      </c>
      <c r="C141" s="0" t="s">
        <v>276</v>
      </c>
      <c r="D141" s="4" t="s">
        <v>277</v>
      </c>
      <c r="E141" s="4">
        <v>141</v>
      </c>
      <c r="F141" s="4">
        <v>1904.45</v>
      </c>
      <c r="G141" s="4">
        <v>1303.03</v>
      </c>
      <c r="H141" s="4">
        <v>698</v>
      </c>
      <c r="I141" s="4">
        <v>187</v>
      </c>
      <c r="J141" s="4">
        <v>203</v>
      </c>
      <c r="K141" s="4">
        <v>629</v>
      </c>
      <c r="L141" s="4">
        <v>307</v>
      </c>
      <c r="M141" s="4">
        <v>803</v>
      </c>
      <c r="N141" s="4">
        <v>1240</v>
      </c>
      <c r="O141" s="4">
        <v>1284</v>
      </c>
      <c r="P141" s="4">
        <v>1560</v>
      </c>
      <c r="Q141" s="4">
        <v>1514</v>
      </c>
      <c r="R141" s="4">
        <v>1876</v>
      </c>
      <c r="S141" s="4">
        <v>1297</v>
      </c>
      <c r="T141" s="4">
        <v>2522</v>
      </c>
      <c r="U141" s="4">
        <v>3468.18</v>
      </c>
      <c r="V141" s="4">
        <v>5300.28</v>
      </c>
      <c r="W141" s="4">
        <v>6661.01</v>
      </c>
      <c r="X141" s="4">
        <v>7242.99</v>
      </c>
      <c r="Y141" s="4">
        <v>7102.46</v>
      </c>
      <c r="Z141" s="4">
        <v>7483.6</v>
      </c>
      <c r="AA141" s="4">
        <v>8737.35</v>
      </c>
      <c r="AB141" s="4">
        <v>9223.56</v>
      </c>
    </row>
    <row r="142">
      <c r="A142" s="0" t="s">
        <v>258</v>
      </c>
      <c r="B142" s="0" t="s">
        <v>259</v>
      </c>
      <c r="C142" s="0" t="s">
        <v>278</v>
      </c>
      <c r="D142" s="4" t="s">
        <v>238</v>
      </c>
      <c r="E142" s="4" t="s">
        <v>10</v>
      </c>
      <c r="F142" s="4" t="s">
        <v>10</v>
      </c>
      <c r="G142" s="4" t="s">
        <v>10</v>
      </c>
      <c r="H142" s="4" t="s">
        <v>10</v>
      </c>
      <c r="I142" s="4" t="s">
        <v>10</v>
      </c>
      <c r="J142" s="4" t="s">
        <v>10</v>
      </c>
      <c r="K142" s="4" t="s">
        <v>10</v>
      </c>
      <c r="L142" s="4">
        <v>8</v>
      </c>
      <c r="M142" s="4" t="s">
        <v>10</v>
      </c>
      <c r="N142" s="4" t="s">
        <v>10</v>
      </c>
      <c r="O142" s="4">
        <v>12</v>
      </c>
      <c r="P142" s="4">
        <v>29</v>
      </c>
      <c r="Q142" s="4" t="s">
        <v>10</v>
      </c>
      <c r="R142" s="4" t="s">
        <v>10</v>
      </c>
      <c r="S142" s="4" t="s">
        <v>10</v>
      </c>
      <c r="T142" s="4" t="s">
        <v>10</v>
      </c>
      <c r="U142" s="4" t="s">
        <v>10</v>
      </c>
      <c r="V142" s="4" t="s">
        <v>10</v>
      </c>
      <c r="W142" s="4" t="s">
        <v>10</v>
      </c>
      <c r="X142" s="4" t="s">
        <v>10</v>
      </c>
      <c r="Y142" s="4" t="s">
        <v>10</v>
      </c>
      <c r="Z142" s="4" t="s">
        <v>10</v>
      </c>
      <c r="AA142" s="4" t="s">
        <v>10</v>
      </c>
      <c r="AB142" s="4" t="s">
        <v>10</v>
      </c>
    </row>
    <row r="143">
      <c r="A143" s="0" t="s">
        <v>258</v>
      </c>
      <c r="B143" s="0" t="s">
        <v>259</v>
      </c>
      <c r="C143" s="0" t="s">
        <v>279</v>
      </c>
      <c r="D143" s="4" t="s">
        <v>280</v>
      </c>
      <c r="E143" s="4" t="s">
        <v>10</v>
      </c>
      <c r="F143" s="4">
        <v>95.42</v>
      </c>
      <c r="G143" s="4">
        <v>55.42</v>
      </c>
      <c r="H143" s="4">
        <v>102</v>
      </c>
      <c r="I143" s="4">
        <v>146</v>
      </c>
      <c r="J143" s="4">
        <v>374</v>
      </c>
      <c r="K143" s="4">
        <v>489</v>
      </c>
      <c r="L143" s="4">
        <v>121</v>
      </c>
      <c r="M143" s="4">
        <v>414</v>
      </c>
      <c r="N143" s="4">
        <v>1434</v>
      </c>
      <c r="O143" s="4">
        <v>1368</v>
      </c>
      <c r="P143" s="4">
        <v>1022</v>
      </c>
      <c r="Q143" s="4">
        <v>984</v>
      </c>
      <c r="R143" s="4">
        <v>396</v>
      </c>
      <c r="S143" s="4">
        <v>182</v>
      </c>
      <c r="T143" s="4">
        <v>191</v>
      </c>
      <c r="U143" s="4">
        <v>256.88</v>
      </c>
      <c r="V143" s="4">
        <v>525.78</v>
      </c>
      <c r="W143" s="4">
        <v>720.88</v>
      </c>
      <c r="X143" s="4">
        <v>678.57</v>
      </c>
      <c r="Y143" s="4">
        <v>634.89</v>
      </c>
      <c r="Z143" s="4">
        <v>594.68</v>
      </c>
      <c r="AA143" s="4">
        <v>1825.15</v>
      </c>
      <c r="AB143" s="4">
        <v>1558.85</v>
      </c>
    </row>
    <row r="144">
      <c r="A144" s="0" t="s">
        <v>258</v>
      </c>
      <c r="B144" s="0" t="s">
        <v>259</v>
      </c>
      <c r="C144" s="0" t="s">
        <v>281</v>
      </c>
      <c r="D144" s="4" t="s">
        <v>282</v>
      </c>
      <c r="E144" s="4" t="s">
        <v>10</v>
      </c>
      <c r="F144" s="4" t="s">
        <v>10</v>
      </c>
      <c r="G144" s="4" t="s">
        <v>10</v>
      </c>
      <c r="H144" s="4" t="s">
        <v>10</v>
      </c>
      <c r="I144" s="4" t="s">
        <v>10</v>
      </c>
      <c r="J144" s="4" t="s">
        <v>10</v>
      </c>
      <c r="K144" s="4" t="s">
        <v>10</v>
      </c>
      <c r="L144" s="4" t="s">
        <v>10</v>
      </c>
      <c r="M144" s="4" t="s">
        <v>10</v>
      </c>
      <c r="N144" s="4" t="s">
        <v>10</v>
      </c>
      <c r="O144" s="4" t="s">
        <v>10</v>
      </c>
      <c r="P144" s="4" t="s">
        <v>10</v>
      </c>
      <c r="Q144" s="4" t="s">
        <v>10</v>
      </c>
      <c r="R144" s="4" t="s">
        <v>10</v>
      </c>
      <c r="S144" s="4" t="s">
        <v>10</v>
      </c>
      <c r="T144" s="4" t="s">
        <v>10</v>
      </c>
      <c r="U144" s="4" t="s">
        <v>10</v>
      </c>
      <c r="V144" s="4" t="s">
        <v>10</v>
      </c>
      <c r="W144" s="4" t="s">
        <v>10</v>
      </c>
      <c r="X144" s="4" t="s">
        <v>10</v>
      </c>
      <c r="Y144" s="4">
        <v>68.96</v>
      </c>
      <c r="Z144" s="4">
        <v>39.14</v>
      </c>
      <c r="AA144" s="4">
        <v>60.52</v>
      </c>
      <c r="AB144" s="4">
        <v>35.86</v>
      </c>
    </row>
    <row r="145">
      <c r="A145" s="0" t="s">
        <v>258</v>
      </c>
      <c r="B145" s="0" t="s">
        <v>259</v>
      </c>
      <c r="C145" s="0" t="s">
        <v>283</v>
      </c>
      <c r="D145" s="4" t="s">
        <v>284</v>
      </c>
      <c r="E145" s="4" t="s">
        <v>10</v>
      </c>
      <c r="F145" s="4" t="s">
        <v>10</v>
      </c>
      <c r="G145" s="4" t="s">
        <v>10</v>
      </c>
      <c r="H145" s="4" t="s">
        <v>10</v>
      </c>
      <c r="I145" s="4" t="s">
        <v>10</v>
      </c>
      <c r="J145" s="4" t="s">
        <v>10</v>
      </c>
      <c r="K145" s="4" t="s">
        <v>10</v>
      </c>
      <c r="L145" s="4" t="s">
        <v>10</v>
      </c>
      <c r="M145" s="4" t="s">
        <v>10</v>
      </c>
      <c r="N145" s="4">
        <v>4</v>
      </c>
      <c r="O145" s="4" t="s">
        <v>10</v>
      </c>
      <c r="P145" s="4" t="s">
        <v>10</v>
      </c>
      <c r="Q145" s="4" t="s">
        <v>10</v>
      </c>
      <c r="R145" s="4" t="s">
        <v>10</v>
      </c>
      <c r="S145" s="4" t="s">
        <v>10</v>
      </c>
      <c r="T145" s="4" t="s">
        <v>10</v>
      </c>
      <c r="U145" s="4" t="s">
        <v>10</v>
      </c>
      <c r="V145" s="4" t="s">
        <v>10</v>
      </c>
      <c r="W145" s="4" t="s">
        <v>10</v>
      </c>
      <c r="X145" s="4" t="s">
        <v>10</v>
      </c>
      <c r="Y145" s="4" t="s">
        <v>10</v>
      </c>
      <c r="Z145" s="4" t="s">
        <v>10</v>
      </c>
      <c r="AA145" s="4" t="s">
        <v>10</v>
      </c>
      <c r="AB145" s="4" t="s">
        <v>10</v>
      </c>
    </row>
    <row r="146">
      <c r="A146" s="0" t="s">
        <v>258</v>
      </c>
      <c r="B146" s="0" t="s">
        <v>259</v>
      </c>
      <c r="C146" s="0" t="s">
        <v>285</v>
      </c>
      <c r="D146" s="4" t="s">
        <v>286</v>
      </c>
      <c r="E146" s="4" t="s">
        <v>10</v>
      </c>
      <c r="F146" s="4" t="s">
        <v>10</v>
      </c>
      <c r="G146" s="4" t="s">
        <v>10</v>
      </c>
      <c r="H146" s="4" t="s">
        <v>10</v>
      </c>
      <c r="I146" s="4" t="s">
        <v>10</v>
      </c>
      <c r="J146" s="4" t="s">
        <v>10</v>
      </c>
      <c r="K146" s="4" t="s">
        <v>10</v>
      </c>
      <c r="L146" s="4">
        <v>8</v>
      </c>
      <c r="M146" s="4" t="s">
        <v>10</v>
      </c>
      <c r="N146" s="4">
        <v>1</v>
      </c>
      <c r="O146" s="4" t="s">
        <v>10</v>
      </c>
      <c r="P146" s="4" t="s">
        <v>10</v>
      </c>
      <c r="Q146" s="4" t="s">
        <v>10</v>
      </c>
      <c r="R146" s="4" t="s">
        <v>10</v>
      </c>
      <c r="S146" s="4" t="s">
        <v>10</v>
      </c>
      <c r="T146" s="4" t="s">
        <v>10</v>
      </c>
      <c r="U146" s="4" t="s">
        <v>10</v>
      </c>
      <c r="V146" s="4" t="s">
        <v>10</v>
      </c>
      <c r="W146" s="4" t="s">
        <v>10</v>
      </c>
      <c r="X146" s="4" t="s">
        <v>10</v>
      </c>
      <c r="Y146" s="4" t="s">
        <v>10</v>
      </c>
      <c r="Z146" s="4" t="s">
        <v>10</v>
      </c>
      <c r="AA146" s="4" t="s">
        <v>10</v>
      </c>
      <c r="AB146" s="4" t="s">
        <v>10</v>
      </c>
    </row>
    <row r="147">
      <c r="A147" s="0" t="s">
        <v>258</v>
      </c>
      <c r="B147" s="0" t="s">
        <v>259</v>
      </c>
      <c r="C147" s="0" t="s">
        <v>287</v>
      </c>
      <c r="D147" s="4" t="s">
        <v>288</v>
      </c>
      <c r="E147" s="4" t="s">
        <v>10</v>
      </c>
      <c r="F147" s="4">
        <v>25.05</v>
      </c>
      <c r="G147" s="4">
        <v>57.97</v>
      </c>
      <c r="H147" s="4">
        <v>97</v>
      </c>
      <c r="I147" s="4">
        <v>15</v>
      </c>
      <c r="J147" s="4">
        <v>59</v>
      </c>
      <c r="K147" s="4">
        <v>63</v>
      </c>
      <c r="L147" s="4">
        <v>79</v>
      </c>
      <c r="M147" s="4">
        <v>273</v>
      </c>
      <c r="N147" s="4">
        <v>476</v>
      </c>
      <c r="O147" s="4">
        <v>921</v>
      </c>
      <c r="P147" s="4">
        <v>791</v>
      </c>
      <c r="Q147" s="4">
        <v>1040</v>
      </c>
      <c r="R147" s="4">
        <v>341</v>
      </c>
      <c r="S147" s="4">
        <v>548</v>
      </c>
      <c r="T147" s="4">
        <v>686</v>
      </c>
      <c r="U147" s="4">
        <v>867.22</v>
      </c>
      <c r="V147" s="4">
        <v>941.41</v>
      </c>
      <c r="W147" s="4">
        <v>1467.97</v>
      </c>
      <c r="X147" s="4">
        <v>1319.76</v>
      </c>
      <c r="Y147" s="4">
        <v>1308.33</v>
      </c>
      <c r="Z147" s="4">
        <v>1085.09</v>
      </c>
      <c r="AA147" s="4">
        <v>1774.56</v>
      </c>
      <c r="AB147" s="4">
        <v>1656.51</v>
      </c>
    </row>
    <row r="148">
      <c r="A148" s="0" t="s">
        <v>258</v>
      </c>
      <c r="B148" s="0" t="s">
        <v>259</v>
      </c>
      <c r="C148" s="0" t="s">
        <v>289</v>
      </c>
      <c r="D148" s="4" t="s">
        <v>290</v>
      </c>
      <c r="E148" s="4" t="s">
        <v>10</v>
      </c>
      <c r="F148" s="4" t="s">
        <v>10</v>
      </c>
      <c r="G148" s="4" t="s">
        <v>10</v>
      </c>
      <c r="H148" s="4" t="s">
        <v>10</v>
      </c>
      <c r="I148" s="4">
        <v>2.97</v>
      </c>
      <c r="J148" s="4" t="s">
        <v>10</v>
      </c>
      <c r="K148" s="4" t="s">
        <v>10</v>
      </c>
      <c r="L148" s="4">
        <v>31</v>
      </c>
      <c r="M148" s="4">
        <v>8</v>
      </c>
      <c r="N148" s="4" t="s">
        <v>10</v>
      </c>
      <c r="O148" s="4">
        <v>75</v>
      </c>
      <c r="P148" s="4">
        <v>137</v>
      </c>
      <c r="Q148" s="4">
        <v>420</v>
      </c>
      <c r="R148" s="4">
        <v>17</v>
      </c>
      <c r="S148" s="4">
        <v>21</v>
      </c>
      <c r="T148" s="4">
        <v>120</v>
      </c>
      <c r="U148" s="4">
        <v>95.06</v>
      </c>
      <c r="V148" s="4">
        <v>140.7</v>
      </c>
      <c r="W148" s="4">
        <v>126.54</v>
      </c>
      <c r="X148" s="4">
        <v>25.14</v>
      </c>
      <c r="Y148" s="4" t="s">
        <v>10</v>
      </c>
      <c r="Z148" s="4" t="s">
        <v>10</v>
      </c>
      <c r="AA148" s="4">
        <v>45.46</v>
      </c>
      <c r="AB148" s="4">
        <v>25.3</v>
      </c>
    </row>
    <row r="149">
      <c r="A149" s="0" t="s">
        <v>258</v>
      </c>
      <c r="B149" s="0" t="s">
        <v>259</v>
      </c>
      <c r="C149" s="0" t="s">
        <v>291</v>
      </c>
      <c r="D149" s="4" t="s">
        <v>292</v>
      </c>
      <c r="E149" s="4" t="s">
        <v>10</v>
      </c>
      <c r="F149" s="4" t="s">
        <v>10</v>
      </c>
      <c r="G149" s="4" t="s">
        <v>10</v>
      </c>
      <c r="H149" s="4" t="s">
        <v>10</v>
      </c>
      <c r="I149" s="4" t="s">
        <v>10</v>
      </c>
      <c r="J149" s="4" t="s">
        <v>10</v>
      </c>
      <c r="K149" s="4" t="s">
        <v>10</v>
      </c>
      <c r="L149" s="4" t="s">
        <v>10</v>
      </c>
      <c r="M149" s="4" t="s">
        <v>10</v>
      </c>
      <c r="N149" s="4" t="s">
        <v>10</v>
      </c>
      <c r="O149" s="4" t="s">
        <v>10</v>
      </c>
      <c r="P149" s="4" t="s">
        <v>10</v>
      </c>
      <c r="Q149" s="4" t="s">
        <v>10</v>
      </c>
      <c r="R149" s="4" t="s">
        <v>10</v>
      </c>
      <c r="S149" s="4" t="s">
        <v>10</v>
      </c>
      <c r="T149" s="4" t="s">
        <v>10</v>
      </c>
      <c r="U149" s="4">
        <v>3.67</v>
      </c>
      <c r="V149" s="4">
        <v>5.98</v>
      </c>
      <c r="W149" s="4" t="s">
        <v>10</v>
      </c>
      <c r="X149" s="4">
        <v>2.27</v>
      </c>
      <c r="Y149" s="4">
        <v>58.69</v>
      </c>
      <c r="Z149" s="4">
        <v>34.51</v>
      </c>
      <c r="AA149" s="4">
        <v>38.46</v>
      </c>
      <c r="AB149" s="4">
        <v>30.87</v>
      </c>
    </row>
    <row r="150">
      <c r="A150" s="0" t="s">
        <v>258</v>
      </c>
      <c r="B150" s="0" t="s">
        <v>259</v>
      </c>
      <c r="C150" s="0" t="s">
        <v>293</v>
      </c>
      <c r="D150" s="4" t="s">
        <v>165</v>
      </c>
      <c r="E150" s="4" t="s">
        <v>10</v>
      </c>
      <c r="F150" s="4" t="s">
        <v>10</v>
      </c>
      <c r="G150" s="4">
        <v>101.98</v>
      </c>
      <c r="H150" s="4" t="s">
        <v>10</v>
      </c>
      <c r="I150" s="4" t="s">
        <v>10</v>
      </c>
      <c r="J150" s="4" t="s">
        <v>10</v>
      </c>
      <c r="K150" s="4">
        <v>9</v>
      </c>
      <c r="L150" s="4">
        <v>10</v>
      </c>
      <c r="M150" s="4">
        <v>118</v>
      </c>
      <c r="N150" s="4">
        <v>29</v>
      </c>
      <c r="O150" s="4">
        <v>32</v>
      </c>
      <c r="P150" s="4">
        <v>55</v>
      </c>
      <c r="Q150" s="4">
        <v>32</v>
      </c>
      <c r="R150" s="4">
        <v>76</v>
      </c>
      <c r="S150" s="4">
        <v>17</v>
      </c>
      <c r="T150" s="4">
        <v>70</v>
      </c>
      <c r="U150" s="4">
        <v>155.25</v>
      </c>
      <c r="V150" s="4">
        <v>166.89</v>
      </c>
      <c r="W150" s="4">
        <v>340.32</v>
      </c>
      <c r="X150" s="4">
        <v>309.79</v>
      </c>
      <c r="Y150" s="4">
        <v>361.67</v>
      </c>
      <c r="Z150" s="4">
        <v>393.41</v>
      </c>
      <c r="AA150" s="4">
        <v>648.76</v>
      </c>
      <c r="AB150" s="4">
        <v>783.82</v>
      </c>
    </row>
    <row r="151">
      <c r="A151" s="0" t="s">
        <v>258</v>
      </c>
      <c r="B151" s="0" t="s">
        <v>259</v>
      </c>
      <c r="C151" s="0" t="s">
        <v>294</v>
      </c>
      <c r="D151" s="4" t="s">
        <v>295</v>
      </c>
      <c r="E151" s="4" t="s">
        <v>10</v>
      </c>
      <c r="F151" s="4" t="s">
        <v>10</v>
      </c>
      <c r="G151" s="4" t="s">
        <v>10</v>
      </c>
      <c r="H151" s="4" t="s">
        <v>10</v>
      </c>
      <c r="I151" s="4" t="s">
        <v>10</v>
      </c>
      <c r="J151" s="4" t="s">
        <v>10</v>
      </c>
      <c r="K151" s="4">
        <v>6</v>
      </c>
      <c r="L151" s="4">
        <v>83</v>
      </c>
      <c r="M151" s="4">
        <v>48</v>
      </c>
      <c r="N151" s="4">
        <v>105</v>
      </c>
      <c r="O151" s="4">
        <v>109</v>
      </c>
      <c r="P151" s="4">
        <v>82</v>
      </c>
      <c r="Q151" s="4">
        <v>51</v>
      </c>
      <c r="R151" s="4">
        <v>58</v>
      </c>
      <c r="S151" s="4">
        <v>76</v>
      </c>
      <c r="T151" s="4">
        <v>97</v>
      </c>
      <c r="U151" s="4">
        <v>203.53</v>
      </c>
      <c r="V151" s="4">
        <v>327.96</v>
      </c>
      <c r="W151" s="4">
        <v>350.34</v>
      </c>
      <c r="X151" s="4">
        <v>405.01</v>
      </c>
      <c r="Y151" s="4">
        <v>376.95</v>
      </c>
      <c r="Z151" s="4">
        <v>485.32</v>
      </c>
      <c r="AA151" s="4">
        <v>865.86</v>
      </c>
      <c r="AB151" s="4">
        <v>1110.25</v>
      </c>
    </row>
    <row r="152">
      <c r="A152" s="0" t="s">
        <v>258</v>
      </c>
      <c r="B152" s="0" t="s">
        <v>259</v>
      </c>
      <c r="C152" s="0" t="s">
        <v>296</v>
      </c>
      <c r="D152" s="4" t="s">
        <v>297</v>
      </c>
      <c r="E152" s="4">
        <v>2828.3</v>
      </c>
      <c r="F152" s="4">
        <v>1684.77</v>
      </c>
      <c r="G152" s="4">
        <v>899.15</v>
      </c>
      <c r="H152" s="4">
        <v>818</v>
      </c>
      <c r="I152" s="4">
        <v>651</v>
      </c>
      <c r="J152" s="4">
        <v>281</v>
      </c>
      <c r="K152" s="4">
        <v>517</v>
      </c>
      <c r="L152" s="4">
        <v>594</v>
      </c>
      <c r="M152" s="4">
        <v>669</v>
      </c>
      <c r="N152" s="4">
        <v>523</v>
      </c>
      <c r="O152" s="4">
        <v>165</v>
      </c>
      <c r="P152" s="4">
        <v>131</v>
      </c>
      <c r="Q152" s="4">
        <v>253</v>
      </c>
      <c r="R152" s="4">
        <v>516</v>
      </c>
      <c r="S152" s="4">
        <v>461</v>
      </c>
      <c r="T152" s="4">
        <v>602</v>
      </c>
      <c r="U152" s="4">
        <v>1166.89</v>
      </c>
      <c r="V152" s="4">
        <v>1458.49</v>
      </c>
      <c r="W152" s="4">
        <v>1780.44</v>
      </c>
      <c r="X152" s="4">
        <v>1997.22</v>
      </c>
      <c r="Y152" s="4">
        <v>1905.07</v>
      </c>
      <c r="Z152" s="4">
        <v>867.1</v>
      </c>
      <c r="AA152" s="4">
        <v>1550.09</v>
      </c>
      <c r="AB152" s="4">
        <v>2771.18</v>
      </c>
    </row>
    <row r="153">
      <c r="A153" s="0" t="s">
        <v>258</v>
      </c>
      <c r="B153" s="0" t="s">
        <v>259</v>
      </c>
      <c r="C153" s="0" t="s">
        <v>298</v>
      </c>
      <c r="D153" s="4" t="s">
        <v>299</v>
      </c>
      <c r="E153" s="4" t="s">
        <v>10</v>
      </c>
      <c r="F153" s="4" t="s">
        <v>10</v>
      </c>
      <c r="G153" s="4" t="s">
        <v>10</v>
      </c>
      <c r="H153" s="4" t="s">
        <v>10</v>
      </c>
      <c r="I153" s="4" t="s">
        <v>10</v>
      </c>
      <c r="J153" s="4" t="s">
        <v>10</v>
      </c>
      <c r="K153" s="4" t="s">
        <v>10</v>
      </c>
      <c r="L153" s="4" t="s">
        <v>10</v>
      </c>
      <c r="M153" s="4" t="s">
        <v>10</v>
      </c>
      <c r="N153" s="4" t="s">
        <v>10</v>
      </c>
      <c r="O153" s="4" t="s">
        <v>10</v>
      </c>
      <c r="P153" s="4" t="s">
        <v>10</v>
      </c>
      <c r="Q153" s="4" t="s">
        <v>10</v>
      </c>
      <c r="R153" s="4" t="s">
        <v>10</v>
      </c>
      <c r="S153" s="4" t="s">
        <v>10</v>
      </c>
      <c r="T153" s="4" t="s">
        <v>10</v>
      </c>
      <c r="U153" s="4" t="s">
        <v>10</v>
      </c>
      <c r="V153" s="4" t="s">
        <v>10</v>
      </c>
      <c r="W153" s="4" t="s">
        <v>10</v>
      </c>
      <c r="X153" s="4" t="s">
        <v>10</v>
      </c>
      <c r="Y153" s="4" t="s">
        <v>10</v>
      </c>
      <c r="Z153" s="4" t="s">
        <v>10</v>
      </c>
      <c r="AA153" s="4">
        <v>8.58</v>
      </c>
      <c r="AB153" s="4">
        <v>12.49</v>
      </c>
    </row>
    <row r="154">
      <c r="A154" s="0" t="s">
        <v>258</v>
      </c>
      <c r="B154" s="0" t="s">
        <v>259</v>
      </c>
      <c r="C154" s="0" t="s">
        <v>300</v>
      </c>
      <c r="D154" s="4" t="s">
        <v>301</v>
      </c>
      <c r="E154" s="4" t="s">
        <v>10</v>
      </c>
      <c r="F154" s="4" t="s">
        <v>10</v>
      </c>
      <c r="G154" s="4" t="s">
        <v>10</v>
      </c>
      <c r="H154" s="4" t="s">
        <v>10</v>
      </c>
      <c r="I154" s="4" t="s">
        <v>10</v>
      </c>
      <c r="J154" s="4" t="s">
        <v>10</v>
      </c>
      <c r="K154" s="4" t="s">
        <v>10</v>
      </c>
      <c r="L154" s="4" t="s">
        <v>10</v>
      </c>
      <c r="M154" s="4" t="s">
        <v>10</v>
      </c>
      <c r="N154" s="4" t="s">
        <v>10</v>
      </c>
      <c r="O154" s="4" t="s">
        <v>10</v>
      </c>
      <c r="P154" s="4" t="s">
        <v>10</v>
      </c>
      <c r="Q154" s="4" t="s">
        <v>10</v>
      </c>
      <c r="R154" s="4" t="s">
        <v>10</v>
      </c>
      <c r="S154" s="4" t="s">
        <v>10</v>
      </c>
      <c r="T154" s="4" t="s">
        <v>10</v>
      </c>
      <c r="U154" s="4" t="s">
        <v>10</v>
      </c>
      <c r="V154" s="4" t="s">
        <v>10</v>
      </c>
      <c r="W154" s="4">
        <v>2.78</v>
      </c>
      <c r="X154" s="4">
        <v>3.89</v>
      </c>
      <c r="Y154" s="4" t="s">
        <v>10</v>
      </c>
      <c r="Z154" s="4" t="s">
        <v>10</v>
      </c>
      <c r="AA154" s="4">
        <v>10.92</v>
      </c>
      <c r="AB154" s="4">
        <v>12.82</v>
      </c>
    </row>
    <row r="155">
      <c r="A155" s="0" t="s">
        <v>258</v>
      </c>
      <c r="B155" s="0" t="s">
        <v>259</v>
      </c>
      <c r="C155" s="0" t="s">
        <v>302</v>
      </c>
      <c r="D155" s="4" t="s">
        <v>303</v>
      </c>
      <c r="E155" s="4">
        <v>1168</v>
      </c>
      <c r="F155" s="4">
        <v>351.7</v>
      </c>
      <c r="G155" s="4" t="s">
        <v>10</v>
      </c>
      <c r="H155" s="4">
        <v>3</v>
      </c>
      <c r="I155" s="4">
        <v>0.36</v>
      </c>
      <c r="J155" s="4" t="s">
        <v>10</v>
      </c>
      <c r="K155" s="4">
        <v>229</v>
      </c>
      <c r="L155" s="4">
        <v>135</v>
      </c>
      <c r="M155" s="4" t="s">
        <v>10</v>
      </c>
      <c r="N155" s="4">
        <v>16</v>
      </c>
      <c r="O155" s="4">
        <v>12</v>
      </c>
      <c r="P155" s="4" t="s">
        <v>10</v>
      </c>
      <c r="Q155" s="4" t="s">
        <v>10</v>
      </c>
      <c r="R155" s="4" t="s">
        <v>10</v>
      </c>
      <c r="S155" s="4" t="s">
        <v>10</v>
      </c>
      <c r="T155" s="4" t="s">
        <v>10</v>
      </c>
      <c r="U155" s="4" t="s">
        <v>10</v>
      </c>
      <c r="V155" s="4" t="s">
        <v>10</v>
      </c>
      <c r="W155" s="4" t="s">
        <v>10</v>
      </c>
      <c r="X155" s="4" t="s">
        <v>10</v>
      </c>
      <c r="Y155" s="4">
        <v>54.85</v>
      </c>
      <c r="Z155" s="4" t="s">
        <v>10</v>
      </c>
      <c r="AA155" s="4" t="s">
        <v>10</v>
      </c>
      <c r="AB155" s="4">
        <v>68.66</v>
      </c>
    </row>
    <row r="156">
      <c r="A156" s="0" t="s">
        <v>258</v>
      </c>
      <c r="B156" s="0" t="s">
        <v>259</v>
      </c>
      <c r="C156" s="0" t="s">
        <v>304</v>
      </c>
      <c r="D156" s="4" t="s">
        <v>305</v>
      </c>
      <c r="E156" s="4" t="s">
        <v>10</v>
      </c>
      <c r="F156" s="4" t="s">
        <v>10</v>
      </c>
      <c r="G156" s="4" t="s">
        <v>10</v>
      </c>
      <c r="H156" s="4" t="s">
        <v>10</v>
      </c>
      <c r="I156" s="4" t="s">
        <v>10</v>
      </c>
      <c r="J156" s="4" t="s">
        <v>10</v>
      </c>
      <c r="K156" s="4" t="s">
        <v>10</v>
      </c>
      <c r="L156" s="4" t="s">
        <v>10</v>
      </c>
      <c r="M156" s="4" t="s">
        <v>10</v>
      </c>
      <c r="N156" s="4" t="s">
        <v>10</v>
      </c>
      <c r="O156" s="4" t="s">
        <v>10</v>
      </c>
      <c r="P156" s="4" t="s">
        <v>10</v>
      </c>
      <c r="Q156" s="4" t="s">
        <v>10</v>
      </c>
      <c r="R156" s="4" t="s">
        <v>10</v>
      </c>
      <c r="S156" s="4" t="s">
        <v>10</v>
      </c>
      <c r="T156" s="4" t="s">
        <v>10</v>
      </c>
      <c r="U156" s="4" t="s">
        <v>10</v>
      </c>
      <c r="V156" s="4" t="s">
        <v>10</v>
      </c>
      <c r="W156" s="4" t="s">
        <v>10</v>
      </c>
      <c r="X156" s="4" t="s">
        <v>10</v>
      </c>
      <c r="Y156" s="4" t="s">
        <v>10</v>
      </c>
      <c r="Z156" s="4">
        <v>5.46</v>
      </c>
      <c r="AA156" s="4">
        <v>356.05</v>
      </c>
      <c r="AB156" s="4">
        <v>166.01</v>
      </c>
    </row>
    <row r="157">
      <c r="A157" s="0" t="s">
        <v>258</v>
      </c>
      <c r="B157" s="0" t="s">
        <v>259</v>
      </c>
      <c r="C157" s="0" t="s">
        <v>306</v>
      </c>
      <c r="D157" s="4" t="s">
        <v>307</v>
      </c>
      <c r="E157" s="4" t="s">
        <v>10</v>
      </c>
      <c r="F157" s="4" t="s">
        <v>10</v>
      </c>
      <c r="G157" s="4">
        <v>24</v>
      </c>
      <c r="H157" s="4" t="s">
        <v>10</v>
      </c>
      <c r="I157" s="4" t="s">
        <v>10</v>
      </c>
      <c r="J157" s="4" t="s">
        <v>10</v>
      </c>
      <c r="K157" s="4" t="s">
        <v>10</v>
      </c>
      <c r="L157" s="4" t="s">
        <v>10</v>
      </c>
      <c r="M157" s="4" t="s">
        <v>10</v>
      </c>
      <c r="N157" s="4" t="s">
        <v>10</v>
      </c>
      <c r="O157" s="4" t="s">
        <v>10</v>
      </c>
      <c r="P157" s="4" t="s">
        <v>10</v>
      </c>
      <c r="Q157" s="4" t="s">
        <v>10</v>
      </c>
      <c r="R157" s="4" t="s">
        <v>10</v>
      </c>
      <c r="S157" s="4" t="s">
        <v>10</v>
      </c>
      <c r="T157" s="4" t="s">
        <v>10</v>
      </c>
      <c r="U157" s="4" t="s">
        <v>10</v>
      </c>
      <c r="V157" s="4" t="s">
        <v>10</v>
      </c>
      <c r="W157" s="4" t="s">
        <v>10</v>
      </c>
      <c r="X157" s="4" t="s">
        <v>10</v>
      </c>
      <c r="Y157" s="4" t="s">
        <v>10</v>
      </c>
      <c r="Z157" s="4" t="s">
        <v>10</v>
      </c>
      <c r="AA157" s="4" t="s">
        <v>10</v>
      </c>
      <c r="AB157" s="4" t="s">
        <v>10</v>
      </c>
    </row>
    <row r="158">
      <c r="A158" s="0" t="s">
        <v>258</v>
      </c>
      <c r="B158" s="0" t="s">
        <v>259</v>
      </c>
      <c r="C158" s="0" t="s">
        <v>308</v>
      </c>
      <c r="D158" s="4" t="s">
        <v>309</v>
      </c>
      <c r="E158" s="4" t="s">
        <v>10</v>
      </c>
      <c r="F158" s="4" t="s">
        <v>10</v>
      </c>
      <c r="G158" s="4">
        <v>2</v>
      </c>
      <c r="H158" s="4" t="s">
        <v>10</v>
      </c>
      <c r="I158" s="4" t="s">
        <v>10</v>
      </c>
      <c r="J158" s="4" t="s">
        <v>10</v>
      </c>
      <c r="K158" s="4" t="s">
        <v>10</v>
      </c>
      <c r="L158" s="4" t="s">
        <v>10</v>
      </c>
      <c r="M158" s="4">
        <v>32</v>
      </c>
      <c r="N158" s="4">
        <v>32</v>
      </c>
      <c r="O158" s="4">
        <v>4</v>
      </c>
      <c r="P158" s="4">
        <v>1</v>
      </c>
      <c r="Q158" s="4" t="s">
        <v>10</v>
      </c>
      <c r="R158" s="4" t="s">
        <v>10</v>
      </c>
      <c r="S158" s="4">
        <v>1</v>
      </c>
      <c r="T158" s="4">
        <v>49</v>
      </c>
      <c r="U158" s="4">
        <v>139.65</v>
      </c>
      <c r="V158" s="4">
        <v>170.45</v>
      </c>
      <c r="W158" s="4">
        <v>267.19</v>
      </c>
      <c r="X158" s="4">
        <v>383.53</v>
      </c>
      <c r="Y158" s="4">
        <v>501.67</v>
      </c>
      <c r="Z158" s="4">
        <v>668.49</v>
      </c>
      <c r="AA158" s="4">
        <v>804.74</v>
      </c>
      <c r="AB158" s="4">
        <v>923.52</v>
      </c>
    </row>
    <row r="159">
      <c r="A159" s="0" t="s">
        <v>258</v>
      </c>
      <c r="B159" s="0" t="s">
        <v>259</v>
      </c>
      <c r="C159" s="0" t="s">
        <v>310</v>
      </c>
      <c r="D159" s="4" t="s">
        <v>311</v>
      </c>
      <c r="E159" s="4" t="s">
        <v>10</v>
      </c>
      <c r="F159" s="4" t="s">
        <v>10</v>
      </c>
      <c r="G159" s="4" t="s">
        <v>10</v>
      </c>
      <c r="H159" s="4" t="s">
        <v>10</v>
      </c>
      <c r="I159" s="4" t="s">
        <v>10</v>
      </c>
      <c r="J159" s="4" t="s">
        <v>10</v>
      </c>
      <c r="K159" s="4" t="s">
        <v>10</v>
      </c>
      <c r="L159" s="4" t="s">
        <v>10</v>
      </c>
      <c r="M159" s="4" t="s">
        <v>10</v>
      </c>
      <c r="N159" s="4" t="s">
        <v>10</v>
      </c>
      <c r="O159" s="4" t="s">
        <v>10</v>
      </c>
      <c r="P159" s="4" t="s">
        <v>10</v>
      </c>
      <c r="Q159" s="4" t="s">
        <v>10</v>
      </c>
      <c r="R159" s="4" t="s">
        <v>10</v>
      </c>
      <c r="S159" s="4">
        <v>5</v>
      </c>
      <c r="T159" s="4">
        <v>17</v>
      </c>
      <c r="U159" s="4">
        <v>15.57</v>
      </c>
      <c r="V159" s="4">
        <v>18.67</v>
      </c>
      <c r="W159" s="4">
        <v>13.5</v>
      </c>
      <c r="X159" s="4">
        <v>6.8</v>
      </c>
      <c r="Y159" s="4">
        <v>4</v>
      </c>
      <c r="Z159" s="4">
        <v>8.49</v>
      </c>
      <c r="AA159" s="4">
        <v>46.19</v>
      </c>
      <c r="AB159" s="4">
        <v>28.21</v>
      </c>
    </row>
    <row r="160">
      <c r="A160" s="0" t="s">
        <v>258</v>
      </c>
      <c r="B160" s="0" t="s">
        <v>259</v>
      </c>
      <c r="C160" s="0" t="s">
        <v>312</v>
      </c>
      <c r="D160" s="4" t="s">
        <v>313</v>
      </c>
      <c r="E160" s="4" t="s">
        <v>10</v>
      </c>
      <c r="F160" s="4" t="s">
        <v>10</v>
      </c>
      <c r="G160" s="4">
        <v>40.92</v>
      </c>
      <c r="H160" s="4" t="s">
        <v>10</v>
      </c>
      <c r="I160" s="4" t="s">
        <v>10</v>
      </c>
      <c r="J160" s="4" t="s">
        <v>10</v>
      </c>
      <c r="K160" s="4" t="s">
        <v>10</v>
      </c>
      <c r="L160" s="4">
        <v>3</v>
      </c>
      <c r="M160" s="4" t="s">
        <v>10</v>
      </c>
      <c r="N160" s="4" t="s">
        <v>10</v>
      </c>
      <c r="O160" s="4" t="s">
        <v>10</v>
      </c>
      <c r="P160" s="4" t="s">
        <v>10</v>
      </c>
      <c r="Q160" s="4" t="s">
        <v>10</v>
      </c>
      <c r="R160" s="4" t="s">
        <v>10</v>
      </c>
      <c r="S160" s="4" t="s">
        <v>10</v>
      </c>
      <c r="T160" s="4" t="s">
        <v>10</v>
      </c>
      <c r="U160" s="4" t="s">
        <v>10</v>
      </c>
      <c r="V160" s="4" t="s">
        <v>10</v>
      </c>
      <c r="W160" s="4" t="s">
        <v>10</v>
      </c>
      <c r="X160" s="4" t="s">
        <v>10</v>
      </c>
      <c r="Y160" s="4" t="s">
        <v>10</v>
      </c>
      <c r="Z160" s="4" t="s">
        <v>10</v>
      </c>
      <c r="AA160" s="4" t="s">
        <v>10</v>
      </c>
      <c r="AB160" s="4">
        <v>1.35</v>
      </c>
    </row>
    <row r="161">
      <c r="A161" s="0" t="s">
        <v>258</v>
      </c>
      <c r="B161" s="0" t="s">
        <v>259</v>
      </c>
      <c r="C161" s="0" t="s">
        <v>314</v>
      </c>
      <c r="D161" s="4" t="s">
        <v>315</v>
      </c>
      <c r="E161" s="4" t="s">
        <v>10</v>
      </c>
      <c r="F161" s="4">
        <v>69.23</v>
      </c>
      <c r="G161" s="4">
        <v>188.68</v>
      </c>
      <c r="H161" s="4">
        <v>185</v>
      </c>
      <c r="I161" s="4">
        <v>253</v>
      </c>
      <c r="J161" s="4">
        <v>260.31</v>
      </c>
      <c r="K161" s="4">
        <v>579</v>
      </c>
      <c r="L161" s="4">
        <v>453</v>
      </c>
      <c r="M161" s="4">
        <v>960</v>
      </c>
      <c r="N161" s="4">
        <v>1050</v>
      </c>
      <c r="O161" s="4">
        <v>1698</v>
      </c>
      <c r="P161" s="4">
        <v>1581</v>
      </c>
      <c r="Q161" s="4">
        <v>1494</v>
      </c>
      <c r="R161" s="4">
        <v>507</v>
      </c>
      <c r="S161" s="4">
        <v>572</v>
      </c>
      <c r="T161" s="4">
        <v>572</v>
      </c>
      <c r="U161" s="4">
        <v>907.47</v>
      </c>
      <c r="V161" s="4">
        <v>1405.67</v>
      </c>
      <c r="W161" s="4">
        <v>1633.45</v>
      </c>
      <c r="X161" s="4">
        <v>1696.92</v>
      </c>
      <c r="Y161" s="4">
        <v>1464.04</v>
      </c>
      <c r="Z161" s="4">
        <v>1263.01</v>
      </c>
      <c r="AA161" s="4">
        <v>3376.08</v>
      </c>
      <c r="AB161" s="4">
        <v>2896.79</v>
      </c>
    </row>
    <row r="162">
      <c r="A162" s="0" t="s">
        <v>258</v>
      </c>
      <c r="B162" s="0" t="s">
        <v>259</v>
      </c>
      <c r="C162" s="0" t="s">
        <v>316</v>
      </c>
      <c r="D162" s="4" t="s">
        <v>317</v>
      </c>
      <c r="E162" s="4" t="s">
        <v>10</v>
      </c>
      <c r="F162" s="4" t="s">
        <v>10</v>
      </c>
      <c r="G162" s="4" t="s">
        <v>10</v>
      </c>
      <c r="H162" s="4" t="s">
        <v>10</v>
      </c>
      <c r="I162" s="4" t="s">
        <v>10</v>
      </c>
      <c r="J162" s="4" t="s">
        <v>10</v>
      </c>
      <c r="K162" s="4" t="s">
        <v>10</v>
      </c>
      <c r="L162" s="4" t="s">
        <v>10</v>
      </c>
      <c r="M162" s="4" t="s">
        <v>10</v>
      </c>
      <c r="N162" s="4" t="s">
        <v>10</v>
      </c>
      <c r="O162" s="4" t="s">
        <v>10</v>
      </c>
      <c r="P162" s="4" t="s">
        <v>10</v>
      </c>
      <c r="Q162" s="4" t="s">
        <v>10</v>
      </c>
      <c r="R162" s="4" t="s">
        <v>10</v>
      </c>
      <c r="S162" s="4" t="s">
        <v>10</v>
      </c>
      <c r="T162" s="4" t="s">
        <v>10</v>
      </c>
      <c r="U162" s="4">
        <v>9.47</v>
      </c>
      <c r="V162" s="4">
        <v>14.85</v>
      </c>
      <c r="W162" s="4" t="s">
        <v>10</v>
      </c>
      <c r="X162" s="4" t="s">
        <v>10</v>
      </c>
      <c r="Y162" s="4">
        <v>9.97</v>
      </c>
      <c r="Z162" s="4">
        <v>1.49</v>
      </c>
      <c r="AA162" s="4">
        <v>2.41</v>
      </c>
      <c r="AB162" s="4">
        <v>1.03</v>
      </c>
    </row>
    <row r="163">
      <c r="A163" s="5" t="s">
        <v>318</v>
      </c>
      <c r="E163" s="5">
        <f>=SUBTOTAL(9,E132:E162)</f>
      </c>
      <c r="F163" s="5">
        <f>=SUBTOTAL(9,F132:F162)</f>
      </c>
      <c r="G163" s="5">
        <f>=SUBTOTAL(9,G132:G162)</f>
      </c>
      <c r="H163" s="5">
        <f>=SUBTOTAL(9,H132:H162)</f>
      </c>
      <c r="I163" s="5">
        <f>=SUBTOTAL(9,I132:I162)</f>
      </c>
      <c r="J163" s="5">
        <f>=SUBTOTAL(9,J132:J162)</f>
      </c>
      <c r="K163" s="5">
        <f>=SUBTOTAL(9,K132:K162)</f>
      </c>
      <c r="L163" s="5">
        <f>=SUBTOTAL(9,L132:L162)</f>
      </c>
      <c r="M163" s="5">
        <f>=SUBTOTAL(9,M132:M162)</f>
      </c>
      <c r="N163" s="5">
        <f>=SUBTOTAL(9,N132:N162)</f>
      </c>
      <c r="O163" s="5">
        <f>=SUBTOTAL(9,O132:O162)</f>
      </c>
      <c r="P163" s="5">
        <f>=SUBTOTAL(9,P132:P162)</f>
      </c>
      <c r="Q163" s="5">
        <f>=SUBTOTAL(9,Q132:Q162)</f>
      </c>
      <c r="R163" s="5">
        <f>=SUBTOTAL(9,R132:R162)</f>
      </c>
      <c r="S163" s="5">
        <f>=SUBTOTAL(9,S132:S162)</f>
      </c>
      <c r="T163" s="5">
        <f>=SUBTOTAL(9,T132:T162)</f>
      </c>
      <c r="U163" s="5">
        <f>=SUBTOTAL(9,U132:U162)</f>
      </c>
      <c r="V163" s="5">
        <f>=SUBTOTAL(9,V132:V162)</f>
      </c>
      <c r="W163" s="5">
        <f>=SUBTOTAL(9,W132:W162)</f>
      </c>
      <c r="X163" s="5">
        <f>=SUBTOTAL(9,X132:X162)</f>
      </c>
      <c r="Y163" s="5">
        <f>=SUBTOTAL(9,Y132:Y162)</f>
      </c>
      <c r="Z163" s="5">
        <f>=SUBTOTAL(9,Z132:Z162)</f>
      </c>
      <c r="AA163" s="5">
        <f>=SUBTOTAL(9,[132:[162)</f>
      </c>
      <c r="AB163" s="5">
        <f>=SUBTOTAL(9,\132:\162)</f>
      </c>
    </row>
    <row r="164">
      <c r="A164" s="0" t="s">
        <v>319</v>
      </c>
      <c r="B164" s="0" t="s">
        <v>320</v>
      </c>
      <c r="C164" s="0" t="s">
        <v>321</v>
      </c>
      <c r="D164" s="4" t="s">
        <v>322</v>
      </c>
      <c r="E164" s="4" t="s">
        <v>10</v>
      </c>
      <c r="F164" s="4">
        <v>153.1</v>
      </c>
      <c r="G164" s="4" t="s">
        <v>10</v>
      </c>
      <c r="H164" s="4" t="s">
        <v>10</v>
      </c>
      <c r="I164" s="4" t="s">
        <v>10</v>
      </c>
      <c r="J164" s="4" t="s">
        <v>10</v>
      </c>
      <c r="K164" s="4" t="s">
        <v>10</v>
      </c>
      <c r="L164" s="4" t="s">
        <v>10</v>
      </c>
      <c r="M164" s="4" t="s">
        <v>10</v>
      </c>
      <c r="N164" s="4" t="s">
        <v>10</v>
      </c>
      <c r="O164" s="4" t="s">
        <v>10</v>
      </c>
      <c r="P164" s="4" t="s">
        <v>10</v>
      </c>
      <c r="Q164" s="4" t="s">
        <v>10</v>
      </c>
      <c r="R164" s="4" t="s">
        <v>10</v>
      </c>
      <c r="S164" s="4" t="s">
        <v>10</v>
      </c>
      <c r="T164" s="4" t="s">
        <v>10</v>
      </c>
      <c r="U164" s="4" t="s">
        <v>10</v>
      </c>
      <c r="V164" s="4" t="s">
        <v>10</v>
      </c>
      <c r="W164" s="4" t="s">
        <v>10</v>
      </c>
      <c r="X164" s="4" t="s">
        <v>10</v>
      </c>
      <c r="Y164" s="4" t="s">
        <v>10</v>
      </c>
      <c r="Z164" s="4" t="s">
        <v>10</v>
      </c>
      <c r="AA164" s="4" t="s">
        <v>10</v>
      </c>
      <c r="AB164" s="4" t="s">
        <v>10</v>
      </c>
    </row>
    <row r="165">
      <c r="A165" s="0" t="s">
        <v>319</v>
      </c>
      <c r="B165" s="0" t="s">
        <v>320</v>
      </c>
      <c r="C165" s="0" t="s">
        <v>323</v>
      </c>
      <c r="D165" s="4" t="s">
        <v>324</v>
      </c>
      <c r="E165" s="4" t="s">
        <v>10</v>
      </c>
      <c r="F165" s="4" t="s">
        <v>10</v>
      </c>
      <c r="G165" s="4" t="s">
        <v>10</v>
      </c>
      <c r="H165" s="4" t="s">
        <v>10</v>
      </c>
      <c r="I165" s="4" t="s">
        <v>10</v>
      </c>
      <c r="J165" s="4" t="s">
        <v>10</v>
      </c>
      <c r="K165" s="4" t="s">
        <v>10</v>
      </c>
      <c r="L165" s="4" t="s">
        <v>10</v>
      </c>
      <c r="M165" s="4" t="s">
        <v>10</v>
      </c>
      <c r="N165" s="4" t="s">
        <v>10</v>
      </c>
      <c r="O165" s="4" t="s">
        <v>10</v>
      </c>
      <c r="P165" s="4" t="s">
        <v>10</v>
      </c>
      <c r="Q165" s="4" t="s">
        <v>10</v>
      </c>
      <c r="R165" s="4" t="s">
        <v>10</v>
      </c>
      <c r="S165" s="4" t="s">
        <v>10</v>
      </c>
      <c r="T165" s="4" t="s">
        <v>10</v>
      </c>
      <c r="U165" s="4" t="s">
        <v>10</v>
      </c>
      <c r="V165" s="4" t="s">
        <v>10</v>
      </c>
      <c r="W165" s="4">
        <v>2.43</v>
      </c>
      <c r="X165" s="4" t="s">
        <v>10</v>
      </c>
      <c r="Y165" s="4" t="s">
        <v>10</v>
      </c>
      <c r="Z165" s="4" t="s">
        <v>10</v>
      </c>
      <c r="AA165" s="4" t="s">
        <v>10</v>
      </c>
      <c r="AB165" s="4" t="s">
        <v>10</v>
      </c>
    </row>
    <row r="166">
      <c r="A166" s="0" t="s">
        <v>319</v>
      </c>
      <c r="B166" s="0" t="s">
        <v>320</v>
      </c>
      <c r="C166" s="0" t="s">
        <v>325</v>
      </c>
      <c r="D166" s="4" t="s">
        <v>326</v>
      </c>
      <c r="E166" s="4" t="s">
        <v>10</v>
      </c>
      <c r="F166" s="4" t="s">
        <v>10</v>
      </c>
      <c r="G166" s="4" t="s">
        <v>10</v>
      </c>
      <c r="H166" s="4" t="s">
        <v>10</v>
      </c>
      <c r="I166" s="4" t="s">
        <v>10</v>
      </c>
      <c r="J166" s="4" t="s">
        <v>10</v>
      </c>
      <c r="K166" s="4" t="s">
        <v>10</v>
      </c>
      <c r="L166" s="4" t="s">
        <v>10</v>
      </c>
      <c r="M166" s="4" t="s">
        <v>10</v>
      </c>
      <c r="N166" s="4" t="s">
        <v>10</v>
      </c>
      <c r="O166" s="4" t="s">
        <v>10</v>
      </c>
      <c r="P166" s="4" t="s">
        <v>10</v>
      </c>
      <c r="Q166" s="4" t="s">
        <v>10</v>
      </c>
      <c r="R166" s="4">
        <v>5</v>
      </c>
      <c r="S166" s="4">
        <v>4</v>
      </c>
      <c r="T166" s="4">
        <v>2</v>
      </c>
      <c r="U166" s="4">
        <v>16.22</v>
      </c>
      <c r="V166" s="4">
        <v>6.58</v>
      </c>
      <c r="W166" s="4">
        <v>7.78</v>
      </c>
      <c r="X166" s="4">
        <v>7.1</v>
      </c>
      <c r="Y166" s="4">
        <v>23.55</v>
      </c>
      <c r="Z166" s="4">
        <v>28.51</v>
      </c>
      <c r="AA166" s="4">
        <v>9.29</v>
      </c>
      <c r="AB166" s="4">
        <v>7.68</v>
      </c>
    </row>
    <row r="167">
      <c r="A167" s="0" t="s">
        <v>319</v>
      </c>
      <c r="B167" s="0" t="s">
        <v>320</v>
      </c>
      <c r="C167" s="0" t="s">
        <v>327</v>
      </c>
      <c r="D167" s="4" t="s">
        <v>328</v>
      </c>
      <c r="E167" s="4" t="s">
        <v>10</v>
      </c>
      <c r="F167" s="4">
        <v>15.79</v>
      </c>
      <c r="G167" s="4" t="s">
        <v>10</v>
      </c>
      <c r="H167" s="4" t="s">
        <v>10</v>
      </c>
      <c r="I167" s="4" t="s">
        <v>10</v>
      </c>
      <c r="J167" s="4" t="s">
        <v>10</v>
      </c>
      <c r="K167" s="4" t="s">
        <v>10</v>
      </c>
      <c r="L167" s="4" t="s">
        <v>10</v>
      </c>
      <c r="M167" s="4" t="s">
        <v>10</v>
      </c>
      <c r="N167" s="4" t="s">
        <v>10</v>
      </c>
      <c r="O167" s="4" t="s">
        <v>10</v>
      </c>
      <c r="P167" s="4" t="s">
        <v>10</v>
      </c>
      <c r="Q167" s="4" t="s">
        <v>10</v>
      </c>
      <c r="R167" s="4" t="s">
        <v>10</v>
      </c>
      <c r="S167" s="4" t="s">
        <v>10</v>
      </c>
      <c r="T167" s="4" t="s">
        <v>10</v>
      </c>
      <c r="U167" s="4" t="s">
        <v>10</v>
      </c>
      <c r="V167" s="4" t="s">
        <v>10</v>
      </c>
      <c r="W167" s="4" t="s">
        <v>10</v>
      </c>
      <c r="X167" s="4" t="s">
        <v>10</v>
      </c>
      <c r="Y167" s="4" t="s">
        <v>10</v>
      </c>
      <c r="Z167" s="4" t="s">
        <v>10</v>
      </c>
      <c r="AA167" s="4" t="s">
        <v>10</v>
      </c>
      <c r="AB167" s="4" t="s">
        <v>10</v>
      </c>
    </row>
    <row r="168">
      <c r="A168" s="0" t="s">
        <v>319</v>
      </c>
      <c r="B168" s="0" t="s">
        <v>320</v>
      </c>
      <c r="C168" s="0" t="s">
        <v>329</v>
      </c>
      <c r="D168" s="4" t="s">
        <v>330</v>
      </c>
      <c r="E168" s="4" t="s">
        <v>10</v>
      </c>
      <c r="F168" s="4">
        <v>29.72</v>
      </c>
      <c r="G168" s="4" t="s">
        <v>10</v>
      </c>
      <c r="H168" s="4" t="s">
        <v>10</v>
      </c>
      <c r="I168" s="4" t="s">
        <v>10</v>
      </c>
      <c r="J168" s="4" t="s">
        <v>10</v>
      </c>
      <c r="K168" s="4" t="s">
        <v>10</v>
      </c>
      <c r="L168" s="4" t="s">
        <v>10</v>
      </c>
      <c r="M168" s="4" t="s">
        <v>10</v>
      </c>
      <c r="N168" s="4">
        <v>5</v>
      </c>
      <c r="O168" s="4" t="s">
        <v>10</v>
      </c>
      <c r="P168" s="4" t="s">
        <v>10</v>
      </c>
      <c r="Q168" s="4" t="s">
        <v>10</v>
      </c>
      <c r="R168" s="4" t="s">
        <v>10</v>
      </c>
      <c r="S168" s="4" t="s">
        <v>10</v>
      </c>
      <c r="T168" s="4" t="s">
        <v>10</v>
      </c>
      <c r="U168" s="4" t="s">
        <v>10</v>
      </c>
      <c r="V168" s="4" t="s">
        <v>10</v>
      </c>
      <c r="W168" s="4" t="s">
        <v>10</v>
      </c>
      <c r="X168" s="4" t="s">
        <v>10</v>
      </c>
      <c r="Y168" s="4" t="s">
        <v>10</v>
      </c>
      <c r="Z168" s="4" t="s">
        <v>10</v>
      </c>
      <c r="AA168" s="4" t="s">
        <v>10</v>
      </c>
      <c r="AB168" s="4" t="s">
        <v>10</v>
      </c>
    </row>
    <row r="169">
      <c r="A169" s="0" t="s">
        <v>319</v>
      </c>
      <c r="B169" s="0" t="s">
        <v>320</v>
      </c>
      <c r="C169" s="0" t="s">
        <v>331</v>
      </c>
      <c r="D169" s="4" t="s">
        <v>332</v>
      </c>
      <c r="E169" s="4" t="s">
        <v>10</v>
      </c>
      <c r="F169" s="4">
        <v>91.66</v>
      </c>
      <c r="G169" s="4" t="s">
        <v>10</v>
      </c>
      <c r="H169" s="4" t="s">
        <v>10</v>
      </c>
      <c r="I169" s="4" t="s">
        <v>10</v>
      </c>
      <c r="J169" s="4" t="s">
        <v>10</v>
      </c>
      <c r="K169" s="4" t="s">
        <v>10</v>
      </c>
      <c r="L169" s="4" t="s">
        <v>10</v>
      </c>
      <c r="M169" s="4" t="s">
        <v>10</v>
      </c>
      <c r="N169" s="4" t="s">
        <v>10</v>
      </c>
      <c r="O169" s="4" t="s">
        <v>10</v>
      </c>
      <c r="P169" s="4" t="s">
        <v>10</v>
      </c>
      <c r="Q169" s="4" t="s">
        <v>10</v>
      </c>
      <c r="R169" s="4" t="s">
        <v>10</v>
      </c>
      <c r="S169" s="4" t="s">
        <v>10</v>
      </c>
      <c r="T169" s="4" t="s">
        <v>10</v>
      </c>
      <c r="U169" s="4" t="s">
        <v>10</v>
      </c>
      <c r="V169" s="4" t="s">
        <v>10</v>
      </c>
      <c r="W169" s="4" t="s">
        <v>10</v>
      </c>
      <c r="X169" s="4" t="s">
        <v>10</v>
      </c>
      <c r="Y169" s="4" t="s">
        <v>10</v>
      </c>
      <c r="Z169" s="4" t="s">
        <v>10</v>
      </c>
      <c r="AA169" s="4" t="s">
        <v>10</v>
      </c>
      <c r="AB169" s="4" t="s">
        <v>10</v>
      </c>
    </row>
    <row r="170">
      <c r="A170" s="0" t="s">
        <v>319</v>
      </c>
      <c r="B170" s="0" t="s">
        <v>320</v>
      </c>
      <c r="C170" s="0" t="s">
        <v>333</v>
      </c>
      <c r="D170" s="4" t="s">
        <v>334</v>
      </c>
      <c r="E170" s="4" t="s">
        <v>10</v>
      </c>
      <c r="F170" s="4">
        <v>131.42</v>
      </c>
      <c r="G170" s="4" t="s">
        <v>10</v>
      </c>
      <c r="H170" s="4" t="s">
        <v>10</v>
      </c>
      <c r="I170" s="4" t="s">
        <v>10</v>
      </c>
      <c r="J170" s="4" t="s">
        <v>10</v>
      </c>
      <c r="K170" s="4" t="s">
        <v>10</v>
      </c>
      <c r="L170" s="4" t="s">
        <v>10</v>
      </c>
      <c r="M170" s="4" t="s">
        <v>10</v>
      </c>
      <c r="N170" s="4" t="s">
        <v>10</v>
      </c>
      <c r="O170" s="4" t="s">
        <v>10</v>
      </c>
      <c r="P170" s="4" t="s">
        <v>10</v>
      </c>
      <c r="Q170" s="4" t="s">
        <v>10</v>
      </c>
      <c r="R170" s="4">
        <v>4</v>
      </c>
      <c r="S170" s="4">
        <v>6</v>
      </c>
      <c r="T170" s="4">
        <v>5</v>
      </c>
      <c r="U170" s="4">
        <v>15.47</v>
      </c>
      <c r="V170" s="4">
        <v>17.25</v>
      </c>
      <c r="W170" s="4">
        <v>10.72</v>
      </c>
      <c r="X170" s="4">
        <v>13.79</v>
      </c>
      <c r="Y170" s="4">
        <v>6.28</v>
      </c>
      <c r="Z170" s="4">
        <v>1.97</v>
      </c>
      <c r="AA170" s="4" t="s">
        <v>10</v>
      </c>
      <c r="AB170" s="4" t="s">
        <v>10</v>
      </c>
    </row>
    <row r="171">
      <c r="A171" s="0" t="s">
        <v>319</v>
      </c>
      <c r="B171" s="0" t="s">
        <v>320</v>
      </c>
      <c r="C171" s="0" t="s">
        <v>335</v>
      </c>
      <c r="D171" s="4" t="s">
        <v>336</v>
      </c>
      <c r="E171" s="4" t="s">
        <v>10</v>
      </c>
      <c r="F171" s="4">
        <v>357.05</v>
      </c>
      <c r="G171" s="4" t="s">
        <v>10</v>
      </c>
      <c r="H171" s="4" t="s">
        <v>10</v>
      </c>
      <c r="I171" s="4" t="s">
        <v>10</v>
      </c>
      <c r="J171" s="4" t="s">
        <v>10</v>
      </c>
      <c r="K171" s="4" t="s">
        <v>10</v>
      </c>
      <c r="L171" s="4" t="s">
        <v>10</v>
      </c>
      <c r="M171" s="4" t="s">
        <v>10</v>
      </c>
      <c r="N171" s="4" t="s">
        <v>10</v>
      </c>
      <c r="O171" s="4" t="s">
        <v>10</v>
      </c>
      <c r="P171" s="4" t="s">
        <v>10</v>
      </c>
      <c r="Q171" s="4" t="s">
        <v>10</v>
      </c>
      <c r="R171" s="4">
        <v>3</v>
      </c>
      <c r="S171" s="4">
        <v>3</v>
      </c>
      <c r="T171" s="4">
        <v>3</v>
      </c>
      <c r="U171" s="4">
        <v>1.58</v>
      </c>
      <c r="V171" s="4">
        <v>2.57</v>
      </c>
      <c r="W171" s="4">
        <v>3.42</v>
      </c>
      <c r="X171" s="4">
        <v>10.21</v>
      </c>
      <c r="Y171" s="4">
        <v>8.33</v>
      </c>
      <c r="Z171" s="4">
        <v>1.74</v>
      </c>
      <c r="AA171" s="4">
        <v>1.32</v>
      </c>
      <c r="AB171" s="4" t="s">
        <v>10</v>
      </c>
    </row>
    <row r="172">
      <c r="A172" s="5" t="s">
        <v>337</v>
      </c>
      <c r="E172" s="5">
        <f>=SUBTOTAL(9,E164:E171)</f>
      </c>
      <c r="F172" s="5">
        <f>=SUBTOTAL(9,F164:F171)</f>
      </c>
      <c r="G172" s="5">
        <f>=SUBTOTAL(9,G164:G171)</f>
      </c>
      <c r="H172" s="5">
        <f>=SUBTOTAL(9,H164:H171)</f>
      </c>
      <c r="I172" s="5">
        <f>=SUBTOTAL(9,I164:I171)</f>
      </c>
      <c r="J172" s="5">
        <f>=SUBTOTAL(9,J164:J171)</f>
      </c>
      <c r="K172" s="5">
        <f>=SUBTOTAL(9,K164:K171)</f>
      </c>
      <c r="L172" s="5">
        <f>=SUBTOTAL(9,L164:L171)</f>
      </c>
      <c r="M172" s="5">
        <f>=SUBTOTAL(9,M164:M171)</f>
      </c>
      <c r="N172" s="5">
        <f>=SUBTOTAL(9,N164:N171)</f>
      </c>
      <c r="O172" s="5">
        <f>=SUBTOTAL(9,O164:O171)</f>
      </c>
      <c r="P172" s="5">
        <f>=SUBTOTAL(9,P164:P171)</f>
      </c>
      <c r="Q172" s="5">
        <f>=SUBTOTAL(9,Q164:Q171)</f>
      </c>
      <c r="R172" s="5">
        <f>=SUBTOTAL(9,R164:R171)</f>
      </c>
      <c r="S172" s="5">
        <f>=SUBTOTAL(9,S164:S171)</f>
      </c>
      <c r="T172" s="5">
        <f>=SUBTOTAL(9,T164:T171)</f>
      </c>
      <c r="U172" s="5">
        <f>=SUBTOTAL(9,U164:U171)</f>
      </c>
      <c r="V172" s="5">
        <f>=SUBTOTAL(9,V164:V171)</f>
      </c>
      <c r="W172" s="5">
        <f>=SUBTOTAL(9,W164:W171)</f>
      </c>
      <c r="X172" s="5">
        <f>=SUBTOTAL(9,X164:X171)</f>
      </c>
      <c r="Y172" s="5">
        <f>=SUBTOTAL(9,Y164:Y171)</f>
      </c>
      <c r="Z172" s="5">
        <f>=SUBTOTAL(9,Z164:Z171)</f>
      </c>
      <c r="AA172" s="5">
        <f>=SUBTOTAL(9,[164:[171)</f>
      </c>
      <c r="AB172" s="5">
        <f>=SUBTOTAL(9,\164:\171)</f>
      </c>
    </row>
    <row r="173">
      <c r="A173" s="0" t="s">
        <v>338</v>
      </c>
      <c r="B173" s="0" t="s">
        <v>339</v>
      </c>
      <c r="C173" s="0" t="s">
        <v>340</v>
      </c>
      <c r="D173" s="4" t="s">
        <v>341</v>
      </c>
      <c r="E173" s="4" t="s">
        <v>10</v>
      </c>
      <c r="F173" s="4" t="s">
        <v>10</v>
      </c>
      <c r="G173" s="4" t="s">
        <v>10</v>
      </c>
      <c r="H173" s="4" t="s">
        <v>10</v>
      </c>
      <c r="I173" s="4" t="s">
        <v>10</v>
      </c>
      <c r="J173" s="4" t="s">
        <v>10</v>
      </c>
      <c r="K173" s="4" t="s">
        <v>10</v>
      </c>
      <c r="L173" s="4" t="s">
        <v>10</v>
      </c>
      <c r="M173" s="4" t="s">
        <v>10</v>
      </c>
      <c r="N173" s="4" t="s">
        <v>10</v>
      </c>
      <c r="O173" s="4" t="s">
        <v>10</v>
      </c>
      <c r="P173" s="4" t="s">
        <v>10</v>
      </c>
      <c r="Q173" s="4">
        <v>6</v>
      </c>
      <c r="R173" s="4">
        <v>4</v>
      </c>
      <c r="S173" s="4">
        <v>2</v>
      </c>
      <c r="T173" s="4">
        <v>4</v>
      </c>
      <c r="U173" s="4">
        <v>3.34</v>
      </c>
      <c r="V173" s="4">
        <v>2.2</v>
      </c>
      <c r="W173" s="4">
        <v>8.96</v>
      </c>
      <c r="X173" s="4">
        <v>4.47</v>
      </c>
      <c r="Y173" s="4">
        <v>4.76</v>
      </c>
      <c r="Z173" s="4">
        <v>1.69</v>
      </c>
      <c r="AA173" s="4">
        <v>1.29</v>
      </c>
      <c r="AB173" s="4">
        <v>6.34</v>
      </c>
    </row>
    <row r="174">
      <c r="A174" s="0" t="s">
        <v>338</v>
      </c>
      <c r="B174" s="0" t="s">
        <v>339</v>
      </c>
      <c r="C174" s="0" t="s">
        <v>342</v>
      </c>
      <c r="D174" s="4" t="s">
        <v>343</v>
      </c>
      <c r="E174" s="4" t="s">
        <v>10</v>
      </c>
      <c r="F174" s="4" t="s">
        <v>10</v>
      </c>
      <c r="G174" s="4" t="s">
        <v>10</v>
      </c>
      <c r="H174" s="4" t="s">
        <v>10</v>
      </c>
      <c r="I174" s="4">
        <v>45</v>
      </c>
      <c r="J174" s="4">
        <v>12</v>
      </c>
      <c r="K174" s="4">
        <v>104</v>
      </c>
      <c r="L174" s="4">
        <v>7</v>
      </c>
      <c r="M174" s="4">
        <v>259</v>
      </c>
      <c r="N174" s="4">
        <v>391</v>
      </c>
      <c r="O174" s="4">
        <v>159</v>
      </c>
      <c r="P174" s="4">
        <v>489</v>
      </c>
      <c r="Q174" s="4">
        <v>196</v>
      </c>
      <c r="R174" s="4">
        <v>268</v>
      </c>
      <c r="S174" s="4">
        <v>105</v>
      </c>
      <c r="T174" s="4">
        <v>135</v>
      </c>
      <c r="U174" s="4">
        <v>47.87</v>
      </c>
      <c r="V174" s="4">
        <v>57.97</v>
      </c>
      <c r="W174" s="4">
        <v>39.17</v>
      </c>
      <c r="X174" s="4">
        <v>21.62</v>
      </c>
      <c r="Y174" s="4">
        <v>38.75</v>
      </c>
      <c r="Z174" s="4">
        <v>34.09</v>
      </c>
      <c r="AA174" s="4">
        <v>115.75</v>
      </c>
      <c r="AB174" s="4">
        <v>173.93</v>
      </c>
    </row>
    <row r="175">
      <c r="A175" s="0" t="s">
        <v>338</v>
      </c>
      <c r="B175" s="0" t="s">
        <v>339</v>
      </c>
      <c r="C175" s="0" t="s">
        <v>344</v>
      </c>
      <c r="D175" s="4" t="s">
        <v>345</v>
      </c>
      <c r="E175" s="4" t="s">
        <v>10</v>
      </c>
      <c r="F175" s="4" t="s">
        <v>10</v>
      </c>
      <c r="G175" s="4" t="s">
        <v>10</v>
      </c>
      <c r="H175" s="4" t="s">
        <v>10</v>
      </c>
      <c r="I175" s="4" t="s">
        <v>10</v>
      </c>
      <c r="J175" s="4" t="s">
        <v>10</v>
      </c>
      <c r="K175" s="4" t="s">
        <v>10</v>
      </c>
      <c r="L175" s="4" t="s">
        <v>10</v>
      </c>
      <c r="M175" s="4" t="s">
        <v>10</v>
      </c>
      <c r="N175" s="4" t="s">
        <v>10</v>
      </c>
      <c r="O175" s="4">
        <v>4</v>
      </c>
      <c r="P175" s="4" t="s">
        <v>10</v>
      </c>
      <c r="Q175" s="4" t="s">
        <v>10</v>
      </c>
      <c r="R175" s="4">
        <v>8</v>
      </c>
      <c r="S175" s="4">
        <v>2</v>
      </c>
      <c r="T175" s="4" t="s">
        <v>10</v>
      </c>
      <c r="U175" s="4" t="s">
        <v>10</v>
      </c>
      <c r="V175" s="4" t="s">
        <v>10</v>
      </c>
      <c r="W175" s="4" t="s">
        <v>10</v>
      </c>
      <c r="X175" s="4" t="s">
        <v>10</v>
      </c>
      <c r="Y175" s="4" t="s">
        <v>10</v>
      </c>
      <c r="Z175" s="4" t="s">
        <v>10</v>
      </c>
      <c r="AA175" s="4" t="s">
        <v>10</v>
      </c>
      <c r="AB175" s="4">
        <v>1.78</v>
      </c>
    </row>
    <row r="176">
      <c r="A176" s="0" t="s">
        <v>338</v>
      </c>
      <c r="B176" s="0" t="s">
        <v>339</v>
      </c>
      <c r="C176" s="0" t="s">
        <v>346</v>
      </c>
      <c r="D176" s="4" t="s">
        <v>347</v>
      </c>
      <c r="E176" s="4" t="s">
        <v>10</v>
      </c>
      <c r="F176" s="4" t="s">
        <v>10</v>
      </c>
      <c r="G176" s="4" t="s">
        <v>10</v>
      </c>
      <c r="H176" s="4" t="s">
        <v>10</v>
      </c>
      <c r="I176" s="4" t="s">
        <v>10</v>
      </c>
      <c r="J176" s="4" t="s">
        <v>10</v>
      </c>
      <c r="K176" s="4" t="s">
        <v>10</v>
      </c>
      <c r="L176" s="4" t="s">
        <v>10</v>
      </c>
      <c r="M176" s="4" t="s">
        <v>10</v>
      </c>
      <c r="N176" s="4" t="s">
        <v>10</v>
      </c>
      <c r="O176" s="4" t="s">
        <v>10</v>
      </c>
      <c r="P176" s="4">
        <v>7</v>
      </c>
      <c r="Q176" s="4" t="s">
        <v>10</v>
      </c>
      <c r="R176" s="4" t="s">
        <v>10</v>
      </c>
      <c r="S176" s="4" t="s">
        <v>10</v>
      </c>
      <c r="T176" s="4" t="s">
        <v>10</v>
      </c>
      <c r="U176" s="4" t="s">
        <v>10</v>
      </c>
      <c r="V176" s="4" t="s">
        <v>10</v>
      </c>
      <c r="W176" s="4" t="s">
        <v>10</v>
      </c>
      <c r="X176" s="4" t="s">
        <v>10</v>
      </c>
      <c r="Y176" s="4" t="s">
        <v>10</v>
      </c>
      <c r="Z176" s="4" t="s">
        <v>10</v>
      </c>
      <c r="AA176" s="4" t="s">
        <v>10</v>
      </c>
      <c r="AB176" s="4" t="s">
        <v>10</v>
      </c>
    </row>
    <row r="177">
      <c r="A177" s="0" t="s">
        <v>338</v>
      </c>
      <c r="B177" s="0" t="s">
        <v>339</v>
      </c>
      <c r="C177" s="0" t="s">
        <v>348</v>
      </c>
      <c r="D177" s="4" t="s">
        <v>349</v>
      </c>
      <c r="E177" s="4" t="s">
        <v>10</v>
      </c>
      <c r="F177" s="4" t="s">
        <v>10</v>
      </c>
      <c r="G177" s="4" t="s">
        <v>10</v>
      </c>
      <c r="H177" s="4" t="s">
        <v>10</v>
      </c>
      <c r="I177" s="4">
        <v>177</v>
      </c>
      <c r="J177" s="4">
        <v>78</v>
      </c>
      <c r="K177" s="4">
        <v>332</v>
      </c>
      <c r="L177" s="4">
        <v>82</v>
      </c>
      <c r="M177" s="4">
        <v>353</v>
      </c>
      <c r="N177" s="4">
        <v>1114</v>
      </c>
      <c r="O177" s="4">
        <v>147</v>
      </c>
      <c r="P177" s="4">
        <v>341</v>
      </c>
      <c r="Q177" s="4">
        <v>248</v>
      </c>
      <c r="R177" s="4">
        <v>562</v>
      </c>
      <c r="S177" s="4">
        <v>145</v>
      </c>
      <c r="T177" s="4">
        <v>218</v>
      </c>
      <c r="U177" s="4">
        <v>131.16</v>
      </c>
      <c r="V177" s="4">
        <v>138.22</v>
      </c>
      <c r="W177" s="4">
        <v>79.75</v>
      </c>
      <c r="X177" s="4">
        <v>53.69</v>
      </c>
      <c r="Y177" s="4">
        <v>21.53</v>
      </c>
      <c r="Z177" s="4">
        <v>16.38</v>
      </c>
      <c r="AA177" s="4">
        <v>91.51</v>
      </c>
      <c r="AB177" s="4">
        <v>101.64</v>
      </c>
    </row>
    <row r="178">
      <c r="A178" s="0" t="s">
        <v>338</v>
      </c>
      <c r="B178" s="0" t="s">
        <v>339</v>
      </c>
      <c r="C178" s="0" t="s">
        <v>350</v>
      </c>
      <c r="D178" s="4" t="s">
        <v>351</v>
      </c>
      <c r="E178" s="4" t="s">
        <v>10</v>
      </c>
      <c r="F178" s="4" t="s">
        <v>10</v>
      </c>
      <c r="G178" s="4" t="s">
        <v>10</v>
      </c>
      <c r="H178" s="4" t="s">
        <v>10</v>
      </c>
      <c r="I178" s="4" t="s">
        <v>10</v>
      </c>
      <c r="J178" s="4" t="s">
        <v>10</v>
      </c>
      <c r="K178" s="4" t="s">
        <v>10</v>
      </c>
      <c r="L178" s="4" t="s">
        <v>10</v>
      </c>
      <c r="M178" s="4" t="s">
        <v>10</v>
      </c>
      <c r="N178" s="4" t="s">
        <v>10</v>
      </c>
      <c r="O178" s="4" t="s">
        <v>10</v>
      </c>
      <c r="P178" s="4" t="s">
        <v>10</v>
      </c>
      <c r="Q178" s="4">
        <v>4</v>
      </c>
      <c r="R178" s="4">
        <v>2</v>
      </c>
      <c r="S178" s="4" t="s">
        <v>10</v>
      </c>
      <c r="T178" s="4" t="s">
        <v>10</v>
      </c>
      <c r="U178" s="4" t="s">
        <v>10</v>
      </c>
      <c r="V178" s="4" t="s">
        <v>10</v>
      </c>
      <c r="W178" s="4" t="s">
        <v>10</v>
      </c>
      <c r="X178" s="4" t="s">
        <v>10</v>
      </c>
      <c r="Y178" s="4" t="s">
        <v>10</v>
      </c>
      <c r="Z178" s="4" t="s">
        <v>10</v>
      </c>
      <c r="AA178" s="4" t="s">
        <v>10</v>
      </c>
      <c r="AB178" s="4" t="s">
        <v>10</v>
      </c>
    </row>
    <row r="179">
      <c r="A179" s="0" t="s">
        <v>338</v>
      </c>
      <c r="B179" s="0" t="s">
        <v>339</v>
      </c>
      <c r="C179" s="0" t="s">
        <v>352</v>
      </c>
      <c r="D179" s="4" t="s">
        <v>353</v>
      </c>
      <c r="E179" s="4" t="s">
        <v>10</v>
      </c>
      <c r="F179" s="4" t="s">
        <v>10</v>
      </c>
      <c r="G179" s="4" t="s">
        <v>10</v>
      </c>
      <c r="H179" s="4" t="s">
        <v>10</v>
      </c>
      <c r="I179" s="4" t="s">
        <v>10</v>
      </c>
      <c r="J179" s="4" t="s">
        <v>10</v>
      </c>
      <c r="K179" s="4" t="s">
        <v>10</v>
      </c>
      <c r="L179" s="4" t="s">
        <v>10</v>
      </c>
      <c r="M179" s="4" t="s">
        <v>10</v>
      </c>
      <c r="N179" s="4" t="s">
        <v>10</v>
      </c>
      <c r="O179" s="4" t="s">
        <v>10</v>
      </c>
      <c r="P179" s="4" t="s">
        <v>10</v>
      </c>
      <c r="Q179" s="4" t="s">
        <v>10</v>
      </c>
      <c r="R179" s="4">
        <v>63</v>
      </c>
      <c r="S179" s="4">
        <v>76</v>
      </c>
      <c r="T179" s="4">
        <v>23</v>
      </c>
      <c r="U179" s="4">
        <v>48.14</v>
      </c>
      <c r="V179" s="4">
        <v>98.28</v>
      </c>
      <c r="W179" s="4">
        <v>159.99</v>
      </c>
      <c r="X179" s="4">
        <v>153.39</v>
      </c>
      <c r="Y179" s="4">
        <v>232.42</v>
      </c>
      <c r="Z179" s="4">
        <v>192.67</v>
      </c>
      <c r="AA179" s="4">
        <v>778.94</v>
      </c>
      <c r="AB179" s="4">
        <v>702.58</v>
      </c>
    </row>
    <row r="180">
      <c r="A180" s="0" t="s">
        <v>338</v>
      </c>
      <c r="B180" s="0" t="s">
        <v>339</v>
      </c>
      <c r="C180" s="0" t="s">
        <v>354</v>
      </c>
      <c r="D180" s="4" t="s">
        <v>355</v>
      </c>
      <c r="E180" s="4" t="s">
        <v>10</v>
      </c>
      <c r="F180" s="4" t="s">
        <v>10</v>
      </c>
      <c r="G180" s="4" t="s">
        <v>10</v>
      </c>
      <c r="H180" s="4" t="s">
        <v>10</v>
      </c>
      <c r="I180" s="4" t="s">
        <v>10</v>
      </c>
      <c r="J180" s="4">
        <v>1</v>
      </c>
      <c r="K180" s="4">
        <v>3</v>
      </c>
      <c r="L180" s="4" t="s">
        <v>10</v>
      </c>
      <c r="M180" s="4">
        <v>6</v>
      </c>
      <c r="N180" s="4">
        <v>55</v>
      </c>
      <c r="O180" s="4">
        <v>13</v>
      </c>
      <c r="P180" s="4">
        <v>33</v>
      </c>
      <c r="Q180" s="4">
        <v>59</v>
      </c>
      <c r="R180" s="4">
        <v>10</v>
      </c>
      <c r="S180" s="4">
        <v>7</v>
      </c>
      <c r="T180" s="4">
        <v>10</v>
      </c>
      <c r="U180" s="4">
        <v>20.57</v>
      </c>
      <c r="V180" s="4">
        <v>3.36</v>
      </c>
      <c r="W180" s="4">
        <v>13.53</v>
      </c>
      <c r="X180" s="4">
        <v>11.43</v>
      </c>
      <c r="Y180" s="4">
        <v>11.23</v>
      </c>
      <c r="Z180" s="4">
        <v>7.88</v>
      </c>
      <c r="AA180" s="4">
        <v>20.92</v>
      </c>
      <c r="AB180" s="4">
        <v>10.26</v>
      </c>
    </row>
    <row r="181">
      <c r="A181" s="0" t="s">
        <v>338</v>
      </c>
      <c r="B181" s="0" t="s">
        <v>339</v>
      </c>
      <c r="C181" s="0" t="s">
        <v>356</v>
      </c>
      <c r="D181" s="4" t="s">
        <v>357</v>
      </c>
      <c r="E181" s="4" t="s">
        <v>10</v>
      </c>
      <c r="F181" s="4" t="s">
        <v>10</v>
      </c>
      <c r="G181" s="4" t="s">
        <v>10</v>
      </c>
      <c r="H181" s="4" t="s">
        <v>10</v>
      </c>
      <c r="I181" s="4">
        <v>1.35</v>
      </c>
      <c r="J181" s="4">
        <v>12</v>
      </c>
      <c r="K181" s="4">
        <v>48</v>
      </c>
      <c r="L181" s="4" t="s">
        <v>10</v>
      </c>
      <c r="M181" s="4">
        <v>25</v>
      </c>
      <c r="N181" s="4">
        <v>52</v>
      </c>
      <c r="O181" s="4">
        <v>63</v>
      </c>
      <c r="P181" s="4">
        <v>133</v>
      </c>
      <c r="Q181" s="4">
        <v>68</v>
      </c>
      <c r="R181" s="4">
        <v>58</v>
      </c>
      <c r="S181" s="4">
        <v>29</v>
      </c>
      <c r="T181" s="4">
        <v>50</v>
      </c>
      <c r="U181" s="4">
        <v>47.82</v>
      </c>
      <c r="V181" s="4">
        <v>34.76</v>
      </c>
      <c r="W181" s="4">
        <v>11.73</v>
      </c>
      <c r="X181" s="4">
        <v>5.51</v>
      </c>
      <c r="Y181" s="4" t="s">
        <v>10</v>
      </c>
      <c r="Z181" s="4" t="s">
        <v>10</v>
      </c>
      <c r="AA181" s="4">
        <v>19.22</v>
      </c>
      <c r="AB181" s="4">
        <v>22.04</v>
      </c>
    </row>
    <row r="182">
      <c r="A182" s="0" t="s">
        <v>338</v>
      </c>
      <c r="B182" s="0" t="s">
        <v>339</v>
      </c>
      <c r="C182" s="0" t="s">
        <v>358</v>
      </c>
      <c r="D182" s="4" t="s">
        <v>359</v>
      </c>
      <c r="E182" s="4" t="s">
        <v>10</v>
      </c>
      <c r="F182" s="4" t="s">
        <v>10</v>
      </c>
      <c r="G182" s="4" t="s">
        <v>10</v>
      </c>
      <c r="H182" s="4" t="s">
        <v>10</v>
      </c>
      <c r="I182" s="4" t="s">
        <v>10</v>
      </c>
      <c r="J182" s="4">
        <v>1.26</v>
      </c>
      <c r="K182" s="4">
        <v>1.98</v>
      </c>
      <c r="L182" s="4">
        <v>3</v>
      </c>
      <c r="M182" s="4">
        <v>11</v>
      </c>
      <c r="N182" s="4">
        <v>102</v>
      </c>
      <c r="O182" s="4">
        <v>24</v>
      </c>
      <c r="P182" s="4">
        <v>60</v>
      </c>
      <c r="Q182" s="4">
        <v>36</v>
      </c>
      <c r="R182" s="4">
        <v>144</v>
      </c>
      <c r="S182" s="4">
        <v>67</v>
      </c>
      <c r="T182" s="4">
        <v>120</v>
      </c>
      <c r="U182" s="4">
        <v>37.98</v>
      </c>
      <c r="V182" s="4">
        <v>98.35</v>
      </c>
      <c r="W182" s="4">
        <v>184.52</v>
      </c>
      <c r="X182" s="4">
        <v>138.36</v>
      </c>
      <c r="Y182" s="4">
        <v>59.41</v>
      </c>
      <c r="Z182" s="4">
        <v>50.94</v>
      </c>
      <c r="AA182" s="4">
        <v>63.54</v>
      </c>
      <c r="AB182" s="4">
        <v>81.93</v>
      </c>
    </row>
    <row r="183">
      <c r="A183" s="0" t="s">
        <v>338</v>
      </c>
      <c r="B183" s="0" t="s">
        <v>339</v>
      </c>
      <c r="C183" s="0" t="s">
        <v>360</v>
      </c>
      <c r="D183" s="4" t="s">
        <v>361</v>
      </c>
      <c r="E183" s="4" t="s">
        <v>10</v>
      </c>
      <c r="F183" s="4" t="s">
        <v>10</v>
      </c>
      <c r="G183" s="4" t="s">
        <v>10</v>
      </c>
      <c r="H183" s="4" t="s">
        <v>10</v>
      </c>
      <c r="I183" s="4">
        <v>57</v>
      </c>
      <c r="J183" s="4">
        <v>36</v>
      </c>
      <c r="K183" s="4">
        <v>196</v>
      </c>
      <c r="L183" s="4">
        <v>210</v>
      </c>
      <c r="M183" s="4">
        <v>205</v>
      </c>
      <c r="N183" s="4">
        <v>425</v>
      </c>
      <c r="O183" s="4">
        <v>497</v>
      </c>
      <c r="P183" s="4">
        <v>847</v>
      </c>
      <c r="Q183" s="4">
        <v>684</v>
      </c>
      <c r="R183" s="4">
        <v>760</v>
      </c>
      <c r="S183" s="4">
        <v>369</v>
      </c>
      <c r="T183" s="4">
        <v>517</v>
      </c>
      <c r="U183" s="4">
        <v>303.11</v>
      </c>
      <c r="V183" s="4">
        <v>476.71</v>
      </c>
      <c r="W183" s="4">
        <v>743.05</v>
      </c>
      <c r="X183" s="4">
        <v>577.36</v>
      </c>
      <c r="Y183" s="4">
        <v>228.85</v>
      </c>
      <c r="Z183" s="4">
        <v>200.15</v>
      </c>
      <c r="AA183" s="4">
        <v>462.79</v>
      </c>
      <c r="AB183" s="4">
        <v>311.83</v>
      </c>
    </row>
    <row r="184">
      <c r="A184" s="0" t="s">
        <v>338</v>
      </c>
      <c r="B184" s="0" t="s">
        <v>339</v>
      </c>
      <c r="C184" s="0" t="s">
        <v>362</v>
      </c>
      <c r="D184" s="4" t="s">
        <v>363</v>
      </c>
      <c r="E184" s="4" t="s">
        <v>10</v>
      </c>
      <c r="F184" s="4" t="s">
        <v>10</v>
      </c>
      <c r="G184" s="4" t="s">
        <v>10</v>
      </c>
      <c r="H184" s="4" t="s">
        <v>10</v>
      </c>
      <c r="I184" s="4" t="s">
        <v>10</v>
      </c>
      <c r="J184" s="4" t="s">
        <v>10</v>
      </c>
      <c r="K184" s="4" t="s">
        <v>10</v>
      </c>
      <c r="L184" s="4" t="s">
        <v>10</v>
      </c>
      <c r="M184" s="4" t="s">
        <v>10</v>
      </c>
      <c r="N184" s="4" t="s">
        <v>10</v>
      </c>
      <c r="O184" s="4" t="s">
        <v>10</v>
      </c>
      <c r="P184" s="4">
        <v>13</v>
      </c>
      <c r="Q184" s="4">
        <v>18</v>
      </c>
      <c r="R184" s="4">
        <v>9</v>
      </c>
      <c r="S184" s="4">
        <v>9</v>
      </c>
      <c r="T184" s="4" t="s">
        <v>10</v>
      </c>
      <c r="U184" s="4" t="s">
        <v>10</v>
      </c>
      <c r="V184" s="4" t="s">
        <v>10</v>
      </c>
      <c r="W184" s="4" t="s">
        <v>10</v>
      </c>
      <c r="X184" s="4" t="s">
        <v>10</v>
      </c>
      <c r="Y184" s="4" t="s">
        <v>10</v>
      </c>
      <c r="Z184" s="4" t="s">
        <v>10</v>
      </c>
      <c r="AA184" s="4" t="s">
        <v>10</v>
      </c>
      <c r="AB184" s="4" t="s">
        <v>10</v>
      </c>
    </row>
    <row r="185">
      <c r="A185" s="0" t="s">
        <v>338</v>
      </c>
      <c r="B185" s="0" t="s">
        <v>339</v>
      </c>
      <c r="C185" s="0" t="s">
        <v>364</v>
      </c>
      <c r="D185" s="4" t="s">
        <v>365</v>
      </c>
      <c r="E185" s="4" t="s">
        <v>10</v>
      </c>
      <c r="F185" s="4" t="s">
        <v>10</v>
      </c>
      <c r="G185" s="4" t="s">
        <v>10</v>
      </c>
      <c r="H185" s="4" t="s">
        <v>10</v>
      </c>
      <c r="I185" s="4" t="s">
        <v>10</v>
      </c>
      <c r="J185" s="4" t="s">
        <v>10</v>
      </c>
      <c r="K185" s="4" t="s">
        <v>10</v>
      </c>
      <c r="L185" s="4" t="s">
        <v>10</v>
      </c>
      <c r="M185" s="4" t="s">
        <v>10</v>
      </c>
      <c r="N185" s="4" t="s">
        <v>10</v>
      </c>
      <c r="O185" s="4" t="s">
        <v>10</v>
      </c>
      <c r="P185" s="4">
        <v>10</v>
      </c>
      <c r="Q185" s="4" t="s">
        <v>10</v>
      </c>
      <c r="R185" s="4">
        <v>4</v>
      </c>
      <c r="S185" s="4" t="s">
        <v>10</v>
      </c>
      <c r="T185" s="4" t="s">
        <v>10</v>
      </c>
      <c r="U185" s="4" t="s">
        <v>10</v>
      </c>
      <c r="V185" s="4" t="s">
        <v>10</v>
      </c>
      <c r="W185" s="4">
        <v>1.37</v>
      </c>
      <c r="X185" s="4" t="s">
        <v>10</v>
      </c>
      <c r="Y185" s="4" t="s">
        <v>10</v>
      </c>
      <c r="Z185" s="4">
        <v>4.16</v>
      </c>
      <c r="AA185" s="4">
        <v>13.54</v>
      </c>
      <c r="AB185" s="4">
        <v>7.96</v>
      </c>
    </row>
    <row r="186">
      <c r="A186" s="0" t="s">
        <v>338</v>
      </c>
      <c r="B186" s="0" t="s">
        <v>339</v>
      </c>
      <c r="C186" s="0" t="s">
        <v>366</v>
      </c>
      <c r="D186" s="4" t="s">
        <v>367</v>
      </c>
      <c r="E186" s="4" t="s">
        <v>10</v>
      </c>
      <c r="F186" s="4" t="s">
        <v>10</v>
      </c>
      <c r="G186" s="4" t="s">
        <v>10</v>
      </c>
      <c r="H186" s="4" t="s">
        <v>10</v>
      </c>
      <c r="I186" s="4" t="s">
        <v>10</v>
      </c>
      <c r="J186" s="4" t="s">
        <v>10</v>
      </c>
      <c r="K186" s="4" t="s">
        <v>10</v>
      </c>
      <c r="L186" s="4" t="s">
        <v>10</v>
      </c>
      <c r="M186" s="4" t="s">
        <v>10</v>
      </c>
      <c r="N186" s="4" t="s">
        <v>10</v>
      </c>
      <c r="O186" s="4" t="s">
        <v>10</v>
      </c>
      <c r="P186" s="4">
        <v>4</v>
      </c>
      <c r="Q186" s="4">
        <v>3</v>
      </c>
      <c r="R186" s="4">
        <v>4</v>
      </c>
      <c r="S186" s="4" t="s">
        <v>10</v>
      </c>
      <c r="T186" s="4" t="s">
        <v>10</v>
      </c>
      <c r="U186" s="4" t="s">
        <v>10</v>
      </c>
      <c r="V186" s="4" t="s">
        <v>10</v>
      </c>
      <c r="W186" s="4" t="s">
        <v>10</v>
      </c>
      <c r="X186" s="4" t="s">
        <v>10</v>
      </c>
      <c r="Y186" s="4" t="s">
        <v>10</v>
      </c>
      <c r="Z186" s="4" t="s">
        <v>10</v>
      </c>
      <c r="AA186" s="4" t="s">
        <v>10</v>
      </c>
      <c r="AB186" s="4" t="s">
        <v>10</v>
      </c>
    </row>
    <row r="187">
      <c r="A187" s="0" t="s">
        <v>338</v>
      </c>
      <c r="B187" s="0" t="s">
        <v>339</v>
      </c>
      <c r="C187" s="0" t="s">
        <v>368</v>
      </c>
      <c r="D187" s="4" t="s">
        <v>369</v>
      </c>
      <c r="E187" s="4" t="s">
        <v>10</v>
      </c>
      <c r="F187" s="4" t="s">
        <v>10</v>
      </c>
      <c r="G187" s="4" t="s">
        <v>10</v>
      </c>
      <c r="H187" s="4" t="s">
        <v>10</v>
      </c>
      <c r="I187" s="4">
        <v>4.23</v>
      </c>
      <c r="J187" s="4">
        <v>11</v>
      </c>
      <c r="K187" s="4">
        <v>68</v>
      </c>
      <c r="L187" s="4">
        <v>24</v>
      </c>
      <c r="M187" s="4">
        <v>77</v>
      </c>
      <c r="N187" s="4">
        <v>228</v>
      </c>
      <c r="O187" s="4">
        <v>254</v>
      </c>
      <c r="P187" s="4">
        <v>333</v>
      </c>
      <c r="Q187" s="4">
        <v>352</v>
      </c>
      <c r="R187" s="4">
        <v>606</v>
      </c>
      <c r="S187" s="4">
        <v>177</v>
      </c>
      <c r="T187" s="4">
        <v>231</v>
      </c>
      <c r="U187" s="4">
        <v>134.81</v>
      </c>
      <c r="V187" s="4">
        <v>68.85</v>
      </c>
      <c r="W187" s="4">
        <v>64.52</v>
      </c>
      <c r="X187" s="4">
        <v>43.42</v>
      </c>
      <c r="Y187" s="4">
        <v>36.61</v>
      </c>
      <c r="Z187" s="4">
        <v>39.79</v>
      </c>
      <c r="AA187" s="4">
        <v>161.45</v>
      </c>
      <c r="AB187" s="4">
        <v>170.15</v>
      </c>
    </row>
    <row r="188">
      <c r="A188" s="0" t="s">
        <v>338</v>
      </c>
      <c r="B188" s="0" t="s">
        <v>339</v>
      </c>
      <c r="C188" s="0" t="s">
        <v>370</v>
      </c>
      <c r="D188" s="4" t="s">
        <v>371</v>
      </c>
      <c r="E188" s="4" t="s">
        <v>10</v>
      </c>
      <c r="F188" s="4" t="s">
        <v>10</v>
      </c>
      <c r="G188" s="4" t="s">
        <v>10</v>
      </c>
      <c r="H188" s="4" t="s">
        <v>10</v>
      </c>
      <c r="I188" s="4" t="s">
        <v>10</v>
      </c>
      <c r="J188" s="4" t="s">
        <v>10</v>
      </c>
      <c r="K188" s="4" t="s">
        <v>10</v>
      </c>
      <c r="L188" s="4" t="s">
        <v>10</v>
      </c>
      <c r="M188" s="4" t="s">
        <v>10</v>
      </c>
      <c r="N188" s="4" t="s">
        <v>10</v>
      </c>
      <c r="O188" s="4" t="s">
        <v>10</v>
      </c>
      <c r="P188" s="4" t="s">
        <v>10</v>
      </c>
      <c r="Q188" s="4" t="s">
        <v>10</v>
      </c>
      <c r="R188" s="4">
        <v>305</v>
      </c>
      <c r="S188" s="4">
        <v>192</v>
      </c>
      <c r="T188" s="4">
        <v>153</v>
      </c>
      <c r="U188" s="4">
        <v>304.9</v>
      </c>
      <c r="V188" s="4">
        <v>136.34</v>
      </c>
      <c r="W188" s="4">
        <v>305.05</v>
      </c>
      <c r="X188" s="4">
        <v>224.96</v>
      </c>
      <c r="Y188" s="4">
        <v>81.23</v>
      </c>
      <c r="Z188" s="4">
        <v>82.53</v>
      </c>
      <c r="AA188" s="4">
        <v>249.03</v>
      </c>
      <c r="AB188" s="4">
        <v>218.32</v>
      </c>
    </row>
    <row r="189">
      <c r="A189" s="0" t="s">
        <v>338</v>
      </c>
      <c r="B189" s="0" t="s">
        <v>339</v>
      </c>
      <c r="C189" s="0" t="s">
        <v>372</v>
      </c>
      <c r="D189" s="4" t="s">
        <v>373</v>
      </c>
      <c r="E189" s="4" t="s">
        <v>10</v>
      </c>
      <c r="F189" s="4" t="s">
        <v>10</v>
      </c>
      <c r="G189" s="4" t="s">
        <v>10</v>
      </c>
      <c r="H189" s="4" t="s">
        <v>10</v>
      </c>
      <c r="I189" s="4">
        <v>93</v>
      </c>
      <c r="J189" s="4">
        <v>30</v>
      </c>
      <c r="K189" s="4">
        <v>90</v>
      </c>
      <c r="L189" s="4">
        <v>237</v>
      </c>
      <c r="M189" s="4">
        <v>76</v>
      </c>
      <c r="N189" s="4">
        <v>215</v>
      </c>
      <c r="O189" s="4">
        <v>190</v>
      </c>
      <c r="P189" s="4">
        <v>249</v>
      </c>
      <c r="Q189" s="4">
        <v>464</v>
      </c>
      <c r="R189" s="4">
        <v>165</v>
      </c>
      <c r="S189" s="4">
        <v>91</v>
      </c>
      <c r="T189" s="4">
        <v>53</v>
      </c>
      <c r="U189" s="4">
        <v>78.94</v>
      </c>
      <c r="V189" s="4">
        <v>75.26</v>
      </c>
      <c r="W189" s="4">
        <v>162.33</v>
      </c>
      <c r="X189" s="4">
        <v>130.29</v>
      </c>
      <c r="Y189" s="4">
        <v>69.32</v>
      </c>
      <c r="Z189" s="4">
        <v>61.85</v>
      </c>
      <c r="AA189" s="4">
        <v>143.69</v>
      </c>
      <c r="AB189" s="4">
        <v>133.92</v>
      </c>
    </row>
    <row r="190">
      <c r="A190" s="0" t="s">
        <v>338</v>
      </c>
      <c r="B190" s="0" t="s">
        <v>339</v>
      </c>
      <c r="C190" s="0" t="s">
        <v>374</v>
      </c>
      <c r="D190" s="4" t="s">
        <v>375</v>
      </c>
      <c r="E190" s="4" t="s">
        <v>10</v>
      </c>
      <c r="F190" s="4" t="s">
        <v>10</v>
      </c>
      <c r="G190" s="4" t="s">
        <v>10</v>
      </c>
      <c r="H190" s="4" t="s">
        <v>10</v>
      </c>
      <c r="I190" s="4" t="s">
        <v>10</v>
      </c>
      <c r="J190" s="4">
        <v>2</v>
      </c>
      <c r="K190" s="4">
        <v>5</v>
      </c>
      <c r="L190" s="4">
        <v>2</v>
      </c>
      <c r="M190" s="4">
        <v>8</v>
      </c>
      <c r="N190" s="4">
        <v>23</v>
      </c>
      <c r="O190" s="4">
        <v>19</v>
      </c>
      <c r="P190" s="4">
        <v>13</v>
      </c>
      <c r="Q190" s="4">
        <v>12</v>
      </c>
      <c r="R190" s="4">
        <v>33</v>
      </c>
      <c r="S190" s="4">
        <v>3</v>
      </c>
      <c r="T190" s="4">
        <v>6</v>
      </c>
      <c r="U190" s="4" t="s">
        <v>10</v>
      </c>
      <c r="V190" s="4" t="s">
        <v>10</v>
      </c>
      <c r="W190" s="4" t="s">
        <v>10</v>
      </c>
      <c r="X190" s="4" t="s">
        <v>10</v>
      </c>
      <c r="Y190" s="4" t="s">
        <v>10</v>
      </c>
      <c r="Z190" s="4" t="s">
        <v>10</v>
      </c>
      <c r="AA190" s="4" t="s">
        <v>10</v>
      </c>
      <c r="AB190" s="4" t="s">
        <v>10</v>
      </c>
    </row>
    <row r="191">
      <c r="A191" s="0" t="s">
        <v>338</v>
      </c>
      <c r="B191" s="0" t="s">
        <v>339</v>
      </c>
      <c r="C191" s="0" t="s">
        <v>376</v>
      </c>
      <c r="D191" s="4" t="s">
        <v>377</v>
      </c>
      <c r="E191" s="4" t="s">
        <v>10</v>
      </c>
      <c r="F191" s="4" t="s">
        <v>10</v>
      </c>
      <c r="G191" s="4" t="s">
        <v>10</v>
      </c>
      <c r="H191" s="4" t="s">
        <v>10</v>
      </c>
      <c r="I191" s="4" t="s">
        <v>10</v>
      </c>
      <c r="J191" s="4" t="s">
        <v>10</v>
      </c>
      <c r="K191" s="4">
        <v>2.97</v>
      </c>
      <c r="L191" s="4">
        <v>3</v>
      </c>
      <c r="M191" s="4">
        <v>3</v>
      </c>
      <c r="N191" s="4">
        <v>7</v>
      </c>
      <c r="O191" s="4">
        <v>42</v>
      </c>
      <c r="P191" s="4">
        <v>26</v>
      </c>
      <c r="Q191" s="4">
        <v>14</v>
      </c>
      <c r="R191" s="4">
        <v>25</v>
      </c>
      <c r="S191" s="4">
        <v>11</v>
      </c>
      <c r="T191" s="4">
        <v>2</v>
      </c>
      <c r="U191" s="4">
        <v>5.76</v>
      </c>
      <c r="V191" s="4">
        <v>3.75</v>
      </c>
      <c r="W191" s="4">
        <v>7.16</v>
      </c>
      <c r="X191" s="4">
        <v>3.52</v>
      </c>
      <c r="Y191" s="4">
        <v>5.07</v>
      </c>
      <c r="Z191" s="4">
        <v>12.59</v>
      </c>
      <c r="AA191" s="4">
        <v>26.06</v>
      </c>
      <c r="AB191" s="4">
        <v>27.05</v>
      </c>
    </row>
    <row r="192">
      <c r="A192" s="0" t="s">
        <v>338</v>
      </c>
      <c r="B192" s="0" t="s">
        <v>339</v>
      </c>
      <c r="C192" s="0" t="s">
        <v>378</v>
      </c>
      <c r="D192" s="4" t="s">
        <v>379</v>
      </c>
      <c r="E192" s="4" t="s">
        <v>10</v>
      </c>
      <c r="F192" s="4" t="s">
        <v>10</v>
      </c>
      <c r="G192" s="4" t="s">
        <v>10</v>
      </c>
      <c r="H192" s="4" t="s">
        <v>10</v>
      </c>
      <c r="I192" s="4" t="s">
        <v>10</v>
      </c>
      <c r="J192" s="4" t="s">
        <v>10</v>
      </c>
      <c r="K192" s="4" t="s">
        <v>10</v>
      </c>
      <c r="L192" s="4" t="s">
        <v>10</v>
      </c>
      <c r="M192" s="4" t="s">
        <v>10</v>
      </c>
      <c r="N192" s="4" t="s">
        <v>10</v>
      </c>
      <c r="O192" s="4" t="s">
        <v>10</v>
      </c>
      <c r="P192" s="4" t="s">
        <v>10</v>
      </c>
      <c r="Q192" s="4" t="s">
        <v>10</v>
      </c>
      <c r="R192" s="4">
        <v>12</v>
      </c>
      <c r="S192" s="4">
        <v>12</v>
      </c>
      <c r="T192" s="4">
        <v>13</v>
      </c>
      <c r="U192" s="4">
        <v>14.05</v>
      </c>
      <c r="V192" s="4">
        <v>7.9</v>
      </c>
      <c r="W192" s="4">
        <v>27.68</v>
      </c>
      <c r="X192" s="4">
        <v>16.33</v>
      </c>
      <c r="Y192" s="4">
        <v>6.48</v>
      </c>
      <c r="Z192" s="4">
        <v>9.86</v>
      </c>
      <c r="AA192" s="4">
        <v>26.31</v>
      </c>
      <c r="AB192" s="4">
        <v>16.46</v>
      </c>
    </row>
    <row r="193">
      <c r="A193" s="0" t="s">
        <v>338</v>
      </c>
      <c r="B193" s="0" t="s">
        <v>339</v>
      </c>
      <c r="C193" s="0" t="s">
        <v>380</v>
      </c>
      <c r="D193" s="4" t="s">
        <v>381</v>
      </c>
      <c r="E193" s="4" t="s">
        <v>10</v>
      </c>
      <c r="F193" s="4" t="s">
        <v>10</v>
      </c>
      <c r="G193" s="4" t="s">
        <v>10</v>
      </c>
      <c r="H193" s="4" t="s">
        <v>10</v>
      </c>
      <c r="I193" s="4" t="s">
        <v>10</v>
      </c>
      <c r="J193" s="4">
        <v>9</v>
      </c>
      <c r="K193" s="4">
        <v>21</v>
      </c>
      <c r="L193" s="4" t="s">
        <v>10</v>
      </c>
      <c r="M193" s="4">
        <v>22</v>
      </c>
      <c r="N193" s="4">
        <v>9</v>
      </c>
      <c r="O193" s="4" t="s">
        <v>10</v>
      </c>
      <c r="P193" s="4">
        <v>30</v>
      </c>
      <c r="Q193" s="4">
        <v>16</v>
      </c>
      <c r="R193" s="4">
        <v>16</v>
      </c>
      <c r="S193" s="4">
        <v>3</v>
      </c>
      <c r="T193" s="4">
        <v>3</v>
      </c>
      <c r="U193" s="4">
        <v>2.59</v>
      </c>
      <c r="V193" s="4" t="s">
        <v>10</v>
      </c>
      <c r="W193" s="4" t="s">
        <v>10</v>
      </c>
      <c r="X193" s="4" t="s">
        <v>10</v>
      </c>
      <c r="Y193" s="4" t="s">
        <v>10</v>
      </c>
      <c r="Z193" s="4" t="s">
        <v>10</v>
      </c>
      <c r="AA193" s="4">
        <v>10.51</v>
      </c>
      <c r="AB193" s="4">
        <v>3.43</v>
      </c>
    </row>
    <row r="194">
      <c r="A194" s="0" t="s">
        <v>338</v>
      </c>
      <c r="B194" s="0" t="s">
        <v>339</v>
      </c>
      <c r="C194" s="0" t="s">
        <v>382</v>
      </c>
      <c r="D194" s="4" t="s">
        <v>383</v>
      </c>
      <c r="E194" s="4" t="s">
        <v>10</v>
      </c>
      <c r="F194" s="4">
        <v>250</v>
      </c>
      <c r="G194" s="4">
        <v>354</v>
      </c>
      <c r="H194" s="4" t="s">
        <v>10</v>
      </c>
      <c r="I194" s="4" t="s">
        <v>10</v>
      </c>
      <c r="J194" s="4" t="s">
        <v>10</v>
      </c>
      <c r="K194" s="4" t="s">
        <v>10</v>
      </c>
      <c r="L194" s="4" t="s">
        <v>10</v>
      </c>
      <c r="M194" s="4" t="s">
        <v>10</v>
      </c>
      <c r="N194" s="4" t="s">
        <v>10</v>
      </c>
      <c r="O194" s="4">
        <v>75</v>
      </c>
      <c r="P194" s="4">
        <v>243</v>
      </c>
      <c r="Q194" s="4">
        <v>86</v>
      </c>
      <c r="R194" s="4">
        <v>196</v>
      </c>
      <c r="S194" s="4">
        <v>130</v>
      </c>
      <c r="T194" s="4">
        <v>40</v>
      </c>
      <c r="U194" s="4">
        <v>90.7</v>
      </c>
      <c r="V194" s="4">
        <v>35.75</v>
      </c>
      <c r="W194" s="4">
        <v>113.87</v>
      </c>
      <c r="X194" s="4">
        <v>104.01</v>
      </c>
      <c r="Y194" s="4">
        <v>148.83</v>
      </c>
      <c r="Z194" s="4">
        <v>155.65</v>
      </c>
      <c r="AA194" s="4">
        <v>1036.14</v>
      </c>
      <c r="AB194" s="4">
        <v>1055.78</v>
      </c>
    </row>
    <row r="195">
      <c r="A195" s="0" t="s">
        <v>338</v>
      </c>
      <c r="B195" s="0" t="s">
        <v>339</v>
      </c>
      <c r="C195" s="0" t="s">
        <v>384</v>
      </c>
      <c r="D195" s="4" t="s">
        <v>385</v>
      </c>
      <c r="E195" s="4" t="s">
        <v>10</v>
      </c>
      <c r="F195" s="4" t="s">
        <v>10</v>
      </c>
      <c r="G195" s="4" t="s">
        <v>10</v>
      </c>
      <c r="H195" s="4" t="s">
        <v>10</v>
      </c>
      <c r="I195" s="4" t="s">
        <v>10</v>
      </c>
      <c r="J195" s="4" t="s">
        <v>10</v>
      </c>
      <c r="K195" s="4" t="s">
        <v>10</v>
      </c>
      <c r="L195" s="4" t="s">
        <v>10</v>
      </c>
      <c r="M195" s="4">
        <v>7</v>
      </c>
      <c r="N195" s="4">
        <v>94</v>
      </c>
      <c r="O195" s="4">
        <v>57</v>
      </c>
      <c r="P195" s="4">
        <v>107</v>
      </c>
      <c r="Q195" s="4">
        <v>104</v>
      </c>
      <c r="R195" s="4">
        <v>43</v>
      </c>
      <c r="S195" s="4">
        <v>92</v>
      </c>
      <c r="T195" s="4">
        <v>47</v>
      </c>
      <c r="U195" s="4">
        <v>44.43</v>
      </c>
      <c r="V195" s="4">
        <v>323.42</v>
      </c>
      <c r="W195" s="4">
        <v>392.52</v>
      </c>
      <c r="X195" s="4">
        <v>391.55</v>
      </c>
      <c r="Y195" s="4">
        <v>180.85</v>
      </c>
      <c r="Z195" s="4">
        <v>253.79</v>
      </c>
      <c r="AA195" s="4">
        <v>1040.35</v>
      </c>
      <c r="AB195" s="4">
        <v>1614.01</v>
      </c>
    </row>
    <row r="196">
      <c r="A196" s="0" t="s">
        <v>338</v>
      </c>
      <c r="B196" s="0" t="s">
        <v>339</v>
      </c>
      <c r="C196" s="0" t="s">
        <v>386</v>
      </c>
      <c r="D196" s="4" t="s">
        <v>387</v>
      </c>
      <c r="E196" s="4" t="s">
        <v>10</v>
      </c>
      <c r="F196" s="4" t="s">
        <v>10</v>
      </c>
      <c r="G196" s="4" t="s">
        <v>10</v>
      </c>
      <c r="H196" s="4" t="s">
        <v>10</v>
      </c>
      <c r="I196" s="4">
        <v>76</v>
      </c>
      <c r="J196" s="4">
        <v>127</v>
      </c>
      <c r="K196" s="4">
        <v>150</v>
      </c>
      <c r="L196" s="4">
        <v>248</v>
      </c>
      <c r="M196" s="4">
        <v>28</v>
      </c>
      <c r="N196" s="4">
        <v>74</v>
      </c>
      <c r="O196" s="4">
        <v>122</v>
      </c>
      <c r="P196" s="4">
        <v>191</v>
      </c>
      <c r="Q196" s="4">
        <v>130</v>
      </c>
      <c r="R196" s="4">
        <v>125</v>
      </c>
      <c r="S196" s="4">
        <v>106</v>
      </c>
      <c r="T196" s="4">
        <v>99</v>
      </c>
      <c r="U196" s="4">
        <v>91.25</v>
      </c>
      <c r="V196" s="4">
        <v>217.9</v>
      </c>
      <c r="W196" s="4">
        <v>258</v>
      </c>
      <c r="X196" s="4">
        <v>246.96</v>
      </c>
      <c r="Y196" s="4">
        <v>110.08</v>
      </c>
      <c r="Z196" s="4">
        <v>168.38</v>
      </c>
      <c r="AA196" s="4">
        <v>382.06</v>
      </c>
      <c r="AB196" s="4">
        <v>470.09</v>
      </c>
    </row>
    <row r="197">
      <c r="A197" s="0" t="s">
        <v>338</v>
      </c>
      <c r="B197" s="0" t="s">
        <v>339</v>
      </c>
      <c r="C197" s="0" t="s">
        <v>388</v>
      </c>
      <c r="D197" s="4" t="s">
        <v>389</v>
      </c>
      <c r="E197" s="4" t="s">
        <v>10</v>
      </c>
      <c r="F197" s="4" t="s">
        <v>10</v>
      </c>
      <c r="G197" s="4" t="s">
        <v>10</v>
      </c>
      <c r="H197" s="4" t="s">
        <v>10</v>
      </c>
      <c r="I197" s="4" t="s">
        <v>10</v>
      </c>
      <c r="J197" s="4">
        <v>2</v>
      </c>
      <c r="K197" s="4">
        <v>1.53</v>
      </c>
      <c r="L197" s="4" t="s">
        <v>10</v>
      </c>
      <c r="M197" s="4" t="s">
        <v>10</v>
      </c>
      <c r="N197" s="4">
        <v>5</v>
      </c>
      <c r="O197" s="4" t="s">
        <v>10</v>
      </c>
      <c r="P197" s="4" t="s">
        <v>10</v>
      </c>
      <c r="Q197" s="4">
        <v>4</v>
      </c>
      <c r="R197" s="4">
        <v>3</v>
      </c>
      <c r="S197" s="4">
        <v>2</v>
      </c>
      <c r="T197" s="4">
        <v>3</v>
      </c>
      <c r="U197" s="4">
        <v>5.51</v>
      </c>
      <c r="V197" s="4">
        <v>3.16</v>
      </c>
      <c r="W197" s="4">
        <v>2.71</v>
      </c>
      <c r="X197" s="4" t="s">
        <v>10</v>
      </c>
      <c r="Y197" s="4" t="s">
        <v>10</v>
      </c>
      <c r="Z197" s="4" t="s">
        <v>10</v>
      </c>
      <c r="AA197" s="4" t="s">
        <v>10</v>
      </c>
      <c r="AB197" s="4" t="s">
        <v>10</v>
      </c>
    </row>
    <row r="198">
      <c r="A198" s="0" t="s">
        <v>338</v>
      </c>
      <c r="B198" s="0" t="s">
        <v>339</v>
      </c>
      <c r="C198" s="0" t="s">
        <v>390</v>
      </c>
      <c r="D198" s="4" t="s">
        <v>391</v>
      </c>
      <c r="E198" s="4" t="s">
        <v>10</v>
      </c>
      <c r="F198" s="4" t="s">
        <v>10</v>
      </c>
      <c r="G198" s="4" t="s">
        <v>10</v>
      </c>
      <c r="H198" s="4" t="s">
        <v>10</v>
      </c>
      <c r="I198" s="4" t="s">
        <v>10</v>
      </c>
      <c r="J198" s="4" t="s">
        <v>10</v>
      </c>
      <c r="K198" s="4" t="s">
        <v>10</v>
      </c>
      <c r="L198" s="4" t="s">
        <v>10</v>
      </c>
      <c r="M198" s="4" t="s">
        <v>10</v>
      </c>
      <c r="N198" s="4" t="s">
        <v>10</v>
      </c>
      <c r="O198" s="4" t="s">
        <v>10</v>
      </c>
      <c r="P198" s="4">
        <v>29</v>
      </c>
      <c r="Q198" s="4">
        <v>6</v>
      </c>
      <c r="R198" s="4">
        <v>4</v>
      </c>
      <c r="S198" s="4">
        <v>31</v>
      </c>
      <c r="T198" s="4">
        <v>14</v>
      </c>
      <c r="U198" s="4">
        <v>75.87</v>
      </c>
      <c r="V198" s="4">
        <v>20.66</v>
      </c>
      <c r="W198" s="4">
        <v>34.68</v>
      </c>
      <c r="X198" s="4">
        <v>28.26</v>
      </c>
      <c r="Y198" s="4">
        <v>12.67</v>
      </c>
      <c r="Z198" s="4">
        <v>175.24</v>
      </c>
      <c r="AA198" s="4">
        <v>417.48</v>
      </c>
      <c r="AB198" s="4">
        <v>425.3</v>
      </c>
    </row>
    <row r="199">
      <c r="A199" s="0" t="s">
        <v>338</v>
      </c>
      <c r="B199" s="0" t="s">
        <v>339</v>
      </c>
      <c r="C199" s="0" t="s">
        <v>392</v>
      </c>
      <c r="D199" s="4" t="s">
        <v>393</v>
      </c>
      <c r="E199" s="4" t="s">
        <v>10</v>
      </c>
      <c r="F199" s="4" t="s">
        <v>10</v>
      </c>
      <c r="G199" s="4" t="s">
        <v>10</v>
      </c>
      <c r="H199" s="4" t="s">
        <v>10</v>
      </c>
      <c r="I199" s="4" t="s">
        <v>10</v>
      </c>
      <c r="J199" s="4">
        <v>2.07</v>
      </c>
      <c r="K199" s="4">
        <v>1.41</v>
      </c>
      <c r="L199" s="4" t="s">
        <v>10</v>
      </c>
      <c r="M199" s="4" t="s">
        <v>10</v>
      </c>
      <c r="N199" s="4" t="s">
        <v>10</v>
      </c>
      <c r="O199" s="4" t="s">
        <v>10</v>
      </c>
      <c r="P199" s="4" t="s">
        <v>10</v>
      </c>
      <c r="Q199" s="4">
        <v>1</v>
      </c>
      <c r="R199" s="4" t="s">
        <v>10</v>
      </c>
      <c r="S199" s="4" t="s">
        <v>10</v>
      </c>
      <c r="T199" s="4" t="s">
        <v>10</v>
      </c>
      <c r="U199" s="4" t="s">
        <v>10</v>
      </c>
      <c r="V199" s="4" t="s">
        <v>10</v>
      </c>
      <c r="W199" s="4" t="s">
        <v>10</v>
      </c>
      <c r="X199" s="4" t="s">
        <v>10</v>
      </c>
      <c r="Y199" s="4" t="s">
        <v>10</v>
      </c>
      <c r="Z199" s="4" t="s">
        <v>10</v>
      </c>
      <c r="AA199" s="4" t="s">
        <v>10</v>
      </c>
      <c r="AB199" s="4" t="s">
        <v>10</v>
      </c>
    </row>
    <row r="200">
      <c r="A200" s="5" t="s">
        <v>394</v>
      </c>
      <c r="E200" s="5">
        <f>=SUBTOTAL(9,E173:E199)</f>
      </c>
      <c r="F200" s="5">
        <f>=SUBTOTAL(9,F173:F199)</f>
      </c>
      <c r="G200" s="5">
        <f>=SUBTOTAL(9,G173:G199)</f>
      </c>
      <c r="H200" s="5">
        <f>=SUBTOTAL(9,H173:H199)</f>
      </c>
      <c r="I200" s="5">
        <f>=SUBTOTAL(9,I173:I199)</f>
      </c>
      <c r="J200" s="5">
        <f>=SUBTOTAL(9,J173:J199)</f>
      </c>
      <c r="K200" s="5">
        <f>=SUBTOTAL(9,K173:K199)</f>
      </c>
      <c r="L200" s="5">
        <f>=SUBTOTAL(9,L173:L199)</f>
      </c>
      <c r="M200" s="5">
        <f>=SUBTOTAL(9,M173:M199)</f>
      </c>
      <c r="N200" s="5">
        <f>=SUBTOTAL(9,N173:N199)</f>
      </c>
      <c r="O200" s="5">
        <f>=SUBTOTAL(9,O173:O199)</f>
      </c>
      <c r="P200" s="5">
        <f>=SUBTOTAL(9,P173:P199)</f>
      </c>
      <c r="Q200" s="5">
        <f>=SUBTOTAL(9,Q173:Q199)</f>
      </c>
      <c r="R200" s="5">
        <f>=SUBTOTAL(9,R173:R199)</f>
      </c>
      <c r="S200" s="5">
        <f>=SUBTOTAL(9,S173:S199)</f>
      </c>
      <c r="T200" s="5">
        <f>=SUBTOTAL(9,T173:T199)</f>
      </c>
      <c r="U200" s="5">
        <f>=SUBTOTAL(9,U173:U199)</f>
      </c>
      <c r="V200" s="5">
        <f>=SUBTOTAL(9,V173:V199)</f>
      </c>
      <c r="W200" s="5">
        <f>=SUBTOTAL(9,W173:W199)</f>
      </c>
      <c r="X200" s="5">
        <f>=SUBTOTAL(9,X173:X199)</f>
      </c>
      <c r="Y200" s="5">
        <f>=SUBTOTAL(9,Y173:Y199)</f>
      </c>
      <c r="Z200" s="5">
        <f>=SUBTOTAL(9,Z173:Z199)</f>
      </c>
      <c r="AA200" s="5">
        <f>=SUBTOTAL(9,[173:[199)</f>
      </c>
      <c r="AB200" s="5">
        <f>=SUBTOTAL(9,\173:\199)</f>
      </c>
    </row>
    <row r="201">
      <c r="A201" s="0" t="s">
        <v>395</v>
      </c>
      <c r="B201" s="0" t="s">
        <v>396</v>
      </c>
      <c r="C201" s="0" t="s">
        <v>397</v>
      </c>
      <c r="D201" s="4" t="s">
        <v>398</v>
      </c>
      <c r="E201" s="4" t="s">
        <v>10</v>
      </c>
      <c r="F201" s="4" t="s">
        <v>10</v>
      </c>
      <c r="G201" s="4">
        <v>6.56</v>
      </c>
      <c r="H201" s="4" t="s">
        <v>10</v>
      </c>
      <c r="I201" s="4" t="s">
        <v>10</v>
      </c>
      <c r="J201" s="4" t="s">
        <v>10</v>
      </c>
      <c r="K201" s="4" t="s">
        <v>10</v>
      </c>
      <c r="L201" s="4" t="s">
        <v>10</v>
      </c>
      <c r="M201" s="4" t="s">
        <v>10</v>
      </c>
      <c r="N201" s="4" t="s">
        <v>10</v>
      </c>
      <c r="O201" s="4" t="s">
        <v>10</v>
      </c>
      <c r="P201" s="4" t="s">
        <v>10</v>
      </c>
      <c r="Q201" s="4" t="s">
        <v>10</v>
      </c>
      <c r="R201" s="4" t="s">
        <v>10</v>
      </c>
      <c r="S201" s="4" t="s">
        <v>10</v>
      </c>
      <c r="T201" s="4" t="s">
        <v>10</v>
      </c>
      <c r="U201" s="4" t="s">
        <v>10</v>
      </c>
      <c r="V201" s="4" t="s">
        <v>10</v>
      </c>
      <c r="W201" s="4" t="s">
        <v>10</v>
      </c>
      <c r="X201" s="4" t="s">
        <v>10</v>
      </c>
      <c r="Y201" s="4" t="s">
        <v>10</v>
      </c>
      <c r="Z201" s="4" t="s">
        <v>10</v>
      </c>
      <c r="AA201" s="4" t="s">
        <v>10</v>
      </c>
      <c r="AB201" s="4" t="s">
        <v>10</v>
      </c>
    </row>
    <row r="202">
      <c r="A202" s="0" t="s">
        <v>395</v>
      </c>
      <c r="B202" s="0" t="s">
        <v>396</v>
      </c>
      <c r="C202" s="0" t="s">
        <v>399</v>
      </c>
      <c r="D202" s="4" t="s">
        <v>400</v>
      </c>
      <c r="E202" s="4">
        <v>719.42</v>
      </c>
      <c r="F202" s="4">
        <v>48.41</v>
      </c>
      <c r="G202" s="4">
        <v>40.55</v>
      </c>
      <c r="H202" s="4">
        <v>66</v>
      </c>
      <c r="I202" s="4">
        <v>232.66</v>
      </c>
      <c r="J202" s="4">
        <v>428</v>
      </c>
      <c r="K202" s="4">
        <v>1021</v>
      </c>
      <c r="L202" s="4">
        <v>376</v>
      </c>
      <c r="M202" s="4">
        <v>360</v>
      </c>
      <c r="N202" s="4">
        <v>621</v>
      </c>
      <c r="O202" s="4">
        <v>681</v>
      </c>
      <c r="P202" s="4">
        <v>835</v>
      </c>
      <c r="Q202" s="4">
        <v>240</v>
      </c>
      <c r="R202" s="4">
        <v>224</v>
      </c>
      <c r="S202" s="4">
        <v>43</v>
      </c>
      <c r="T202" s="4">
        <v>77</v>
      </c>
      <c r="U202" s="4">
        <v>186.65</v>
      </c>
      <c r="V202" s="4">
        <v>573.86</v>
      </c>
      <c r="W202" s="4">
        <v>1181.13</v>
      </c>
      <c r="X202" s="4">
        <v>974.04</v>
      </c>
      <c r="Y202" s="4">
        <v>540.63</v>
      </c>
      <c r="Z202" s="4">
        <v>762.04</v>
      </c>
      <c r="AA202" s="4">
        <v>1143.27</v>
      </c>
      <c r="AB202" s="4">
        <v>1054.73</v>
      </c>
    </row>
    <row r="203">
      <c r="A203" s="0" t="s">
        <v>395</v>
      </c>
      <c r="B203" s="0" t="s">
        <v>396</v>
      </c>
      <c r="C203" s="0" t="s">
        <v>401</v>
      </c>
      <c r="D203" s="4" t="s">
        <v>402</v>
      </c>
      <c r="E203" s="4">
        <v>483.42</v>
      </c>
      <c r="F203" s="4">
        <v>54.83</v>
      </c>
      <c r="G203" s="4">
        <v>270.78</v>
      </c>
      <c r="H203" s="4">
        <v>141</v>
      </c>
      <c r="I203" s="4">
        <v>193</v>
      </c>
      <c r="J203" s="4">
        <v>339</v>
      </c>
      <c r="K203" s="4">
        <v>978</v>
      </c>
      <c r="L203" s="4">
        <v>447</v>
      </c>
      <c r="M203" s="4">
        <v>1084</v>
      </c>
      <c r="N203" s="4">
        <v>464</v>
      </c>
      <c r="O203" s="4">
        <v>728</v>
      </c>
      <c r="P203" s="4">
        <v>579</v>
      </c>
      <c r="Q203" s="4">
        <v>243</v>
      </c>
      <c r="R203" s="4">
        <v>214</v>
      </c>
      <c r="S203" s="4">
        <v>36</v>
      </c>
      <c r="T203" s="4">
        <v>64</v>
      </c>
      <c r="U203" s="4">
        <v>207.45</v>
      </c>
      <c r="V203" s="4">
        <v>570.62</v>
      </c>
      <c r="W203" s="4">
        <v>1412.22</v>
      </c>
      <c r="X203" s="4">
        <v>1013.93</v>
      </c>
      <c r="Y203" s="4">
        <v>855.85</v>
      </c>
      <c r="Z203" s="4">
        <v>1148.96</v>
      </c>
      <c r="AA203" s="4">
        <v>1374.26</v>
      </c>
      <c r="AB203" s="4">
        <v>1318.84</v>
      </c>
    </row>
    <row r="204">
      <c r="A204" s="0" t="s">
        <v>395</v>
      </c>
      <c r="B204" s="0" t="s">
        <v>396</v>
      </c>
      <c r="C204" s="0" t="s">
        <v>403</v>
      </c>
      <c r="D204" s="4" t="s">
        <v>404</v>
      </c>
      <c r="E204" s="4" t="s">
        <v>10</v>
      </c>
      <c r="F204" s="4" t="s">
        <v>10</v>
      </c>
      <c r="G204" s="4" t="s">
        <v>10</v>
      </c>
      <c r="H204" s="4" t="s">
        <v>10</v>
      </c>
      <c r="I204" s="4" t="s">
        <v>10</v>
      </c>
      <c r="J204" s="4" t="s">
        <v>10</v>
      </c>
      <c r="K204" s="4" t="s">
        <v>10</v>
      </c>
      <c r="L204" s="4" t="s">
        <v>10</v>
      </c>
      <c r="M204" s="4" t="s">
        <v>10</v>
      </c>
      <c r="N204" s="4" t="s">
        <v>10</v>
      </c>
      <c r="O204" s="4" t="s">
        <v>10</v>
      </c>
      <c r="P204" s="4" t="s">
        <v>10</v>
      </c>
      <c r="Q204" s="4" t="s">
        <v>10</v>
      </c>
      <c r="R204" s="4">
        <v>99</v>
      </c>
      <c r="S204" s="4">
        <v>13</v>
      </c>
      <c r="T204" s="4">
        <v>42</v>
      </c>
      <c r="U204" s="4">
        <v>97.97</v>
      </c>
      <c r="V204" s="4">
        <v>231.94</v>
      </c>
      <c r="W204" s="4">
        <v>552.7</v>
      </c>
      <c r="X204" s="4">
        <v>441.7</v>
      </c>
      <c r="Y204" s="4">
        <v>340.85</v>
      </c>
      <c r="Z204" s="4">
        <v>514.16</v>
      </c>
      <c r="AA204" s="4">
        <v>575.76</v>
      </c>
      <c r="AB204" s="4">
        <v>520.37</v>
      </c>
    </row>
    <row r="205">
      <c r="A205" s="0" t="s">
        <v>395</v>
      </c>
      <c r="B205" s="0" t="s">
        <v>396</v>
      </c>
      <c r="C205" s="0" t="s">
        <v>405</v>
      </c>
      <c r="D205" s="4" t="s">
        <v>406</v>
      </c>
      <c r="E205" s="4">
        <v>684.22</v>
      </c>
      <c r="F205" s="4">
        <v>13.44</v>
      </c>
      <c r="G205" s="4">
        <v>322.01</v>
      </c>
      <c r="H205" s="4">
        <v>178</v>
      </c>
      <c r="I205" s="4">
        <v>399</v>
      </c>
      <c r="J205" s="4">
        <v>669</v>
      </c>
      <c r="K205" s="4">
        <v>1124</v>
      </c>
      <c r="L205" s="4">
        <v>389</v>
      </c>
      <c r="M205" s="4">
        <v>414</v>
      </c>
      <c r="N205" s="4">
        <v>624</v>
      </c>
      <c r="O205" s="4">
        <v>1360</v>
      </c>
      <c r="P205" s="4">
        <v>2474</v>
      </c>
      <c r="Q205" s="4">
        <v>604</v>
      </c>
      <c r="R205" s="4">
        <v>509</v>
      </c>
      <c r="S205" s="4">
        <v>341</v>
      </c>
      <c r="T205" s="4">
        <v>376</v>
      </c>
      <c r="U205" s="4">
        <v>858.62</v>
      </c>
      <c r="V205" s="4">
        <v>1290.07</v>
      </c>
      <c r="W205" s="4">
        <v>1629.68</v>
      </c>
      <c r="X205" s="4">
        <v>2201.26</v>
      </c>
      <c r="Y205" s="4">
        <v>1140.24</v>
      </c>
      <c r="Z205" s="4">
        <v>1319.84</v>
      </c>
      <c r="AA205" s="4">
        <v>2379.48</v>
      </c>
      <c r="AB205" s="4">
        <v>3451.51</v>
      </c>
    </row>
    <row r="206">
      <c r="A206" s="0" t="s">
        <v>395</v>
      </c>
      <c r="B206" s="0" t="s">
        <v>396</v>
      </c>
      <c r="C206" s="0" t="s">
        <v>407</v>
      </c>
      <c r="D206" s="4" t="s">
        <v>408</v>
      </c>
      <c r="E206" s="4">
        <v>33.67</v>
      </c>
      <c r="F206" s="4" t="s">
        <v>10</v>
      </c>
      <c r="G206" s="4" t="s">
        <v>10</v>
      </c>
      <c r="H206" s="4" t="s">
        <v>10</v>
      </c>
      <c r="I206" s="4">
        <v>13.04</v>
      </c>
      <c r="J206" s="4">
        <v>99</v>
      </c>
      <c r="K206" s="4">
        <v>13</v>
      </c>
      <c r="L206" s="4">
        <v>4</v>
      </c>
      <c r="M206" s="4" t="s">
        <v>10</v>
      </c>
      <c r="N206" s="4">
        <v>1</v>
      </c>
      <c r="O206" s="4">
        <v>12</v>
      </c>
      <c r="P206" s="4">
        <v>1</v>
      </c>
      <c r="Q206" s="4">
        <v>1</v>
      </c>
      <c r="R206" s="4" t="s">
        <v>10</v>
      </c>
      <c r="S206" s="4">
        <v>6</v>
      </c>
      <c r="T206" s="4">
        <v>1</v>
      </c>
      <c r="U206" s="4">
        <v>12.31</v>
      </c>
      <c r="V206" s="4">
        <v>1.8</v>
      </c>
      <c r="W206" s="4">
        <v>4.71</v>
      </c>
      <c r="X206" s="4">
        <v>5.48</v>
      </c>
      <c r="Y206" s="4">
        <v>4.29</v>
      </c>
      <c r="Z206" s="4">
        <v>3.82</v>
      </c>
      <c r="AA206" s="4">
        <v>7.65</v>
      </c>
      <c r="AB206" s="4">
        <v>18.34</v>
      </c>
    </row>
    <row r="207">
      <c r="A207" s="5" t="s">
        <v>409</v>
      </c>
      <c r="E207" s="5">
        <f>=SUBTOTAL(9,E201:E206)</f>
      </c>
      <c r="F207" s="5">
        <f>=SUBTOTAL(9,F201:F206)</f>
      </c>
      <c r="G207" s="5">
        <f>=SUBTOTAL(9,G201:G206)</f>
      </c>
      <c r="H207" s="5">
        <f>=SUBTOTAL(9,H201:H206)</f>
      </c>
      <c r="I207" s="5">
        <f>=SUBTOTAL(9,I201:I206)</f>
      </c>
      <c r="J207" s="5">
        <f>=SUBTOTAL(9,J201:J206)</f>
      </c>
      <c r="K207" s="5">
        <f>=SUBTOTAL(9,K201:K206)</f>
      </c>
      <c r="L207" s="5">
        <f>=SUBTOTAL(9,L201:L206)</f>
      </c>
      <c r="M207" s="5">
        <f>=SUBTOTAL(9,M201:M206)</f>
      </c>
      <c r="N207" s="5">
        <f>=SUBTOTAL(9,N201:N206)</f>
      </c>
      <c r="O207" s="5">
        <f>=SUBTOTAL(9,O201:O206)</f>
      </c>
      <c r="P207" s="5">
        <f>=SUBTOTAL(9,P201:P206)</f>
      </c>
      <c r="Q207" s="5">
        <f>=SUBTOTAL(9,Q201:Q206)</f>
      </c>
      <c r="R207" s="5">
        <f>=SUBTOTAL(9,R201:R206)</f>
      </c>
      <c r="S207" s="5">
        <f>=SUBTOTAL(9,S201:S206)</f>
      </c>
      <c r="T207" s="5">
        <f>=SUBTOTAL(9,T201:T206)</f>
      </c>
      <c r="U207" s="5">
        <f>=SUBTOTAL(9,U201:U206)</f>
      </c>
      <c r="V207" s="5">
        <f>=SUBTOTAL(9,V201:V206)</f>
      </c>
      <c r="W207" s="5">
        <f>=SUBTOTAL(9,W201:W206)</f>
      </c>
      <c r="X207" s="5">
        <f>=SUBTOTAL(9,X201:X206)</f>
      </c>
      <c r="Y207" s="5">
        <f>=SUBTOTAL(9,Y201:Y206)</f>
      </c>
      <c r="Z207" s="5">
        <f>=SUBTOTAL(9,Z201:Z206)</f>
      </c>
      <c r="AA207" s="5">
        <f>=SUBTOTAL(9,[201:[206)</f>
      </c>
      <c r="AB207" s="5">
        <f>=SUBTOTAL(9,\201:\206)</f>
      </c>
    </row>
    <row r="208">
      <c r="A208" s="0" t="s">
        <v>410</v>
      </c>
      <c r="B208" s="0" t="s">
        <v>411</v>
      </c>
      <c r="C208" s="0" t="s">
        <v>412</v>
      </c>
      <c r="D208" s="4" t="s">
        <v>413</v>
      </c>
      <c r="E208" s="4" t="s">
        <v>10</v>
      </c>
      <c r="F208" s="4" t="s">
        <v>10</v>
      </c>
      <c r="G208" s="4" t="s">
        <v>10</v>
      </c>
      <c r="H208" s="4" t="s">
        <v>10</v>
      </c>
      <c r="I208" s="4" t="s">
        <v>10</v>
      </c>
      <c r="J208" s="4" t="s">
        <v>10</v>
      </c>
      <c r="K208" s="4" t="s">
        <v>10</v>
      </c>
      <c r="L208" s="4">
        <v>3</v>
      </c>
      <c r="M208" s="4">
        <v>4</v>
      </c>
      <c r="N208" s="4" t="s">
        <v>10</v>
      </c>
      <c r="O208" s="4" t="s">
        <v>10</v>
      </c>
      <c r="P208" s="4">
        <v>1</v>
      </c>
      <c r="Q208" s="4">
        <v>1</v>
      </c>
      <c r="R208" s="4" t="s">
        <v>10</v>
      </c>
      <c r="S208" s="4" t="s">
        <v>10</v>
      </c>
      <c r="T208" s="4" t="s">
        <v>10</v>
      </c>
      <c r="U208" s="4" t="s">
        <v>10</v>
      </c>
      <c r="V208" s="4" t="s">
        <v>10</v>
      </c>
      <c r="W208" s="4" t="s">
        <v>10</v>
      </c>
      <c r="X208" s="4" t="s">
        <v>10</v>
      </c>
      <c r="Y208" s="4" t="s">
        <v>10</v>
      </c>
      <c r="Z208" s="4" t="s">
        <v>10</v>
      </c>
      <c r="AA208" s="4" t="s">
        <v>10</v>
      </c>
      <c r="AB208" s="4" t="s">
        <v>10</v>
      </c>
    </row>
    <row r="209">
      <c r="A209" s="0" t="s">
        <v>410</v>
      </c>
      <c r="B209" s="0" t="s">
        <v>411</v>
      </c>
      <c r="C209" s="0" t="s">
        <v>414</v>
      </c>
      <c r="D209" s="4" t="s">
        <v>415</v>
      </c>
      <c r="E209" s="4" t="s">
        <v>10</v>
      </c>
      <c r="F209" s="4" t="s">
        <v>10</v>
      </c>
      <c r="G209" s="4" t="s">
        <v>10</v>
      </c>
      <c r="H209" s="4" t="s">
        <v>10</v>
      </c>
      <c r="I209" s="4">
        <v>12</v>
      </c>
      <c r="J209" s="4">
        <v>4</v>
      </c>
      <c r="K209" s="4" t="s">
        <v>10</v>
      </c>
      <c r="L209" s="4">
        <v>2</v>
      </c>
      <c r="M209" s="4">
        <v>2</v>
      </c>
      <c r="N209" s="4" t="s">
        <v>10</v>
      </c>
      <c r="O209" s="4" t="s">
        <v>10</v>
      </c>
      <c r="P209" s="4" t="s">
        <v>10</v>
      </c>
      <c r="Q209" s="4" t="s">
        <v>10</v>
      </c>
      <c r="R209" s="4" t="s">
        <v>10</v>
      </c>
      <c r="S209" s="4" t="s">
        <v>10</v>
      </c>
      <c r="T209" s="4" t="s">
        <v>10</v>
      </c>
      <c r="U209" s="4" t="s">
        <v>10</v>
      </c>
      <c r="V209" s="4" t="s">
        <v>10</v>
      </c>
      <c r="W209" s="4" t="s">
        <v>10</v>
      </c>
      <c r="X209" s="4" t="s">
        <v>10</v>
      </c>
      <c r="Y209" s="4" t="s">
        <v>10</v>
      </c>
      <c r="Z209" s="4" t="s">
        <v>10</v>
      </c>
      <c r="AA209" s="4" t="s">
        <v>10</v>
      </c>
      <c r="AB209" s="4" t="s">
        <v>10</v>
      </c>
    </row>
    <row r="210">
      <c r="A210" s="0" t="s">
        <v>410</v>
      </c>
      <c r="B210" s="0" t="s">
        <v>411</v>
      </c>
      <c r="C210" s="0" t="s">
        <v>416</v>
      </c>
      <c r="D210" s="4" t="s">
        <v>417</v>
      </c>
      <c r="E210" s="4" t="s">
        <v>10</v>
      </c>
      <c r="F210" s="4" t="s">
        <v>10</v>
      </c>
      <c r="G210" s="4" t="s">
        <v>10</v>
      </c>
      <c r="H210" s="4" t="s">
        <v>10</v>
      </c>
      <c r="I210" s="4">
        <v>5.94</v>
      </c>
      <c r="J210" s="4">
        <v>8</v>
      </c>
      <c r="K210" s="4" t="s">
        <v>10</v>
      </c>
      <c r="L210" s="4">
        <v>2</v>
      </c>
      <c r="M210" s="4">
        <v>1</v>
      </c>
      <c r="N210" s="4" t="s">
        <v>10</v>
      </c>
      <c r="O210" s="4" t="s">
        <v>10</v>
      </c>
      <c r="P210" s="4" t="s">
        <v>10</v>
      </c>
      <c r="Q210" s="4" t="s">
        <v>10</v>
      </c>
      <c r="R210" s="4" t="s">
        <v>10</v>
      </c>
      <c r="S210" s="4" t="s">
        <v>10</v>
      </c>
      <c r="T210" s="4" t="s">
        <v>10</v>
      </c>
      <c r="U210" s="4" t="s">
        <v>10</v>
      </c>
      <c r="V210" s="4" t="s">
        <v>10</v>
      </c>
      <c r="W210" s="4" t="s">
        <v>10</v>
      </c>
      <c r="X210" s="4" t="s">
        <v>10</v>
      </c>
      <c r="Y210" s="4" t="s">
        <v>10</v>
      </c>
      <c r="Z210" s="4" t="s">
        <v>10</v>
      </c>
      <c r="AA210" s="4" t="s">
        <v>10</v>
      </c>
      <c r="AB210" s="4" t="s">
        <v>10</v>
      </c>
    </row>
    <row r="211">
      <c r="A211" s="0" t="s">
        <v>410</v>
      </c>
      <c r="B211" s="0" t="s">
        <v>411</v>
      </c>
      <c r="C211" s="0" t="s">
        <v>418</v>
      </c>
      <c r="D211" s="4" t="s">
        <v>419</v>
      </c>
      <c r="E211" s="4" t="s">
        <v>10</v>
      </c>
      <c r="F211" s="4">
        <v>65.8</v>
      </c>
      <c r="G211" s="4">
        <v>1.62</v>
      </c>
      <c r="H211" s="4">
        <v>57</v>
      </c>
      <c r="I211" s="4">
        <v>39</v>
      </c>
      <c r="J211" s="4">
        <v>60</v>
      </c>
      <c r="K211" s="4">
        <v>56</v>
      </c>
      <c r="L211" s="4">
        <v>113</v>
      </c>
      <c r="M211" s="4">
        <v>124</v>
      </c>
      <c r="N211" s="4">
        <v>12</v>
      </c>
      <c r="O211" s="4" t="s">
        <v>10</v>
      </c>
      <c r="P211" s="4">
        <v>31</v>
      </c>
      <c r="Q211" s="4">
        <v>17</v>
      </c>
      <c r="R211" s="4" t="s">
        <v>10</v>
      </c>
      <c r="S211" s="4" t="s">
        <v>10</v>
      </c>
      <c r="T211" s="4" t="s">
        <v>10</v>
      </c>
      <c r="U211" s="4" t="s">
        <v>10</v>
      </c>
      <c r="V211" s="4" t="s">
        <v>10</v>
      </c>
      <c r="W211" s="4" t="s">
        <v>10</v>
      </c>
      <c r="X211" s="4" t="s">
        <v>10</v>
      </c>
      <c r="Y211" s="4" t="s">
        <v>10</v>
      </c>
      <c r="Z211" s="4" t="s">
        <v>10</v>
      </c>
      <c r="AA211" s="4" t="s">
        <v>10</v>
      </c>
      <c r="AB211" s="4" t="s">
        <v>10</v>
      </c>
    </row>
    <row r="212">
      <c r="A212" s="5" t="s">
        <v>420</v>
      </c>
      <c r="E212" s="5">
        <f>=SUBTOTAL(9,E208:E211)</f>
      </c>
      <c r="F212" s="5">
        <f>=SUBTOTAL(9,F208:F211)</f>
      </c>
      <c r="G212" s="5">
        <f>=SUBTOTAL(9,G208:G211)</f>
      </c>
      <c r="H212" s="5">
        <f>=SUBTOTAL(9,H208:H211)</f>
      </c>
      <c r="I212" s="5">
        <f>=SUBTOTAL(9,I208:I211)</f>
      </c>
      <c r="J212" s="5">
        <f>=SUBTOTAL(9,J208:J211)</f>
      </c>
      <c r="K212" s="5">
        <f>=SUBTOTAL(9,K208:K211)</f>
      </c>
      <c r="L212" s="5">
        <f>=SUBTOTAL(9,L208:L211)</f>
      </c>
      <c r="M212" s="5">
        <f>=SUBTOTAL(9,M208:M211)</f>
      </c>
      <c r="N212" s="5">
        <f>=SUBTOTAL(9,N208:N211)</f>
      </c>
      <c r="O212" s="5">
        <f>=SUBTOTAL(9,O208:O211)</f>
      </c>
      <c r="P212" s="5">
        <f>=SUBTOTAL(9,P208:P211)</f>
      </c>
      <c r="Q212" s="5">
        <f>=SUBTOTAL(9,Q208:Q211)</f>
      </c>
      <c r="R212" s="5">
        <f>=SUBTOTAL(9,R208:R211)</f>
      </c>
      <c r="S212" s="5">
        <f>=SUBTOTAL(9,S208:S211)</f>
      </c>
      <c r="T212" s="5">
        <f>=SUBTOTAL(9,T208:T211)</f>
      </c>
      <c r="U212" s="5">
        <f>=SUBTOTAL(9,U208:U211)</f>
      </c>
      <c r="V212" s="5">
        <f>=SUBTOTAL(9,V208:V211)</f>
      </c>
      <c r="W212" s="5">
        <f>=SUBTOTAL(9,W208:W211)</f>
      </c>
      <c r="X212" s="5">
        <f>=SUBTOTAL(9,X208:X211)</f>
      </c>
      <c r="Y212" s="5">
        <f>=SUBTOTAL(9,Y208:Y211)</f>
      </c>
      <c r="Z212" s="5">
        <f>=SUBTOTAL(9,Z208:Z211)</f>
      </c>
      <c r="AA212" s="5">
        <f>=SUBTOTAL(9,[208:[211)</f>
      </c>
      <c r="AB212" s="5">
        <f>=SUBTOTAL(9,\208:\211)</f>
      </c>
    </row>
    <row r="213">
      <c r="A213" s="0" t="s">
        <v>421</v>
      </c>
      <c r="B213" s="0" t="s">
        <v>422</v>
      </c>
      <c r="C213" s="0" t="s">
        <v>423</v>
      </c>
      <c r="D213" s="4" t="s">
        <v>424</v>
      </c>
      <c r="E213" s="4" t="s">
        <v>10</v>
      </c>
      <c r="F213" s="4">
        <v>542.21</v>
      </c>
      <c r="G213" s="4">
        <v>363.81</v>
      </c>
      <c r="H213" s="4">
        <v>232</v>
      </c>
      <c r="I213" s="4">
        <v>405</v>
      </c>
      <c r="J213" s="4">
        <v>342</v>
      </c>
      <c r="K213" s="4">
        <v>396</v>
      </c>
      <c r="L213" s="4">
        <v>362</v>
      </c>
      <c r="M213" s="4">
        <v>308</v>
      </c>
      <c r="N213" s="4">
        <v>155</v>
      </c>
      <c r="O213" s="4">
        <v>275</v>
      </c>
      <c r="P213" s="4">
        <v>122</v>
      </c>
      <c r="Q213" s="4">
        <v>89</v>
      </c>
      <c r="R213" s="4">
        <v>67</v>
      </c>
      <c r="S213" s="4">
        <v>30</v>
      </c>
      <c r="T213" s="4">
        <v>11</v>
      </c>
      <c r="U213" s="4">
        <v>4.34</v>
      </c>
      <c r="V213" s="4">
        <v>2.28</v>
      </c>
      <c r="W213" s="4" t="s">
        <v>10</v>
      </c>
      <c r="X213" s="4" t="s">
        <v>10</v>
      </c>
      <c r="Y213" s="4" t="s">
        <v>10</v>
      </c>
      <c r="Z213" s="4" t="s">
        <v>10</v>
      </c>
      <c r="AA213" s="4" t="s">
        <v>10</v>
      </c>
      <c r="AB213" s="4" t="s">
        <v>10</v>
      </c>
    </row>
    <row r="214">
      <c r="A214" s="0" t="s">
        <v>421</v>
      </c>
      <c r="B214" s="0" t="s">
        <v>422</v>
      </c>
      <c r="C214" s="0" t="s">
        <v>425</v>
      </c>
      <c r="D214" s="4" t="s">
        <v>426</v>
      </c>
      <c r="E214" s="4" t="s">
        <v>10</v>
      </c>
      <c r="F214" s="4">
        <v>37.22</v>
      </c>
      <c r="G214" s="4">
        <v>276</v>
      </c>
      <c r="H214" s="4">
        <v>247</v>
      </c>
      <c r="I214" s="4">
        <v>137</v>
      </c>
      <c r="J214" s="4">
        <v>134</v>
      </c>
      <c r="K214" s="4">
        <v>182</v>
      </c>
      <c r="L214" s="4">
        <v>186</v>
      </c>
      <c r="M214" s="4">
        <v>150</v>
      </c>
      <c r="N214" s="4">
        <v>187</v>
      </c>
      <c r="O214" s="4">
        <v>114</v>
      </c>
      <c r="P214" s="4">
        <v>147</v>
      </c>
      <c r="Q214" s="4">
        <v>135</v>
      </c>
      <c r="R214" s="4">
        <v>105</v>
      </c>
      <c r="S214" s="4">
        <v>27</v>
      </c>
      <c r="T214" s="4">
        <v>19</v>
      </c>
      <c r="U214" s="4" t="s">
        <v>10</v>
      </c>
      <c r="V214" s="4" t="s">
        <v>10</v>
      </c>
      <c r="W214" s="4" t="s">
        <v>10</v>
      </c>
      <c r="X214" s="4" t="s">
        <v>10</v>
      </c>
      <c r="Y214" s="4" t="s">
        <v>10</v>
      </c>
      <c r="Z214" s="4" t="s">
        <v>10</v>
      </c>
      <c r="AA214" s="4" t="s">
        <v>10</v>
      </c>
      <c r="AB214" s="4" t="s">
        <v>10</v>
      </c>
    </row>
    <row r="215">
      <c r="A215" s="0" t="s">
        <v>421</v>
      </c>
      <c r="B215" s="0" t="s">
        <v>422</v>
      </c>
      <c r="C215" s="0" t="s">
        <v>427</v>
      </c>
      <c r="D215" s="4" t="s">
        <v>428</v>
      </c>
      <c r="E215" s="4" t="s">
        <v>10</v>
      </c>
      <c r="F215" s="4" t="s">
        <v>10</v>
      </c>
      <c r="G215" s="4" t="s">
        <v>10</v>
      </c>
      <c r="H215" s="4" t="s">
        <v>10</v>
      </c>
      <c r="I215" s="4" t="s">
        <v>10</v>
      </c>
      <c r="J215" s="4" t="s">
        <v>10</v>
      </c>
      <c r="K215" s="4" t="s">
        <v>10</v>
      </c>
      <c r="L215" s="4" t="s">
        <v>10</v>
      </c>
      <c r="M215" s="4" t="s">
        <v>10</v>
      </c>
      <c r="N215" s="4" t="s">
        <v>10</v>
      </c>
      <c r="O215" s="4" t="s">
        <v>10</v>
      </c>
      <c r="P215" s="4" t="s">
        <v>10</v>
      </c>
      <c r="Q215" s="4" t="s">
        <v>10</v>
      </c>
      <c r="R215" s="4">
        <v>50</v>
      </c>
      <c r="S215" s="4">
        <v>19</v>
      </c>
      <c r="T215" s="4">
        <v>28</v>
      </c>
      <c r="U215" s="4">
        <v>16.71</v>
      </c>
      <c r="V215" s="4">
        <v>3.46</v>
      </c>
      <c r="W215" s="4">
        <v>3.72</v>
      </c>
      <c r="X215" s="4" t="s">
        <v>10</v>
      </c>
      <c r="Y215" s="4" t="s">
        <v>10</v>
      </c>
      <c r="Z215" s="4" t="s">
        <v>10</v>
      </c>
      <c r="AA215" s="4" t="s">
        <v>10</v>
      </c>
      <c r="AB215" s="4" t="s">
        <v>10</v>
      </c>
    </row>
    <row r="216">
      <c r="A216" s="0" t="s">
        <v>421</v>
      </c>
      <c r="B216" s="0" t="s">
        <v>422</v>
      </c>
      <c r="C216" s="0" t="s">
        <v>429</v>
      </c>
      <c r="D216" s="4" t="s">
        <v>430</v>
      </c>
      <c r="E216" s="4" t="s">
        <v>10</v>
      </c>
      <c r="F216" s="4">
        <v>238.66</v>
      </c>
      <c r="G216" s="4">
        <v>221</v>
      </c>
      <c r="H216" s="4">
        <v>114</v>
      </c>
      <c r="I216" s="4">
        <v>162</v>
      </c>
      <c r="J216" s="4">
        <v>185</v>
      </c>
      <c r="K216" s="4">
        <v>117</v>
      </c>
      <c r="L216" s="4">
        <v>164</v>
      </c>
      <c r="M216" s="4">
        <v>102</v>
      </c>
      <c r="N216" s="4">
        <v>117</v>
      </c>
      <c r="O216" s="4">
        <v>77</v>
      </c>
      <c r="P216" s="4">
        <v>93</v>
      </c>
      <c r="Q216" s="4">
        <v>66</v>
      </c>
      <c r="R216" s="4">
        <v>62</v>
      </c>
      <c r="S216" s="4">
        <v>4</v>
      </c>
      <c r="T216" s="4">
        <v>3</v>
      </c>
      <c r="U216" s="4">
        <v>15.68</v>
      </c>
      <c r="V216" s="4">
        <v>15.87</v>
      </c>
      <c r="W216" s="4">
        <v>26.82</v>
      </c>
      <c r="X216" s="4">
        <v>41.22</v>
      </c>
      <c r="Y216" s="4">
        <v>22.27</v>
      </c>
      <c r="Z216" s="4">
        <v>19.15</v>
      </c>
      <c r="AA216" s="4">
        <v>48.69</v>
      </c>
      <c r="AB216" s="4">
        <v>36.92</v>
      </c>
    </row>
    <row r="217">
      <c r="A217" s="0" t="s">
        <v>421</v>
      </c>
      <c r="B217" s="0" t="s">
        <v>422</v>
      </c>
      <c r="C217" s="0" t="s">
        <v>431</v>
      </c>
      <c r="D217" s="4" t="s">
        <v>432</v>
      </c>
      <c r="E217" s="4" t="s">
        <v>10</v>
      </c>
      <c r="F217" s="4">
        <v>34.9</v>
      </c>
      <c r="G217" s="4">
        <v>68</v>
      </c>
      <c r="H217" s="4">
        <v>38</v>
      </c>
      <c r="I217" s="4">
        <v>7</v>
      </c>
      <c r="J217" s="4">
        <v>43</v>
      </c>
      <c r="K217" s="4">
        <v>38</v>
      </c>
      <c r="L217" s="4">
        <v>27</v>
      </c>
      <c r="M217" s="4">
        <v>28</v>
      </c>
      <c r="N217" s="4">
        <v>40</v>
      </c>
      <c r="O217" s="4">
        <v>30</v>
      </c>
      <c r="P217" s="4">
        <v>29</v>
      </c>
      <c r="Q217" s="4">
        <v>28</v>
      </c>
      <c r="R217" s="4">
        <v>12</v>
      </c>
      <c r="S217" s="4">
        <v>1</v>
      </c>
      <c r="T217" s="4">
        <v>2</v>
      </c>
      <c r="U217" s="4" t="s">
        <v>10</v>
      </c>
      <c r="V217" s="4" t="s">
        <v>10</v>
      </c>
      <c r="W217" s="4" t="s">
        <v>10</v>
      </c>
      <c r="X217" s="4" t="s">
        <v>10</v>
      </c>
      <c r="Y217" s="4" t="s">
        <v>10</v>
      </c>
      <c r="Z217" s="4" t="s">
        <v>10</v>
      </c>
      <c r="AA217" s="4" t="s">
        <v>10</v>
      </c>
      <c r="AB217" s="4" t="s">
        <v>10</v>
      </c>
    </row>
    <row r="218">
      <c r="A218" s="0" t="s">
        <v>421</v>
      </c>
      <c r="B218" s="0" t="s">
        <v>422</v>
      </c>
      <c r="C218" s="0" t="s">
        <v>433</v>
      </c>
      <c r="D218" s="4" t="s">
        <v>434</v>
      </c>
      <c r="E218" s="4" t="s">
        <v>10</v>
      </c>
      <c r="F218" s="4" t="s">
        <v>10</v>
      </c>
      <c r="G218" s="4">
        <v>191</v>
      </c>
      <c r="H218" s="4">
        <v>117</v>
      </c>
      <c r="I218" s="4">
        <v>15</v>
      </c>
      <c r="J218" s="4">
        <v>17.28</v>
      </c>
      <c r="K218" s="4">
        <v>19</v>
      </c>
      <c r="L218" s="4">
        <v>14</v>
      </c>
      <c r="M218" s="4">
        <v>35</v>
      </c>
      <c r="N218" s="4">
        <v>126</v>
      </c>
      <c r="O218" s="4">
        <v>42</v>
      </c>
      <c r="P218" s="4">
        <v>55</v>
      </c>
      <c r="Q218" s="4" t="s">
        <v>10</v>
      </c>
      <c r="R218" s="4">
        <v>5</v>
      </c>
      <c r="S218" s="4" t="s">
        <v>10</v>
      </c>
      <c r="T218" s="4">
        <v>3</v>
      </c>
      <c r="U218" s="4" t="s">
        <v>10</v>
      </c>
      <c r="V218" s="4" t="s">
        <v>10</v>
      </c>
      <c r="W218" s="4" t="s">
        <v>10</v>
      </c>
      <c r="X218" s="4" t="s">
        <v>10</v>
      </c>
      <c r="Y218" s="4" t="s">
        <v>10</v>
      </c>
      <c r="Z218" s="4" t="s">
        <v>10</v>
      </c>
      <c r="AA218" s="4" t="s">
        <v>10</v>
      </c>
      <c r="AB218" s="4" t="s">
        <v>10</v>
      </c>
    </row>
    <row r="219">
      <c r="A219" s="5" t="s">
        <v>435</v>
      </c>
      <c r="E219" s="5">
        <f>=SUBTOTAL(9,E213:E218)</f>
      </c>
      <c r="F219" s="5">
        <f>=SUBTOTAL(9,F213:F218)</f>
      </c>
      <c r="G219" s="5">
        <f>=SUBTOTAL(9,G213:G218)</f>
      </c>
      <c r="H219" s="5">
        <f>=SUBTOTAL(9,H213:H218)</f>
      </c>
      <c r="I219" s="5">
        <f>=SUBTOTAL(9,I213:I218)</f>
      </c>
      <c r="J219" s="5">
        <f>=SUBTOTAL(9,J213:J218)</f>
      </c>
      <c r="K219" s="5">
        <f>=SUBTOTAL(9,K213:K218)</f>
      </c>
      <c r="L219" s="5">
        <f>=SUBTOTAL(9,L213:L218)</f>
      </c>
      <c r="M219" s="5">
        <f>=SUBTOTAL(9,M213:M218)</f>
      </c>
      <c r="N219" s="5">
        <f>=SUBTOTAL(9,N213:N218)</f>
      </c>
      <c r="O219" s="5">
        <f>=SUBTOTAL(9,O213:O218)</f>
      </c>
      <c r="P219" s="5">
        <f>=SUBTOTAL(9,P213:P218)</f>
      </c>
      <c r="Q219" s="5">
        <f>=SUBTOTAL(9,Q213:Q218)</f>
      </c>
      <c r="R219" s="5">
        <f>=SUBTOTAL(9,R213:R218)</f>
      </c>
      <c r="S219" s="5">
        <f>=SUBTOTAL(9,S213:S218)</f>
      </c>
      <c r="T219" s="5">
        <f>=SUBTOTAL(9,T213:T218)</f>
      </c>
      <c r="U219" s="5">
        <f>=SUBTOTAL(9,U213:U218)</f>
      </c>
      <c r="V219" s="5">
        <f>=SUBTOTAL(9,V213:V218)</f>
      </c>
      <c r="W219" s="5">
        <f>=SUBTOTAL(9,W213:W218)</f>
      </c>
      <c r="X219" s="5">
        <f>=SUBTOTAL(9,X213:X218)</f>
      </c>
      <c r="Y219" s="5">
        <f>=SUBTOTAL(9,Y213:Y218)</f>
      </c>
      <c r="Z219" s="5">
        <f>=SUBTOTAL(9,Z213:Z218)</f>
      </c>
      <c r="AA219" s="5">
        <f>=SUBTOTAL(9,[213:[218)</f>
      </c>
      <c r="AB219" s="5">
        <f>=SUBTOTAL(9,\213:\218)</f>
      </c>
    </row>
    <row r="220">
      <c r="A220" s="0" t="s">
        <v>436</v>
      </c>
      <c r="B220" s="0" t="s">
        <v>437</v>
      </c>
      <c r="C220" s="0" t="s">
        <v>438</v>
      </c>
      <c r="D220" s="4" t="s">
        <v>439</v>
      </c>
      <c r="E220" s="4">
        <v>4467.95</v>
      </c>
      <c r="F220" s="4">
        <v>2926.32</v>
      </c>
      <c r="G220" s="4">
        <v>4966.03</v>
      </c>
      <c r="H220" s="4">
        <v>4297</v>
      </c>
      <c r="I220" s="4">
        <v>2172</v>
      </c>
      <c r="J220" s="4">
        <v>1186</v>
      </c>
      <c r="K220" s="4">
        <v>1175</v>
      </c>
      <c r="L220" s="4">
        <v>1497</v>
      </c>
      <c r="M220" s="4">
        <v>1147</v>
      </c>
      <c r="N220" s="4">
        <v>808</v>
      </c>
      <c r="O220" s="4">
        <v>721</v>
      </c>
      <c r="P220" s="4">
        <v>546</v>
      </c>
      <c r="Q220" s="4">
        <v>862</v>
      </c>
      <c r="R220" s="4">
        <v>458</v>
      </c>
      <c r="S220" s="4">
        <v>399</v>
      </c>
      <c r="T220" s="4">
        <v>614</v>
      </c>
      <c r="U220" s="4">
        <v>455.19</v>
      </c>
      <c r="V220" s="4">
        <v>542.29</v>
      </c>
      <c r="W220" s="4">
        <v>416.39</v>
      </c>
      <c r="X220" s="4">
        <v>241.84</v>
      </c>
      <c r="Y220" s="4">
        <v>144.52</v>
      </c>
      <c r="Z220" s="4">
        <v>189.29</v>
      </c>
      <c r="AA220" s="4">
        <v>202.59</v>
      </c>
      <c r="AB220" s="4">
        <v>190.3</v>
      </c>
    </row>
    <row r="221">
      <c r="A221" s="0" t="s">
        <v>436</v>
      </c>
      <c r="B221" s="0" t="s">
        <v>437</v>
      </c>
      <c r="C221" s="0" t="s">
        <v>440</v>
      </c>
      <c r="D221" s="4" t="s">
        <v>441</v>
      </c>
      <c r="E221" s="4">
        <v>6699.75</v>
      </c>
      <c r="F221" s="4">
        <v>2235.62</v>
      </c>
      <c r="G221" s="4">
        <v>4230.99</v>
      </c>
      <c r="H221" s="4">
        <v>4458</v>
      </c>
      <c r="I221" s="4">
        <v>5070</v>
      </c>
      <c r="J221" s="4">
        <v>3183</v>
      </c>
      <c r="K221" s="4">
        <v>2648</v>
      </c>
      <c r="L221" s="4">
        <v>2799</v>
      </c>
      <c r="M221" s="4">
        <v>3272</v>
      </c>
      <c r="N221" s="4">
        <v>2415</v>
      </c>
      <c r="O221" s="4">
        <v>2371</v>
      </c>
      <c r="P221" s="4">
        <v>1732</v>
      </c>
      <c r="Q221" s="4">
        <v>1701</v>
      </c>
      <c r="R221" s="4">
        <v>1028</v>
      </c>
      <c r="S221" s="4">
        <v>1314</v>
      </c>
      <c r="T221" s="4">
        <v>1600</v>
      </c>
      <c r="U221" s="4">
        <v>1615.35</v>
      </c>
      <c r="V221" s="4">
        <v>2191.55</v>
      </c>
      <c r="W221" s="4">
        <v>1405.66</v>
      </c>
      <c r="X221" s="4">
        <v>1545.09</v>
      </c>
      <c r="Y221" s="4">
        <v>1194.71</v>
      </c>
      <c r="Z221" s="4">
        <v>1265.32</v>
      </c>
      <c r="AA221" s="4">
        <v>1648.79</v>
      </c>
      <c r="AB221" s="4">
        <v>2191.86</v>
      </c>
    </row>
    <row r="222">
      <c r="A222" s="0" t="s">
        <v>436</v>
      </c>
      <c r="B222" s="0" t="s">
        <v>437</v>
      </c>
      <c r="C222" s="0" t="s">
        <v>442</v>
      </c>
      <c r="D222" s="4" t="s">
        <v>443</v>
      </c>
      <c r="E222" s="4">
        <v>10608.4</v>
      </c>
      <c r="F222" s="4">
        <v>9770.62</v>
      </c>
      <c r="G222" s="4">
        <v>11777.05</v>
      </c>
      <c r="H222" s="4">
        <v>14606</v>
      </c>
      <c r="I222" s="4">
        <v>2248</v>
      </c>
      <c r="J222" s="4">
        <v>1646</v>
      </c>
      <c r="K222" s="4">
        <v>1704</v>
      </c>
      <c r="L222" s="4">
        <v>1382</v>
      </c>
      <c r="M222" s="4">
        <v>1699</v>
      </c>
      <c r="N222" s="4">
        <v>1263</v>
      </c>
      <c r="O222" s="4">
        <v>2325</v>
      </c>
      <c r="P222" s="4">
        <v>1719</v>
      </c>
      <c r="Q222" s="4">
        <v>2590</v>
      </c>
      <c r="R222" s="4">
        <v>1391</v>
      </c>
      <c r="S222" s="4">
        <v>1780</v>
      </c>
      <c r="T222" s="4">
        <v>1922</v>
      </c>
      <c r="U222" s="4">
        <v>1851.54</v>
      </c>
      <c r="V222" s="4">
        <v>2297.16</v>
      </c>
      <c r="W222" s="4">
        <v>1699.29</v>
      </c>
      <c r="X222" s="4">
        <v>1378.4</v>
      </c>
      <c r="Y222" s="4">
        <v>1021.83</v>
      </c>
      <c r="Z222" s="4">
        <v>1060.44</v>
      </c>
      <c r="AA222" s="4">
        <v>1297.25</v>
      </c>
      <c r="AB222" s="4">
        <v>1115.97</v>
      </c>
    </row>
    <row r="223">
      <c r="A223" s="0" t="s">
        <v>436</v>
      </c>
      <c r="B223" s="0" t="s">
        <v>437</v>
      </c>
      <c r="C223" s="0" t="s">
        <v>444</v>
      </c>
      <c r="D223" s="4" t="s">
        <v>445</v>
      </c>
      <c r="E223" s="4">
        <v>6658.9</v>
      </c>
      <c r="F223" s="4">
        <v>2686.49</v>
      </c>
      <c r="G223" s="4">
        <v>3089.5</v>
      </c>
      <c r="H223" s="4">
        <v>4019</v>
      </c>
      <c r="I223" s="4">
        <v>6673</v>
      </c>
      <c r="J223" s="4">
        <v>3755</v>
      </c>
      <c r="K223" s="4">
        <v>3131</v>
      </c>
      <c r="L223" s="4">
        <v>3799</v>
      </c>
      <c r="M223" s="4">
        <v>3181</v>
      </c>
      <c r="N223" s="4">
        <v>2143</v>
      </c>
      <c r="O223" s="4">
        <v>2907</v>
      </c>
      <c r="P223" s="4">
        <v>1704</v>
      </c>
      <c r="Q223" s="4">
        <v>1686</v>
      </c>
      <c r="R223" s="4">
        <v>973</v>
      </c>
      <c r="S223" s="4">
        <v>1232</v>
      </c>
      <c r="T223" s="4">
        <v>1522</v>
      </c>
      <c r="U223" s="4">
        <v>1501.04</v>
      </c>
      <c r="V223" s="4">
        <v>1806.99</v>
      </c>
      <c r="W223" s="4">
        <v>1401.33</v>
      </c>
      <c r="X223" s="4">
        <v>1174.63</v>
      </c>
      <c r="Y223" s="4">
        <v>757.79</v>
      </c>
      <c r="Z223" s="4">
        <v>711.6</v>
      </c>
      <c r="AA223" s="4">
        <v>1286.59</v>
      </c>
      <c r="AB223" s="4">
        <v>1436.58</v>
      </c>
    </row>
    <row r="224">
      <c r="A224" s="5" t="s">
        <v>446</v>
      </c>
      <c r="E224" s="5">
        <f>=SUBTOTAL(9,E220:E223)</f>
      </c>
      <c r="F224" s="5">
        <f>=SUBTOTAL(9,F220:F223)</f>
      </c>
      <c r="G224" s="5">
        <f>=SUBTOTAL(9,G220:G223)</f>
      </c>
      <c r="H224" s="5">
        <f>=SUBTOTAL(9,H220:H223)</f>
      </c>
      <c r="I224" s="5">
        <f>=SUBTOTAL(9,I220:I223)</f>
      </c>
      <c r="J224" s="5">
        <f>=SUBTOTAL(9,J220:J223)</f>
      </c>
      <c r="K224" s="5">
        <f>=SUBTOTAL(9,K220:K223)</f>
      </c>
      <c r="L224" s="5">
        <f>=SUBTOTAL(9,L220:L223)</f>
      </c>
      <c r="M224" s="5">
        <f>=SUBTOTAL(9,M220:M223)</f>
      </c>
      <c r="N224" s="5">
        <f>=SUBTOTAL(9,N220:N223)</f>
      </c>
      <c r="O224" s="5">
        <f>=SUBTOTAL(9,O220:O223)</f>
      </c>
      <c r="P224" s="5">
        <f>=SUBTOTAL(9,P220:P223)</f>
      </c>
      <c r="Q224" s="5">
        <f>=SUBTOTAL(9,Q220:Q223)</f>
      </c>
      <c r="R224" s="5">
        <f>=SUBTOTAL(9,R220:R223)</f>
      </c>
      <c r="S224" s="5">
        <f>=SUBTOTAL(9,S220:S223)</f>
      </c>
      <c r="T224" s="5">
        <f>=SUBTOTAL(9,T220:T223)</f>
      </c>
      <c r="U224" s="5">
        <f>=SUBTOTAL(9,U220:U223)</f>
      </c>
      <c r="V224" s="5">
        <f>=SUBTOTAL(9,V220:V223)</f>
      </c>
      <c r="W224" s="5">
        <f>=SUBTOTAL(9,W220:W223)</f>
      </c>
      <c r="X224" s="5">
        <f>=SUBTOTAL(9,X220:X223)</f>
      </c>
      <c r="Y224" s="5">
        <f>=SUBTOTAL(9,Y220:Y223)</f>
      </c>
      <c r="Z224" s="5">
        <f>=SUBTOTAL(9,Z220:Z223)</f>
      </c>
      <c r="AA224" s="5">
        <f>=SUBTOTAL(9,[220:[223)</f>
      </c>
      <c r="AB224" s="5">
        <f>=SUBTOTAL(9,\220:\223)</f>
      </c>
    </row>
    <row r="225">
      <c r="A225" s="0" t="s">
        <v>447</v>
      </c>
      <c r="B225" s="0" t="s">
        <v>448</v>
      </c>
      <c r="C225" s="0" t="s">
        <v>449</v>
      </c>
      <c r="D225" s="4" t="s">
        <v>450</v>
      </c>
      <c r="E225" s="4" t="s">
        <v>10</v>
      </c>
      <c r="F225" s="4">
        <v>138.11</v>
      </c>
      <c r="G225" s="4">
        <v>193.71</v>
      </c>
      <c r="H225" s="4">
        <v>349</v>
      </c>
      <c r="I225" s="4">
        <v>275.31</v>
      </c>
      <c r="J225" s="4">
        <v>556</v>
      </c>
      <c r="K225" s="4">
        <v>327</v>
      </c>
      <c r="L225" s="4">
        <v>166</v>
      </c>
      <c r="M225" s="4">
        <v>87</v>
      </c>
      <c r="N225" s="4">
        <v>160</v>
      </c>
      <c r="O225" s="4">
        <v>163</v>
      </c>
      <c r="P225" s="4">
        <v>132</v>
      </c>
      <c r="Q225" s="4">
        <v>16</v>
      </c>
      <c r="R225" s="4">
        <v>10</v>
      </c>
      <c r="S225" s="4">
        <v>6</v>
      </c>
      <c r="T225" s="4" t="s">
        <v>10</v>
      </c>
      <c r="U225" s="4" t="s">
        <v>10</v>
      </c>
      <c r="V225" s="4" t="s">
        <v>10</v>
      </c>
      <c r="W225" s="4">
        <v>1.69</v>
      </c>
      <c r="X225" s="4">
        <v>1.61</v>
      </c>
      <c r="Y225" s="4" t="s">
        <v>10</v>
      </c>
      <c r="Z225" s="4" t="s">
        <v>10</v>
      </c>
      <c r="AA225" s="4" t="s">
        <v>10</v>
      </c>
      <c r="AB225" s="4" t="s">
        <v>10</v>
      </c>
    </row>
    <row r="226">
      <c r="A226" s="0" t="s">
        <v>447</v>
      </c>
      <c r="B226" s="0" t="s">
        <v>448</v>
      </c>
      <c r="C226" s="0" t="s">
        <v>451</v>
      </c>
      <c r="D226" s="4" t="s">
        <v>452</v>
      </c>
      <c r="E226" s="4" t="s">
        <v>10</v>
      </c>
      <c r="F226" s="4">
        <v>107.11</v>
      </c>
      <c r="G226" s="4" t="s">
        <v>10</v>
      </c>
      <c r="H226" s="4">
        <v>5</v>
      </c>
      <c r="I226" s="4">
        <v>0.21</v>
      </c>
      <c r="J226" s="4" t="s">
        <v>10</v>
      </c>
      <c r="K226" s="4">
        <v>2</v>
      </c>
      <c r="L226" s="4" t="s">
        <v>10</v>
      </c>
      <c r="M226" s="4" t="s">
        <v>10</v>
      </c>
      <c r="N226" s="4" t="s">
        <v>10</v>
      </c>
      <c r="O226" s="4" t="s">
        <v>10</v>
      </c>
      <c r="P226" s="4">
        <v>2</v>
      </c>
      <c r="Q226" s="4" t="s">
        <v>10</v>
      </c>
      <c r="R226" s="4" t="s">
        <v>10</v>
      </c>
      <c r="S226" s="4" t="s">
        <v>10</v>
      </c>
      <c r="T226" s="4" t="s">
        <v>10</v>
      </c>
      <c r="U226" s="4" t="s">
        <v>10</v>
      </c>
      <c r="V226" s="4" t="s">
        <v>10</v>
      </c>
      <c r="W226" s="4" t="s">
        <v>10</v>
      </c>
      <c r="X226" s="4" t="s">
        <v>10</v>
      </c>
      <c r="Y226" s="4" t="s">
        <v>10</v>
      </c>
      <c r="Z226" s="4" t="s">
        <v>10</v>
      </c>
      <c r="AA226" s="4" t="s">
        <v>10</v>
      </c>
      <c r="AB226" s="4" t="s">
        <v>10</v>
      </c>
    </row>
    <row r="227">
      <c r="A227" s="0" t="s">
        <v>447</v>
      </c>
      <c r="B227" s="0" t="s">
        <v>448</v>
      </c>
      <c r="C227" s="0" t="s">
        <v>453</v>
      </c>
      <c r="D227" s="4" t="s">
        <v>454</v>
      </c>
      <c r="E227" s="4" t="s">
        <v>10</v>
      </c>
      <c r="F227" s="4">
        <v>76.62</v>
      </c>
      <c r="G227" s="4" t="s">
        <v>10</v>
      </c>
      <c r="H227" s="4" t="s">
        <v>10</v>
      </c>
      <c r="I227" s="4" t="s">
        <v>10</v>
      </c>
      <c r="J227" s="4" t="s">
        <v>10</v>
      </c>
      <c r="K227" s="4" t="s">
        <v>10</v>
      </c>
      <c r="L227" s="4" t="s">
        <v>10</v>
      </c>
      <c r="M227" s="4" t="s">
        <v>10</v>
      </c>
      <c r="N227" s="4" t="s">
        <v>10</v>
      </c>
      <c r="O227" s="4" t="s">
        <v>10</v>
      </c>
      <c r="P227" s="4" t="s">
        <v>10</v>
      </c>
      <c r="Q227" s="4" t="s">
        <v>10</v>
      </c>
      <c r="R227" s="4" t="s">
        <v>10</v>
      </c>
      <c r="S227" s="4" t="s">
        <v>10</v>
      </c>
      <c r="T227" s="4" t="s">
        <v>10</v>
      </c>
      <c r="U227" s="4" t="s">
        <v>10</v>
      </c>
      <c r="V227" s="4" t="s">
        <v>10</v>
      </c>
      <c r="W227" s="4" t="s">
        <v>10</v>
      </c>
      <c r="X227" s="4" t="s">
        <v>10</v>
      </c>
      <c r="Y227" s="4" t="s">
        <v>10</v>
      </c>
      <c r="Z227" s="4" t="s">
        <v>10</v>
      </c>
      <c r="AA227" s="4" t="s">
        <v>10</v>
      </c>
      <c r="AB227" s="4" t="s">
        <v>10</v>
      </c>
    </row>
    <row r="228">
      <c r="A228" s="5" t="s">
        <v>455</v>
      </c>
      <c r="E228" s="5">
        <f>=SUBTOTAL(9,E225:E227)</f>
      </c>
      <c r="F228" s="5">
        <f>=SUBTOTAL(9,F225:F227)</f>
      </c>
      <c r="G228" s="5">
        <f>=SUBTOTAL(9,G225:G227)</f>
      </c>
      <c r="H228" s="5">
        <f>=SUBTOTAL(9,H225:H227)</f>
      </c>
      <c r="I228" s="5">
        <f>=SUBTOTAL(9,I225:I227)</f>
      </c>
      <c r="J228" s="5">
        <f>=SUBTOTAL(9,J225:J227)</f>
      </c>
      <c r="K228" s="5">
        <f>=SUBTOTAL(9,K225:K227)</f>
      </c>
      <c r="L228" s="5">
        <f>=SUBTOTAL(9,L225:L227)</f>
      </c>
      <c r="M228" s="5">
        <f>=SUBTOTAL(9,M225:M227)</f>
      </c>
      <c r="N228" s="5">
        <f>=SUBTOTAL(9,N225:N227)</f>
      </c>
      <c r="O228" s="5">
        <f>=SUBTOTAL(9,O225:O227)</f>
      </c>
      <c r="P228" s="5">
        <f>=SUBTOTAL(9,P225:P227)</f>
      </c>
      <c r="Q228" s="5">
        <f>=SUBTOTAL(9,Q225:Q227)</f>
      </c>
      <c r="R228" s="5">
        <f>=SUBTOTAL(9,R225:R227)</f>
      </c>
      <c r="S228" s="5">
        <f>=SUBTOTAL(9,S225:S227)</f>
      </c>
      <c r="T228" s="5">
        <f>=SUBTOTAL(9,T225:T227)</f>
      </c>
      <c r="U228" s="5">
        <f>=SUBTOTAL(9,U225:U227)</f>
      </c>
      <c r="V228" s="5">
        <f>=SUBTOTAL(9,V225:V227)</f>
      </c>
      <c r="W228" s="5">
        <f>=SUBTOTAL(9,W225:W227)</f>
      </c>
      <c r="X228" s="5">
        <f>=SUBTOTAL(9,X225:X227)</f>
      </c>
      <c r="Y228" s="5">
        <f>=SUBTOTAL(9,Y225:Y227)</f>
      </c>
      <c r="Z228" s="5">
        <f>=SUBTOTAL(9,Z225:Z227)</f>
      </c>
      <c r="AA228" s="5">
        <f>=SUBTOTAL(9,[225:[227)</f>
      </c>
      <c r="AB228" s="5">
        <f>=SUBTOTAL(9,\225:\227)</f>
      </c>
    </row>
    <row r="229">
      <c r="A229" s="0" t="s">
        <v>456</v>
      </c>
      <c r="B229" s="0" t="s">
        <v>457</v>
      </c>
      <c r="C229" s="0" t="s">
        <v>458</v>
      </c>
      <c r="D229" s="4" t="s">
        <v>459</v>
      </c>
      <c r="E229" s="4">
        <v>14</v>
      </c>
      <c r="F229" s="4" t="s">
        <v>10</v>
      </c>
      <c r="G229" s="4" t="s">
        <v>10</v>
      </c>
      <c r="H229" s="4" t="s">
        <v>10</v>
      </c>
      <c r="I229" s="4" t="s">
        <v>10</v>
      </c>
      <c r="J229" s="4" t="s">
        <v>10</v>
      </c>
      <c r="K229" s="4" t="s">
        <v>10</v>
      </c>
      <c r="L229" s="4" t="s">
        <v>10</v>
      </c>
      <c r="M229" s="4" t="s">
        <v>10</v>
      </c>
      <c r="N229" s="4" t="s">
        <v>10</v>
      </c>
      <c r="O229" s="4">
        <v>22</v>
      </c>
      <c r="P229" s="4">
        <v>36</v>
      </c>
      <c r="Q229" s="4">
        <v>13</v>
      </c>
      <c r="R229" s="4">
        <v>6</v>
      </c>
      <c r="S229" s="4">
        <v>1</v>
      </c>
      <c r="T229" s="4">
        <v>1</v>
      </c>
      <c r="U229" s="4">
        <v>2.09</v>
      </c>
      <c r="V229" s="4" t="s">
        <v>10</v>
      </c>
      <c r="W229" s="4" t="s">
        <v>10</v>
      </c>
      <c r="X229" s="4" t="s">
        <v>10</v>
      </c>
      <c r="Y229" s="4" t="s">
        <v>10</v>
      </c>
      <c r="Z229" s="4" t="s">
        <v>10</v>
      </c>
      <c r="AA229" s="4" t="s">
        <v>10</v>
      </c>
      <c r="AB229" s="4" t="s">
        <v>10</v>
      </c>
    </row>
    <row r="230">
      <c r="A230" s="0" t="s">
        <v>456</v>
      </c>
      <c r="B230" s="0" t="s">
        <v>457</v>
      </c>
      <c r="C230" s="0" t="s">
        <v>460</v>
      </c>
      <c r="D230" s="4" t="s">
        <v>461</v>
      </c>
      <c r="E230" s="4">
        <v>57</v>
      </c>
      <c r="F230" s="4">
        <v>9.63</v>
      </c>
      <c r="G230" s="4">
        <v>11.67</v>
      </c>
      <c r="H230" s="4">
        <v>1</v>
      </c>
      <c r="I230" s="4">
        <v>45.13</v>
      </c>
      <c r="J230" s="4">
        <v>6</v>
      </c>
      <c r="K230" s="4" t="s">
        <v>10</v>
      </c>
      <c r="L230" s="4">
        <v>13</v>
      </c>
      <c r="M230" s="4">
        <v>1</v>
      </c>
      <c r="N230" s="4">
        <v>23</v>
      </c>
      <c r="O230" s="4">
        <v>4</v>
      </c>
      <c r="P230" s="4">
        <v>20</v>
      </c>
      <c r="Q230" s="4">
        <v>3</v>
      </c>
      <c r="R230" s="4">
        <v>3</v>
      </c>
      <c r="S230" s="4" t="s">
        <v>10</v>
      </c>
      <c r="T230" s="4" t="s">
        <v>10</v>
      </c>
      <c r="U230" s="4" t="s">
        <v>10</v>
      </c>
      <c r="V230" s="4" t="s">
        <v>10</v>
      </c>
      <c r="W230" s="4" t="s">
        <v>10</v>
      </c>
      <c r="X230" s="4" t="s">
        <v>10</v>
      </c>
      <c r="Y230" s="4" t="s">
        <v>10</v>
      </c>
      <c r="Z230" s="4" t="s">
        <v>10</v>
      </c>
      <c r="AA230" s="4" t="s">
        <v>10</v>
      </c>
      <c r="AB230" s="4" t="s">
        <v>10</v>
      </c>
    </row>
    <row r="231">
      <c r="A231" s="0" t="s">
        <v>456</v>
      </c>
      <c r="B231" s="0" t="s">
        <v>457</v>
      </c>
      <c r="C231" s="0" t="s">
        <v>462</v>
      </c>
      <c r="D231" s="4" t="s">
        <v>463</v>
      </c>
      <c r="E231" s="4" t="s">
        <v>10</v>
      </c>
      <c r="F231" s="4" t="s">
        <v>10</v>
      </c>
      <c r="G231" s="4" t="s">
        <v>10</v>
      </c>
      <c r="H231" s="4" t="s">
        <v>10</v>
      </c>
      <c r="I231" s="4" t="s">
        <v>10</v>
      </c>
      <c r="J231" s="4" t="s">
        <v>10</v>
      </c>
      <c r="K231" s="4" t="s">
        <v>10</v>
      </c>
      <c r="L231" s="4" t="s">
        <v>10</v>
      </c>
      <c r="M231" s="4" t="s">
        <v>10</v>
      </c>
      <c r="N231" s="4" t="s">
        <v>10</v>
      </c>
      <c r="O231" s="4">
        <v>15</v>
      </c>
      <c r="P231" s="4" t="s">
        <v>10</v>
      </c>
      <c r="Q231" s="4" t="s">
        <v>10</v>
      </c>
      <c r="R231" s="4" t="s">
        <v>10</v>
      </c>
      <c r="S231" s="4">
        <v>1</v>
      </c>
      <c r="T231" s="4" t="s">
        <v>10</v>
      </c>
      <c r="U231" s="4" t="s">
        <v>10</v>
      </c>
      <c r="V231" s="4" t="s">
        <v>10</v>
      </c>
      <c r="W231" s="4" t="s">
        <v>10</v>
      </c>
      <c r="X231" s="4" t="s">
        <v>10</v>
      </c>
      <c r="Y231" s="4" t="s">
        <v>10</v>
      </c>
      <c r="Z231" s="4" t="s">
        <v>10</v>
      </c>
      <c r="AA231" s="4" t="s">
        <v>10</v>
      </c>
      <c r="AB231" s="4" t="s">
        <v>10</v>
      </c>
    </row>
    <row r="232">
      <c r="A232" s="0" t="s">
        <v>456</v>
      </c>
      <c r="B232" s="0" t="s">
        <v>457</v>
      </c>
      <c r="C232" s="0" t="s">
        <v>464</v>
      </c>
      <c r="D232" s="4" t="s">
        <v>465</v>
      </c>
      <c r="E232" s="4">
        <v>450</v>
      </c>
      <c r="F232" s="4">
        <v>190.84</v>
      </c>
      <c r="G232" s="4">
        <v>438.58</v>
      </c>
      <c r="H232" s="4">
        <v>643</v>
      </c>
      <c r="I232" s="4">
        <v>439</v>
      </c>
      <c r="J232" s="4">
        <v>700</v>
      </c>
      <c r="K232" s="4">
        <v>213</v>
      </c>
      <c r="L232" s="4">
        <v>258</v>
      </c>
      <c r="M232" s="4">
        <v>277</v>
      </c>
      <c r="N232" s="4">
        <v>368</v>
      </c>
      <c r="O232" s="4">
        <v>111</v>
      </c>
      <c r="P232" s="4">
        <v>65</v>
      </c>
      <c r="Q232" s="4">
        <v>30</v>
      </c>
      <c r="R232" s="4">
        <v>28</v>
      </c>
      <c r="S232" s="4">
        <v>35</v>
      </c>
      <c r="T232" s="4">
        <v>8</v>
      </c>
      <c r="U232" s="4">
        <v>4.72</v>
      </c>
      <c r="V232" s="4">
        <v>34.93</v>
      </c>
      <c r="W232" s="4">
        <v>7.88</v>
      </c>
      <c r="X232" s="4">
        <v>12.45</v>
      </c>
      <c r="Y232" s="4">
        <v>6.88</v>
      </c>
      <c r="Z232" s="4">
        <v>2.07</v>
      </c>
      <c r="AA232" s="4">
        <v>2.49</v>
      </c>
      <c r="AB232" s="4">
        <v>3</v>
      </c>
    </row>
    <row r="233">
      <c r="A233" s="5" t="s">
        <v>466</v>
      </c>
      <c r="E233" s="5">
        <f>=SUBTOTAL(9,E229:E232)</f>
      </c>
      <c r="F233" s="5">
        <f>=SUBTOTAL(9,F229:F232)</f>
      </c>
      <c r="G233" s="5">
        <f>=SUBTOTAL(9,G229:G232)</f>
      </c>
      <c r="H233" s="5">
        <f>=SUBTOTAL(9,H229:H232)</f>
      </c>
      <c r="I233" s="5">
        <f>=SUBTOTAL(9,I229:I232)</f>
      </c>
      <c r="J233" s="5">
        <f>=SUBTOTAL(9,J229:J232)</f>
      </c>
      <c r="K233" s="5">
        <f>=SUBTOTAL(9,K229:K232)</f>
      </c>
      <c r="L233" s="5">
        <f>=SUBTOTAL(9,L229:L232)</f>
      </c>
      <c r="M233" s="5">
        <f>=SUBTOTAL(9,M229:M232)</f>
      </c>
      <c r="N233" s="5">
        <f>=SUBTOTAL(9,N229:N232)</f>
      </c>
      <c r="O233" s="5">
        <f>=SUBTOTAL(9,O229:O232)</f>
      </c>
      <c r="P233" s="5">
        <f>=SUBTOTAL(9,P229:P232)</f>
      </c>
      <c r="Q233" s="5">
        <f>=SUBTOTAL(9,Q229:Q232)</f>
      </c>
      <c r="R233" s="5">
        <f>=SUBTOTAL(9,R229:R232)</f>
      </c>
      <c r="S233" s="5">
        <f>=SUBTOTAL(9,S229:S232)</f>
      </c>
      <c r="T233" s="5">
        <f>=SUBTOTAL(9,T229:T232)</f>
      </c>
      <c r="U233" s="5">
        <f>=SUBTOTAL(9,U229:U232)</f>
      </c>
      <c r="V233" s="5">
        <f>=SUBTOTAL(9,V229:V232)</f>
      </c>
      <c r="W233" s="5">
        <f>=SUBTOTAL(9,W229:W232)</f>
      </c>
      <c r="X233" s="5">
        <f>=SUBTOTAL(9,X229:X232)</f>
      </c>
      <c r="Y233" s="5">
        <f>=SUBTOTAL(9,Y229:Y232)</f>
      </c>
      <c r="Z233" s="5">
        <f>=SUBTOTAL(9,Z229:Z232)</f>
      </c>
      <c r="AA233" s="5">
        <f>=SUBTOTAL(9,[229:[232)</f>
      </c>
      <c r="AB233" s="5">
        <f>=SUBTOTAL(9,\229:\232)</f>
      </c>
    </row>
    <row r="234">
      <c r="A234" s="0" t="s">
        <v>467</v>
      </c>
      <c r="B234" s="0" t="s">
        <v>468</v>
      </c>
      <c r="C234" s="0" t="s">
        <v>469</v>
      </c>
      <c r="D234" s="4" t="s">
        <v>470</v>
      </c>
      <c r="E234" s="4" t="s">
        <v>10</v>
      </c>
      <c r="F234" s="4">
        <v>0.48</v>
      </c>
      <c r="G234" s="4" t="s">
        <v>10</v>
      </c>
      <c r="H234" s="4" t="s">
        <v>10</v>
      </c>
      <c r="I234" s="4" t="s">
        <v>10</v>
      </c>
      <c r="J234" s="4" t="s">
        <v>10</v>
      </c>
      <c r="K234" s="4" t="s">
        <v>10</v>
      </c>
      <c r="L234" s="4" t="s">
        <v>10</v>
      </c>
      <c r="M234" s="4" t="s">
        <v>10</v>
      </c>
      <c r="N234" s="4" t="s">
        <v>10</v>
      </c>
      <c r="O234" s="4" t="s">
        <v>10</v>
      </c>
      <c r="P234" s="4" t="s">
        <v>10</v>
      </c>
      <c r="Q234" s="4" t="s">
        <v>10</v>
      </c>
      <c r="R234" s="4" t="s">
        <v>10</v>
      </c>
      <c r="S234" s="4" t="s">
        <v>10</v>
      </c>
      <c r="T234" s="4" t="s">
        <v>10</v>
      </c>
      <c r="U234" s="4" t="s">
        <v>10</v>
      </c>
      <c r="V234" s="4" t="s">
        <v>10</v>
      </c>
      <c r="W234" s="4" t="s">
        <v>10</v>
      </c>
      <c r="X234" s="4" t="s">
        <v>10</v>
      </c>
      <c r="Y234" s="4" t="s">
        <v>10</v>
      </c>
      <c r="Z234" s="4" t="s">
        <v>10</v>
      </c>
      <c r="AA234" s="4" t="s">
        <v>10</v>
      </c>
      <c r="AB234" s="4" t="s">
        <v>10</v>
      </c>
    </row>
    <row r="235">
      <c r="A235" s="0" t="s">
        <v>467</v>
      </c>
      <c r="B235" s="0" t="s">
        <v>468</v>
      </c>
      <c r="C235" s="0" t="s">
        <v>471</v>
      </c>
      <c r="D235" s="4" t="s">
        <v>472</v>
      </c>
      <c r="E235" s="4">
        <v>4885.89</v>
      </c>
      <c r="F235" s="4">
        <v>4829.34</v>
      </c>
      <c r="G235" s="4">
        <v>4203.06</v>
      </c>
      <c r="H235" s="4">
        <v>2084</v>
      </c>
      <c r="I235" s="4">
        <v>1033</v>
      </c>
      <c r="J235" s="4">
        <v>1422</v>
      </c>
      <c r="K235" s="4">
        <v>660</v>
      </c>
      <c r="L235" s="4">
        <v>574</v>
      </c>
      <c r="M235" s="4">
        <v>565</v>
      </c>
      <c r="N235" s="4">
        <v>218</v>
      </c>
      <c r="O235" s="4">
        <v>189</v>
      </c>
      <c r="P235" s="4">
        <v>186</v>
      </c>
      <c r="Q235" s="4">
        <v>151</v>
      </c>
      <c r="R235" s="4">
        <v>228</v>
      </c>
      <c r="S235" s="4">
        <v>307</v>
      </c>
      <c r="T235" s="4">
        <v>1431</v>
      </c>
      <c r="U235" s="4">
        <v>1333.11</v>
      </c>
      <c r="V235" s="4">
        <v>1635.22</v>
      </c>
      <c r="W235" s="4">
        <v>1647.55</v>
      </c>
      <c r="X235" s="4">
        <v>560.18</v>
      </c>
      <c r="Y235" s="4">
        <v>177.89</v>
      </c>
      <c r="Z235" s="4">
        <v>53.85</v>
      </c>
      <c r="AA235" s="4">
        <v>73.8</v>
      </c>
      <c r="AB235" s="4">
        <v>77</v>
      </c>
    </row>
    <row r="236">
      <c r="A236" s="0" t="s">
        <v>467</v>
      </c>
      <c r="B236" s="0" t="s">
        <v>468</v>
      </c>
      <c r="C236" s="0" t="s">
        <v>473</v>
      </c>
      <c r="D236" s="4" t="s">
        <v>474</v>
      </c>
      <c r="E236" s="4" t="s">
        <v>10</v>
      </c>
      <c r="F236" s="4" t="s">
        <v>10</v>
      </c>
      <c r="G236" s="4" t="s">
        <v>10</v>
      </c>
      <c r="H236" s="4" t="s">
        <v>10</v>
      </c>
      <c r="I236" s="4" t="s">
        <v>10</v>
      </c>
      <c r="J236" s="4" t="s">
        <v>10</v>
      </c>
      <c r="K236" s="4" t="s">
        <v>10</v>
      </c>
      <c r="L236" s="4" t="s">
        <v>10</v>
      </c>
      <c r="M236" s="4" t="s">
        <v>10</v>
      </c>
      <c r="N236" s="4" t="s">
        <v>10</v>
      </c>
      <c r="O236" s="4" t="s">
        <v>10</v>
      </c>
      <c r="P236" s="4" t="s">
        <v>10</v>
      </c>
      <c r="Q236" s="4" t="s">
        <v>10</v>
      </c>
      <c r="R236" s="4" t="s">
        <v>10</v>
      </c>
      <c r="S236" s="4" t="s">
        <v>10</v>
      </c>
      <c r="T236" s="4">
        <v>3</v>
      </c>
      <c r="U236" s="4" t="s">
        <v>10</v>
      </c>
      <c r="V236" s="4" t="s">
        <v>10</v>
      </c>
      <c r="W236" s="4" t="s">
        <v>10</v>
      </c>
      <c r="X236" s="4" t="s">
        <v>10</v>
      </c>
      <c r="Y236" s="4" t="s">
        <v>10</v>
      </c>
      <c r="Z236" s="4" t="s">
        <v>10</v>
      </c>
      <c r="AA236" s="4" t="s">
        <v>10</v>
      </c>
      <c r="AB236" s="4" t="s">
        <v>10</v>
      </c>
    </row>
    <row r="237">
      <c r="A237" s="0" t="s">
        <v>467</v>
      </c>
      <c r="B237" s="0" t="s">
        <v>468</v>
      </c>
      <c r="C237" s="0" t="s">
        <v>475</v>
      </c>
      <c r="D237" s="4" t="s">
        <v>476</v>
      </c>
      <c r="E237" s="4" t="s">
        <v>10</v>
      </c>
      <c r="F237" s="4">
        <v>1360.56</v>
      </c>
      <c r="G237" s="4">
        <v>1805.41</v>
      </c>
      <c r="H237" s="4">
        <v>2141</v>
      </c>
      <c r="I237" s="4">
        <v>5368</v>
      </c>
      <c r="J237" s="4">
        <v>2657</v>
      </c>
      <c r="K237" s="4">
        <v>2658</v>
      </c>
      <c r="L237" s="4">
        <v>3311</v>
      </c>
      <c r="M237" s="4">
        <v>2230</v>
      </c>
      <c r="N237" s="4">
        <v>2180</v>
      </c>
      <c r="O237" s="4">
        <v>2123</v>
      </c>
      <c r="P237" s="4">
        <v>1144</v>
      </c>
      <c r="Q237" s="4">
        <v>1109</v>
      </c>
      <c r="R237" s="4">
        <v>144</v>
      </c>
      <c r="S237" s="4">
        <v>437</v>
      </c>
      <c r="T237" s="4">
        <v>180</v>
      </c>
      <c r="U237" s="4">
        <v>235.28</v>
      </c>
      <c r="V237" s="4">
        <v>338.43</v>
      </c>
      <c r="W237" s="4">
        <v>315.66</v>
      </c>
      <c r="X237" s="4">
        <v>231.86</v>
      </c>
      <c r="Y237" s="4">
        <v>134.8</v>
      </c>
      <c r="Z237" s="4">
        <v>130.45</v>
      </c>
      <c r="AA237" s="4">
        <v>284.57</v>
      </c>
      <c r="AB237" s="4">
        <v>445.79</v>
      </c>
    </row>
    <row r="238">
      <c r="A238" s="0" t="s">
        <v>467</v>
      </c>
      <c r="B238" s="0" t="s">
        <v>468</v>
      </c>
      <c r="C238" s="0" t="s">
        <v>477</v>
      </c>
      <c r="D238" s="4" t="s">
        <v>478</v>
      </c>
      <c r="E238" s="4">
        <v>903.42</v>
      </c>
      <c r="F238" s="4">
        <v>908.93</v>
      </c>
      <c r="G238" s="4">
        <v>533.66</v>
      </c>
      <c r="H238" s="4">
        <v>619</v>
      </c>
      <c r="I238" s="4">
        <v>533</v>
      </c>
      <c r="J238" s="4">
        <v>262</v>
      </c>
      <c r="K238" s="4">
        <v>143</v>
      </c>
      <c r="L238" s="4">
        <v>67</v>
      </c>
      <c r="M238" s="4">
        <v>56</v>
      </c>
      <c r="N238" s="4">
        <v>62</v>
      </c>
      <c r="O238" s="4">
        <v>19</v>
      </c>
      <c r="P238" s="4">
        <v>7</v>
      </c>
      <c r="Q238" s="4" t="s">
        <v>10</v>
      </c>
      <c r="R238" s="4">
        <v>29</v>
      </c>
      <c r="S238" s="4">
        <v>37</v>
      </c>
      <c r="T238" s="4">
        <v>79</v>
      </c>
      <c r="U238" s="4">
        <v>78.5</v>
      </c>
      <c r="V238" s="4">
        <v>104.19</v>
      </c>
      <c r="W238" s="4">
        <v>86.72</v>
      </c>
      <c r="X238" s="4">
        <v>45.15</v>
      </c>
      <c r="Y238" s="4" t="s">
        <v>10</v>
      </c>
      <c r="Z238" s="4" t="s">
        <v>10</v>
      </c>
      <c r="AA238" s="4" t="s">
        <v>10</v>
      </c>
      <c r="AB238" s="4" t="s">
        <v>10</v>
      </c>
    </row>
    <row r="239">
      <c r="A239" s="0" t="s">
        <v>467</v>
      </c>
      <c r="B239" s="0" t="s">
        <v>468</v>
      </c>
      <c r="C239" s="0" t="s">
        <v>479</v>
      </c>
      <c r="D239" s="4" t="s">
        <v>480</v>
      </c>
      <c r="E239" s="4">
        <v>585.78</v>
      </c>
      <c r="F239" s="4">
        <v>144.44</v>
      </c>
      <c r="G239" s="4">
        <v>147.16</v>
      </c>
      <c r="H239" s="4">
        <v>299</v>
      </c>
      <c r="I239" s="4">
        <v>769</v>
      </c>
      <c r="J239" s="4">
        <v>943</v>
      </c>
      <c r="K239" s="4">
        <v>363</v>
      </c>
      <c r="L239" s="4">
        <v>439</v>
      </c>
      <c r="M239" s="4">
        <v>182</v>
      </c>
      <c r="N239" s="4">
        <v>75</v>
      </c>
      <c r="O239" s="4">
        <v>82</v>
      </c>
      <c r="P239" s="4">
        <v>76</v>
      </c>
      <c r="Q239" s="4">
        <v>91</v>
      </c>
      <c r="R239" s="4">
        <v>70</v>
      </c>
      <c r="S239" s="4">
        <v>49</v>
      </c>
      <c r="T239" s="4">
        <v>82</v>
      </c>
      <c r="U239" s="4">
        <v>50.25</v>
      </c>
      <c r="V239" s="4">
        <v>63.87</v>
      </c>
      <c r="W239" s="4">
        <v>77.84</v>
      </c>
      <c r="X239" s="4">
        <v>35.02</v>
      </c>
      <c r="Y239" s="4">
        <v>18.99</v>
      </c>
      <c r="Z239" s="4">
        <v>14.02</v>
      </c>
      <c r="AA239" s="4">
        <v>14.21</v>
      </c>
      <c r="AB239" s="4">
        <v>30.87</v>
      </c>
    </row>
    <row r="240">
      <c r="A240" s="0" t="s">
        <v>467</v>
      </c>
      <c r="B240" s="0" t="s">
        <v>468</v>
      </c>
      <c r="C240" s="0" t="s">
        <v>481</v>
      </c>
      <c r="D240" s="4" t="s">
        <v>482</v>
      </c>
      <c r="E240" s="4" t="s">
        <v>10</v>
      </c>
      <c r="F240" s="4">
        <v>22.12</v>
      </c>
      <c r="G240" s="4">
        <v>111.41</v>
      </c>
      <c r="H240" s="4">
        <v>147</v>
      </c>
      <c r="I240" s="4">
        <v>641</v>
      </c>
      <c r="J240" s="4">
        <v>1518</v>
      </c>
      <c r="K240" s="4">
        <v>168</v>
      </c>
      <c r="L240" s="4">
        <v>214</v>
      </c>
      <c r="M240" s="4">
        <v>231</v>
      </c>
      <c r="N240" s="4">
        <v>386</v>
      </c>
      <c r="O240" s="4">
        <v>212</v>
      </c>
      <c r="P240" s="4">
        <v>181</v>
      </c>
      <c r="Q240" s="4">
        <v>122</v>
      </c>
      <c r="R240" s="4">
        <v>86</v>
      </c>
      <c r="S240" s="4">
        <v>7</v>
      </c>
      <c r="T240" s="4">
        <v>3</v>
      </c>
      <c r="U240" s="4" t="s">
        <v>10</v>
      </c>
      <c r="V240" s="4" t="s">
        <v>10</v>
      </c>
      <c r="W240" s="4" t="s">
        <v>10</v>
      </c>
      <c r="X240" s="4" t="s">
        <v>10</v>
      </c>
      <c r="Y240" s="4" t="s">
        <v>10</v>
      </c>
      <c r="Z240" s="4" t="s">
        <v>10</v>
      </c>
      <c r="AA240" s="4" t="s">
        <v>10</v>
      </c>
      <c r="AB240" s="4" t="s">
        <v>10</v>
      </c>
    </row>
    <row r="241">
      <c r="A241" s="0" t="s">
        <v>467</v>
      </c>
      <c r="B241" s="0" t="s">
        <v>468</v>
      </c>
      <c r="C241" s="0" t="s">
        <v>483</v>
      </c>
      <c r="D241" s="4" t="s">
        <v>484</v>
      </c>
      <c r="E241" s="4">
        <v>1164.03</v>
      </c>
      <c r="F241" s="4">
        <v>195.83</v>
      </c>
      <c r="G241" s="4">
        <v>45.78</v>
      </c>
      <c r="H241" s="4">
        <v>102</v>
      </c>
      <c r="I241" s="4">
        <v>171</v>
      </c>
      <c r="J241" s="4">
        <v>1261</v>
      </c>
      <c r="K241" s="4">
        <v>1511</v>
      </c>
      <c r="L241" s="4">
        <v>578</v>
      </c>
      <c r="M241" s="4">
        <v>494</v>
      </c>
      <c r="N241" s="4">
        <v>134</v>
      </c>
      <c r="O241" s="4">
        <v>30</v>
      </c>
      <c r="P241" s="4">
        <v>13</v>
      </c>
      <c r="Q241" s="4">
        <v>20</v>
      </c>
      <c r="R241" s="4">
        <v>31</v>
      </c>
      <c r="S241" s="4">
        <v>14</v>
      </c>
      <c r="T241" s="4">
        <v>8</v>
      </c>
      <c r="U241" s="4">
        <v>13.35</v>
      </c>
      <c r="V241" s="4">
        <v>27.39</v>
      </c>
      <c r="W241" s="4">
        <v>24.15</v>
      </c>
      <c r="X241" s="4">
        <v>9.32</v>
      </c>
      <c r="Y241" s="4" t="s">
        <v>10</v>
      </c>
      <c r="Z241" s="4" t="s">
        <v>10</v>
      </c>
      <c r="AA241" s="4" t="s">
        <v>10</v>
      </c>
      <c r="AB241" s="4" t="s">
        <v>10</v>
      </c>
    </row>
    <row r="242">
      <c r="A242" s="0" t="s">
        <v>467</v>
      </c>
      <c r="B242" s="0" t="s">
        <v>468</v>
      </c>
      <c r="C242" s="0" t="s">
        <v>485</v>
      </c>
      <c r="D242" s="4" t="s">
        <v>486</v>
      </c>
      <c r="E242" s="4" t="s">
        <v>10</v>
      </c>
      <c r="F242" s="4" t="s">
        <v>10</v>
      </c>
      <c r="G242" s="4" t="s">
        <v>10</v>
      </c>
      <c r="H242" s="4" t="s">
        <v>10</v>
      </c>
      <c r="I242" s="4">
        <v>0.27</v>
      </c>
      <c r="J242" s="4" t="s">
        <v>10</v>
      </c>
      <c r="K242" s="4" t="s">
        <v>10</v>
      </c>
      <c r="L242" s="4" t="s">
        <v>10</v>
      </c>
      <c r="M242" s="4" t="s">
        <v>10</v>
      </c>
      <c r="N242" s="4" t="s">
        <v>10</v>
      </c>
      <c r="O242" s="4" t="s">
        <v>10</v>
      </c>
      <c r="P242" s="4" t="s">
        <v>10</v>
      </c>
      <c r="Q242" s="4" t="s">
        <v>10</v>
      </c>
      <c r="R242" s="4" t="s">
        <v>10</v>
      </c>
      <c r="S242" s="4" t="s">
        <v>10</v>
      </c>
      <c r="T242" s="4" t="s">
        <v>10</v>
      </c>
      <c r="U242" s="4" t="s">
        <v>10</v>
      </c>
      <c r="V242" s="4" t="s">
        <v>10</v>
      </c>
      <c r="W242" s="4" t="s">
        <v>10</v>
      </c>
      <c r="X242" s="4" t="s">
        <v>10</v>
      </c>
      <c r="Y242" s="4" t="s">
        <v>10</v>
      </c>
      <c r="Z242" s="4" t="s">
        <v>10</v>
      </c>
      <c r="AA242" s="4" t="s">
        <v>10</v>
      </c>
      <c r="AB242" s="4" t="s">
        <v>10</v>
      </c>
    </row>
    <row r="243">
      <c r="A243" s="0" t="s">
        <v>467</v>
      </c>
      <c r="B243" s="0" t="s">
        <v>468</v>
      </c>
      <c r="C243" s="0" t="s">
        <v>487</v>
      </c>
      <c r="D243" s="4" t="s">
        <v>246</v>
      </c>
      <c r="E243" s="4">
        <v>1892.82</v>
      </c>
      <c r="F243" s="4">
        <v>1736.93</v>
      </c>
      <c r="G243" s="4">
        <v>1701.2</v>
      </c>
      <c r="H243" s="4">
        <v>2426</v>
      </c>
      <c r="I243" s="4">
        <v>2437</v>
      </c>
      <c r="J243" s="4">
        <v>6393</v>
      </c>
      <c r="K243" s="4">
        <v>7040</v>
      </c>
      <c r="L243" s="4">
        <v>3519</v>
      </c>
      <c r="M243" s="4">
        <v>2658</v>
      </c>
      <c r="N243" s="4">
        <v>938</v>
      </c>
      <c r="O243" s="4">
        <v>860</v>
      </c>
      <c r="P243" s="4">
        <v>757</v>
      </c>
      <c r="Q243" s="4">
        <v>883</v>
      </c>
      <c r="R243" s="4">
        <v>1064</v>
      </c>
      <c r="S243" s="4">
        <v>1101</v>
      </c>
      <c r="T243" s="4">
        <v>1616</v>
      </c>
      <c r="U243" s="4">
        <v>1619.74</v>
      </c>
      <c r="V243" s="4">
        <v>1592.76</v>
      </c>
      <c r="W243" s="4">
        <v>1773.19</v>
      </c>
      <c r="X243" s="4">
        <v>1081.9</v>
      </c>
      <c r="Y243" s="4">
        <v>616.78</v>
      </c>
      <c r="Z243" s="4">
        <v>578.94</v>
      </c>
      <c r="AA243" s="4">
        <v>745.97</v>
      </c>
      <c r="AB243" s="4">
        <v>748.34</v>
      </c>
    </row>
    <row r="244">
      <c r="A244" s="0" t="s">
        <v>467</v>
      </c>
      <c r="B244" s="0" t="s">
        <v>468</v>
      </c>
      <c r="C244" s="0" t="s">
        <v>488</v>
      </c>
      <c r="D244" s="4" t="s">
        <v>489</v>
      </c>
      <c r="E244" s="4" t="s">
        <v>10</v>
      </c>
      <c r="F244" s="4">
        <v>19.63</v>
      </c>
      <c r="G244" s="4">
        <v>35.26</v>
      </c>
      <c r="H244" s="4">
        <v>17</v>
      </c>
      <c r="I244" s="4">
        <v>17.02</v>
      </c>
      <c r="J244" s="4">
        <v>18</v>
      </c>
      <c r="K244" s="4">
        <v>49</v>
      </c>
      <c r="L244" s="4">
        <v>17</v>
      </c>
      <c r="M244" s="4">
        <v>116</v>
      </c>
      <c r="N244" s="4">
        <v>39</v>
      </c>
      <c r="O244" s="4">
        <v>27</v>
      </c>
      <c r="P244" s="4">
        <v>87</v>
      </c>
      <c r="Q244" s="4">
        <v>48</v>
      </c>
      <c r="R244" s="4">
        <v>29</v>
      </c>
      <c r="S244" s="4">
        <v>91</v>
      </c>
      <c r="T244" s="4">
        <v>121</v>
      </c>
      <c r="U244" s="4">
        <v>155.83</v>
      </c>
      <c r="V244" s="4">
        <v>48.4</v>
      </c>
      <c r="W244" s="4">
        <v>70.28</v>
      </c>
      <c r="X244" s="4">
        <v>46.09</v>
      </c>
      <c r="Y244" s="4">
        <v>24.3</v>
      </c>
      <c r="Z244" s="4">
        <v>19.49</v>
      </c>
      <c r="AA244" s="4">
        <v>15.7</v>
      </c>
      <c r="AB244" s="4">
        <v>17.69</v>
      </c>
    </row>
    <row r="245">
      <c r="A245" s="0" t="s">
        <v>467</v>
      </c>
      <c r="B245" s="0" t="s">
        <v>468</v>
      </c>
      <c r="C245" s="0" t="s">
        <v>490</v>
      </c>
      <c r="D245" s="4" t="s">
        <v>336</v>
      </c>
      <c r="E245" s="4" t="s">
        <v>10</v>
      </c>
      <c r="F245" s="4" t="s">
        <v>10</v>
      </c>
      <c r="G245" s="4" t="s">
        <v>10</v>
      </c>
      <c r="H245" s="4">
        <v>3</v>
      </c>
      <c r="I245" s="4">
        <v>7.1</v>
      </c>
      <c r="J245" s="4">
        <v>161</v>
      </c>
      <c r="K245" s="4">
        <v>8</v>
      </c>
      <c r="L245" s="4">
        <v>23</v>
      </c>
      <c r="M245" s="4">
        <v>1</v>
      </c>
      <c r="N245" s="4" t="s">
        <v>10</v>
      </c>
      <c r="O245" s="4" t="s">
        <v>10</v>
      </c>
      <c r="P245" s="4" t="s">
        <v>10</v>
      </c>
      <c r="Q245" s="4">
        <v>19</v>
      </c>
      <c r="R245" s="4" t="s">
        <v>10</v>
      </c>
      <c r="S245" s="4" t="s">
        <v>10</v>
      </c>
      <c r="T245" s="4" t="s">
        <v>10</v>
      </c>
      <c r="U245" s="4" t="s">
        <v>10</v>
      </c>
      <c r="V245" s="4" t="s">
        <v>10</v>
      </c>
      <c r="W245" s="4" t="s">
        <v>10</v>
      </c>
      <c r="X245" s="4" t="s">
        <v>10</v>
      </c>
      <c r="Y245" s="4" t="s">
        <v>10</v>
      </c>
      <c r="Z245" s="4" t="s">
        <v>10</v>
      </c>
      <c r="AA245" s="4" t="s">
        <v>10</v>
      </c>
      <c r="AB245" s="4" t="s">
        <v>10</v>
      </c>
    </row>
    <row r="246">
      <c r="A246" s="0" t="s">
        <v>467</v>
      </c>
      <c r="B246" s="0" t="s">
        <v>468</v>
      </c>
      <c r="C246" s="0" t="s">
        <v>491</v>
      </c>
      <c r="D246" s="4" t="s">
        <v>492</v>
      </c>
      <c r="E246" s="4">
        <v>1182.21</v>
      </c>
      <c r="F246" s="4">
        <v>1168.55</v>
      </c>
      <c r="G246" s="4">
        <v>880.21</v>
      </c>
      <c r="H246" s="4">
        <v>452</v>
      </c>
      <c r="I246" s="4">
        <v>481</v>
      </c>
      <c r="J246" s="4">
        <v>632</v>
      </c>
      <c r="K246" s="4">
        <v>264</v>
      </c>
      <c r="L246" s="4">
        <v>32</v>
      </c>
      <c r="M246" s="4">
        <v>61</v>
      </c>
      <c r="N246" s="4">
        <v>6</v>
      </c>
      <c r="O246" s="4">
        <v>8</v>
      </c>
      <c r="P246" s="4">
        <v>36</v>
      </c>
      <c r="Q246" s="4">
        <v>72</v>
      </c>
      <c r="R246" s="4">
        <v>110</v>
      </c>
      <c r="S246" s="4">
        <v>49</v>
      </c>
      <c r="T246" s="4">
        <v>182</v>
      </c>
      <c r="U246" s="4">
        <v>162.77</v>
      </c>
      <c r="V246" s="4">
        <v>202.29</v>
      </c>
      <c r="W246" s="4">
        <v>108.77</v>
      </c>
      <c r="X246" s="4">
        <v>78.44</v>
      </c>
      <c r="Y246" s="4">
        <v>4.62</v>
      </c>
      <c r="Z246" s="4">
        <v>10.84</v>
      </c>
      <c r="AA246" s="4" t="s">
        <v>10</v>
      </c>
      <c r="AB246" s="4" t="s">
        <v>10</v>
      </c>
    </row>
    <row r="247">
      <c r="A247" s="0" t="s">
        <v>467</v>
      </c>
      <c r="B247" s="0" t="s">
        <v>468</v>
      </c>
      <c r="C247" s="0" t="s">
        <v>493</v>
      </c>
      <c r="D247" s="4" t="s">
        <v>494</v>
      </c>
      <c r="E247" s="4">
        <v>769.8</v>
      </c>
      <c r="F247" s="4">
        <v>736.47</v>
      </c>
      <c r="G247" s="4">
        <v>1283.23</v>
      </c>
      <c r="H247" s="4">
        <v>929</v>
      </c>
      <c r="I247" s="4">
        <v>1357</v>
      </c>
      <c r="J247" s="4">
        <v>3473</v>
      </c>
      <c r="K247" s="4">
        <v>4441</v>
      </c>
      <c r="L247" s="4">
        <v>2289</v>
      </c>
      <c r="M247" s="4">
        <v>3792</v>
      </c>
      <c r="N247" s="4">
        <v>1487</v>
      </c>
      <c r="O247" s="4">
        <v>745</v>
      </c>
      <c r="P247" s="4">
        <v>521</v>
      </c>
      <c r="Q247" s="4">
        <v>524</v>
      </c>
      <c r="R247" s="4">
        <v>908</v>
      </c>
      <c r="S247" s="4">
        <v>806</v>
      </c>
      <c r="T247" s="4">
        <v>1337</v>
      </c>
      <c r="U247" s="4">
        <v>1353.19</v>
      </c>
      <c r="V247" s="4">
        <v>1451.32</v>
      </c>
      <c r="W247" s="4">
        <v>1473.05</v>
      </c>
      <c r="X247" s="4">
        <v>856.63</v>
      </c>
      <c r="Y247" s="4">
        <v>488.19</v>
      </c>
      <c r="Z247" s="4">
        <v>427.27</v>
      </c>
      <c r="AA247" s="4">
        <v>505.57</v>
      </c>
      <c r="AB247" s="4">
        <v>513.93</v>
      </c>
    </row>
    <row r="248">
      <c r="A248" s="5" t="s">
        <v>495</v>
      </c>
      <c r="E248" s="5">
        <f>=SUBTOTAL(9,E234:E247)</f>
      </c>
      <c r="F248" s="5">
        <f>=SUBTOTAL(9,F234:F247)</f>
      </c>
      <c r="G248" s="5">
        <f>=SUBTOTAL(9,G234:G247)</f>
      </c>
      <c r="H248" s="5">
        <f>=SUBTOTAL(9,H234:H247)</f>
      </c>
      <c r="I248" s="5">
        <f>=SUBTOTAL(9,I234:I247)</f>
      </c>
      <c r="J248" s="5">
        <f>=SUBTOTAL(9,J234:J247)</f>
      </c>
      <c r="K248" s="5">
        <f>=SUBTOTAL(9,K234:K247)</f>
      </c>
      <c r="L248" s="5">
        <f>=SUBTOTAL(9,L234:L247)</f>
      </c>
      <c r="M248" s="5">
        <f>=SUBTOTAL(9,M234:M247)</f>
      </c>
      <c r="N248" s="5">
        <f>=SUBTOTAL(9,N234:N247)</f>
      </c>
      <c r="O248" s="5">
        <f>=SUBTOTAL(9,O234:O247)</f>
      </c>
      <c r="P248" s="5">
        <f>=SUBTOTAL(9,P234:P247)</f>
      </c>
      <c r="Q248" s="5">
        <f>=SUBTOTAL(9,Q234:Q247)</f>
      </c>
      <c r="R248" s="5">
        <f>=SUBTOTAL(9,R234:R247)</f>
      </c>
      <c r="S248" s="5">
        <f>=SUBTOTAL(9,S234:S247)</f>
      </c>
      <c r="T248" s="5">
        <f>=SUBTOTAL(9,T234:T247)</f>
      </c>
      <c r="U248" s="5">
        <f>=SUBTOTAL(9,U234:U247)</f>
      </c>
      <c r="V248" s="5">
        <f>=SUBTOTAL(9,V234:V247)</f>
      </c>
      <c r="W248" s="5">
        <f>=SUBTOTAL(9,W234:W247)</f>
      </c>
      <c r="X248" s="5">
        <f>=SUBTOTAL(9,X234:X247)</f>
      </c>
      <c r="Y248" s="5">
        <f>=SUBTOTAL(9,Y234:Y247)</f>
      </c>
      <c r="Z248" s="5">
        <f>=SUBTOTAL(9,Z234:Z247)</f>
      </c>
      <c r="AA248" s="5">
        <f>=SUBTOTAL(9,[234:[247)</f>
      </c>
      <c r="AB248" s="5">
        <f>=SUBTOTAL(9,\234:\247)</f>
      </c>
    </row>
    <row r="249">
      <c r="A249" s="0" t="s">
        <v>496</v>
      </c>
      <c r="B249" s="0" t="s">
        <v>73</v>
      </c>
      <c r="C249" s="0" t="s">
        <v>497</v>
      </c>
      <c r="D249" s="4" t="s">
        <v>498</v>
      </c>
      <c r="E249" s="4">
        <v>209</v>
      </c>
      <c r="F249" s="4" t="s">
        <v>10</v>
      </c>
      <c r="G249" s="4" t="s">
        <v>10</v>
      </c>
      <c r="H249" s="4" t="s">
        <v>10</v>
      </c>
      <c r="I249" s="4" t="s">
        <v>10</v>
      </c>
      <c r="J249" s="4" t="s">
        <v>10</v>
      </c>
      <c r="K249" s="4" t="s">
        <v>10</v>
      </c>
      <c r="L249" s="4" t="s">
        <v>10</v>
      </c>
      <c r="M249" s="4" t="s">
        <v>10</v>
      </c>
      <c r="N249" s="4" t="s">
        <v>10</v>
      </c>
      <c r="O249" s="4" t="s">
        <v>10</v>
      </c>
      <c r="P249" s="4" t="s">
        <v>10</v>
      </c>
      <c r="Q249" s="4" t="s">
        <v>10</v>
      </c>
      <c r="R249" s="4" t="s">
        <v>10</v>
      </c>
      <c r="S249" s="4" t="s">
        <v>10</v>
      </c>
      <c r="T249" s="4" t="s">
        <v>10</v>
      </c>
      <c r="U249" s="4" t="s">
        <v>10</v>
      </c>
      <c r="V249" s="4" t="s">
        <v>10</v>
      </c>
      <c r="W249" s="4" t="s">
        <v>10</v>
      </c>
      <c r="X249" s="4" t="s">
        <v>10</v>
      </c>
      <c r="Y249" s="4" t="s">
        <v>10</v>
      </c>
      <c r="Z249" s="4" t="s">
        <v>10</v>
      </c>
      <c r="AA249" s="4" t="s">
        <v>10</v>
      </c>
      <c r="AB249" s="4" t="s">
        <v>10</v>
      </c>
    </row>
    <row r="250">
      <c r="A250" s="0" t="s">
        <v>496</v>
      </c>
      <c r="B250" s="0" t="s">
        <v>73</v>
      </c>
      <c r="C250" s="0" t="s">
        <v>499</v>
      </c>
      <c r="D250" s="4" t="s">
        <v>500</v>
      </c>
      <c r="E250" s="4" t="s">
        <v>10</v>
      </c>
      <c r="F250" s="4" t="s">
        <v>10</v>
      </c>
      <c r="G250" s="4" t="s">
        <v>10</v>
      </c>
      <c r="H250" s="4" t="s">
        <v>10</v>
      </c>
      <c r="I250" s="4" t="s">
        <v>10</v>
      </c>
      <c r="J250" s="4" t="s">
        <v>10</v>
      </c>
      <c r="K250" s="4">
        <v>43</v>
      </c>
      <c r="L250" s="4" t="s">
        <v>10</v>
      </c>
      <c r="M250" s="4">
        <v>17</v>
      </c>
      <c r="N250" s="4">
        <v>2</v>
      </c>
      <c r="O250" s="4">
        <v>3</v>
      </c>
      <c r="P250" s="4" t="s">
        <v>10</v>
      </c>
      <c r="Q250" s="4" t="s">
        <v>10</v>
      </c>
      <c r="R250" s="4" t="s">
        <v>10</v>
      </c>
      <c r="S250" s="4" t="s">
        <v>10</v>
      </c>
      <c r="T250" s="4">
        <v>3</v>
      </c>
      <c r="U250" s="4">
        <v>21</v>
      </c>
      <c r="V250" s="4">
        <v>24.25</v>
      </c>
      <c r="W250" s="4">
        <v>45.6</v>
      </c>
      <c r="X250" s="4">
        <v>24.63</v>
      </c>
      <c r="Y250" s="4">
        <v>16.31</v>
      </c>
      <c r="Z250" s="4">
        <v>14.89</v>
      </c>
      <c r="AA250" s="4">
        <v>56.07</v>
      </c>
      <c r="AB250" s="4">
        <v>57.73</v>
      </c>
    </row>
    <row r="251">
      <c r="A251" s="0" t="s">
        <v>496</v>
      </c>
      <c r="B251" s="0" t="s">
        <v>73</v>
      </c>
      <c r="C251" s="0" t="s">
        <v>501</v>
      </c>
      <c r="D251" s="4" t="s">
        <v>502</v>
      </c>
      <c r="E251" s="4">
        <v>383.32</v>
      </c>
      <c r="F251" s="4">
        <v>1769.58</v>
      </c>
      <c r="G251" s="4">
        <v>713.7</v>
      </c>
      <c r="H251" s="4">
        <v>2187</v>
      </c>
      <c r="I251" s="4">
        <v>2767</v>
      </c>
      <c r="J251" s="4">
        <v>1469</v>
      </c>
      <c r="K251" s="4">
        <v>1920</v>
      </c>
      <c r="L251" s="4">
        <v>1460</v>
      </c>
      <c r="M251" s="4">
        <v>1586</v>
      </c>
      <c r="N251" s="4">
        <v>3080</v>
      </c>
      <c r="O251" s="4">
        <v>2928</v>
      </c>
      <c r="P251" s="4">
        <v>3433</v>
      </c>
      <c r="Q251" s="4">
        <v>3193</v>
      </c>
      <c r="R251" s="4">
        <v>1815</v>
      </c>
      <c r="S251" s="4">
        <v>1511</v>
      </c>
      <c r="T251" s="4">
        <v>1330</v>
      </c>
      <c r="U251" s="4">
        <v>2453.49</v>
      </c>
      <c r="V251" s="4">
        <v>3359.37</v>
      </c>
      <c r="W251" s="4">
        <v>4590.5</v>
      </c>
      <c r="X251" s="4">
        <v>3516.29</v>
      </c>
      <c r="Y251" s="4">
        <v>3138.09</v>
      </c>
      <c r="Z251" s="4">
        <v>2569.39</v>
      </c>
      <c r="AA251" s="4">
        <v>3463.17</v>
      </c>
      <c r="AB251" s="4">
        <v>3773.06</v>
      </c>
    </row>
    <row r="252">
      <c r="A252" s="0" t="s">
        <v>496</v>
      </c>
      <c r="B252" s="0" t="s">
        <v>73</v>
      </c>
      <c r="C252" s="0" t="s">
        <v>503</v>
      </c>
      <c r="D252" s="4" t="s">
        <v>504</v>
      </c>
      <c r="E252" s="4" t="s">
        <v>10</v>
      </c>
      <c r="F252" s="4" t="s">
        <v>10</v>
      </c>
      <c r="G252" s="4" t="s">
        <v>10</v>
      </c>
      <c r="H252" s="4" t="s">
        <v>10</v>
      </c>
      <c r="I252" s="4" t="s">
        <v>10</v>
      </c>
      <c r="J252" s="4" t="s">
        <v>10</v>
      </c>
      <c r="K252" s="4" t="s">
        <v>10</v>
      </c>
      <c r="L252" s="4" t="s">
        <v>10</v>
      </c>
      <c r="M252" s="4" t="s">
        <v>10</v>
      </c>
      <c r="N252" s="4" t="s">
        <v>10</v>
      </c>
      <c r="O252" s="4" t="s">
        <v>10</v>
      </c>
      <c r="P252" s="4" t="s">
        <v>10</v>
      </c>
      <c r="Q252" s="4" t="s">
        <v>10</v>
      </c>
      <c r="R252" s="4">
        <v>4</v>
      </c>
      <c r="S252" s="4" t="s">
        <v>10</v>
      </c>
      <c r="T252" s="4" t="s">
        <v>10</v>
      </c>
      <c r="U252" s="4" t="s">
        <v>10</v>
      </c>
      <c r="V252" s="4" t="s">
        <v>10</v>
      </c>
      <c r="W252" s="4" t="s">
        <v>10</v>
      </c>
      <c r="X252" s="4" t="s">
        <v>10</v>
      </c>
      <c r="Y252" s="4" t="s">
        <v>10</v>
      </c>
      <c r="Z252" s="4" t="s">
        <v>10</v>
      </c>
      <c r="AA252" s="4" t="s">
        <v>10</v>
      </c>
      <c r="AB252" s="4" t="s">
        <v>10</v>
      </c>
    </row>
    <row r="253">
      <c r="A253" s="0" t="s">
        <v>496</v>
      </c>
      <c r="B253" s="0" t="s">
        <v>73</v>
      </c>
      <c r="C253" s="0" t="s">
        <v>505</v>
      </c>
      <c r="D253" s="4" t="s">
        <v>506</v>
      </c>
      <c r="E253" s="4" t="s">
        <v>10</v>
      </c>
      <c r="F253" s="4" t="s">
        <v>10</v>
      </c>
      <c r="G253" s="4" t="s">
        <v>10</v>
      </c>
      <c r="H253" s="4" t="s">
        <v>10</v>
      </c>
      <c r="I253" s="4" t="s">
        <v>10</v>
      </c>
      <c r="J253" s="4" t="s">
        <v>10</v>
      </c>
      <c r="K253" s="4">
        <v>5</v>
      </c>
      <c r="L253" s="4" t="s">
        <v>10</v>
      </c>
      <c r="M253" s="4" t="s">
        <v>10</v>
      </c>
      <c r="N253" s="4" t="s">
        <v>10</v>
      </c>
      <c r="O253" s="4" t="s">
        <v>10</v>
      </c>
      <c r="P253" s="4" t="s">
        <v>10</v>
      </c>
      <c r="Q253" s="4" t="s">
        <v>10</v>
      </c>
      <c r="R253" s="4" t="s">
        <v>10</v>
      </c>
      <c r="S253" s="4" t="s">
        <v>10</v>
      </c>
      <c r="T253" s="4" t="s">
        <v>10</v>
      </c>
      <c r="U253" s="4" t="s">
        <v>10</v>
      </c>
      <c r="V253" s="4" t="s">
        <v>10</v>
      </c>
      <c r="W253" s="4" t="s">
        <v>10</v>
      </c>
      <c r="X253" s="4" t="s">
        <v>10</v>
      </c>
      <c r="Y253" s="4" t="s">
        <v>10</v>
      </c>
      <c r="Z253" s="4" t="s">
        <v>10</v>
      </c>
      <c r="AA253" s="4" t="s">
        <v>10</v>
      </c>
      <c r="AB253" s="4" t="s">
        <v>10</v>
      </c>
    </row>
    <row r="254">
      <c r="A254" s="0" t="s">
        <v>496</v>
      </c>
      <c r="B254" s="0" t="s">
        <v>73</v>
      </c>
      <c r="C254" s="0" t="s">
        <v>507</v>
      </c>
      <c r="D254" s="4" t="s">
        <v>508</v>
      </c>
      <c r="E254" s="4" t="s">
        <v>10</v>
      </c>
      <c r="F254" s="4" t="s">
        <v>10</v>
      </c>
      <c r="G254" s="4">
        <v>2</v>
      </c>
      <c r="H254" s="4" t="s">
        <v>10</v>
      </c>
      <c r="I254" s="4" t="s">
        <v>10</v>
      </c>
      <c r="J254" s="4" t="s">
        <v>10</v>
      </c>
      <c r="K254" s="4" t="s">
        <v>10</v>
      </c>
      <c r="L254" s="4" t="s">
        <v>10</v>
      </c>
      <c r="M254" s="4" t="s">
        <v>10</v>
      </c>
      <c r="N254" s="4" t="s">
        <v>10</v>
      </c>
      <c r="O254" s="4" t="s">
        <v>10</v>
      </c>
      <c r="P254" s="4" t="s">
        <v>10</v>
      </c>
      <c r="Q254" s="4" t="s">
        <v>10</v>
      </c>
      <c r="R254" s="4" t="s">
        <v>10</v>
      </c>
      <c r="S254" s="4" t="s">
        <v>10</v>
      </c>
      <c r="T254" s="4" t="s">
        <v>10</v>
      </c>
      <c r="U254" s="4" t="s">
        <v>10</v>
      </c>
      <c r="V254" s="4" t="s">
        <v>10</v>
      </c>
      <c r="W254" s="4" t="s">
        <v>10</v>
      </c>
      <c r="X254" s="4" t="s">
        <v>10</v>
      </c>
      <c r="Y254" s="4" t="s">
        <v>10</v>
      </c>
      <c r="Z254" s="4" t="s">
        <v>10</v>
      </c>
      <c r="AA254" s="4" t="s">
        <v>10</v>
      </c>
      <c r="AB254" s="4" t="s">
        <v>10</v>
      </c>
    </row>
    <row r="255">
      <c r="A255" s="0" t="s">
        <v>496</v>
      </c>
      <c r="B255" s="0" t="s">
        <v>73</v>
      </c>
      <c r="C255" s="0" t="s">
        <v>509</v>
      </c>
      <c r="D255" s="4" t="s">
        <v>396</v>
      </c>
      <c r="E255" s="4" t="s">
        <v>10</v>
      </c>
      <c r="F255" s="4" t="s">
        <v>10</v>
      </c>
      <c r="G255" s="4">
        <v>1</v>
      </c>
      <c r="H255" s="4" t="s">
        <v>10</v>
      </c>
      <c r="I255" s="4" t="s">
        <v>10</v>
      </c>
      <c r="J255" s="4" t="s">
        <v>10</v>
      </c>
      <c r="K255" s="4" t="s">
        <v>10</v>
      </c>
      <c r="L255" s="4" t="s">
        <v>10</v>
      </c>
      <c r="M255" s="4" t="s">
        <v>10</v>
      </c>
      <c r="N255" s="4" t="s">
        <v>10</v>
      </c>
      <c r="O255" s="4" t="s">
        <v>10</v>
      </c>
      <c r="P255" s="4" t="s">
        <v>10</v>
      </c>
      <c r="Q255" s="4" t="s">
        <v>10</v>
      </c>
      <c r="R255" s="4" t="s">
        <v>10</v>
      </c>
      <c r="S255" s="4" t="s">
        <v>10</v>
      </c>
      <c r="T255" s="4" t="s">
        <v>10</v>
      </c>
      <c r="U255" s="4" t="s">
        <v>10</v>
      </c>
      <c r="V255" s="4" t="s">
        <v>10</v>
      </c>
      <c r="W255" s="4" t="s">
        <v>10</v>
      </c>
      <c r="X255" s="4" t="s">
        <v>10</v>
      </c>
      <c r="Y255" s="4" t="s">
        <v>10</v>
      </c>
      <c r="Z255" s="4" t="s">
        <v>10</v>
      </c>
      <c r="AA255" s="4" t="s">
        <v>10</v>
      </c>
      <c r="AB255" s="4" t="s">
        <v>10</v>
      </c>
    </row>
    <row r="256">
      <c r="A256" s="0" t="s">
        <v>496</v>
      </c>
      <c r="B256" s="0" t="s">
        <v>73</v>
      </c>
      <c r="C256" s="0" t="s">
        <v>510</v>
      </c>
      <c r="D256" s="4" t="s">
        <v>511</v>
      </c>
      <c r="E256" s="4" t="s">
        <v>10</v>
      </c>
      <c r="F256" s="4" t="s">
        <v>10</v>
      </c>
      <c r="G256" s="4" t="s">
        <v>10</v>
      </c>
      <c r="H256" s="4" t="s">
        <v>10</v>
      </c>
      <c r="I256" s="4" t="s">
        <v>10</v>
      </c>
      <c r="J256" s="4" t="s">
        <v>10</v>
      </c>
      <c r="K256" s="4" t="s">
        <v>10</v>
      </c>
      <c r="L256" s="4">
        <v>2</v>
      </c>
      <c r="M256" s="4" t="s">
        <v>10</v>
      </c>
      <c r="N256" s="4" t="s">
        <v>10</v>
      </c>
      <c r="O256" s="4" t="s">
        <v>10</v>
      </c>
      <c r="P256" s="4" t="s">
        <v>10</v>
      </c>
      <c r="Q256" s="4" t="s">
        <v>10</v>
      </c>
      <c r="R256" s="4" t="s">
        <v>10</v>
      </c>
      <c r="S256" s="4" t="s">
        <v>10</v>
      </c>
      <c r="T256" s="4" t="s">
        <v>10</v>
      </c>
      <c r="U256" s="4" t="s">
        <v>10</v>
      </c>
      <c r="V256" s="4" t="s">
        <v>10</v>
      </c>
      <c r="W256" s="4" t="s">
        <v>10</v>
      </c>
      <c r="X256" s="4" t="s">
        <v>10</v>
      </c>
      <c r="Y256" s="4" t="s">
        <v>10</v>
      </c>
      <c r="Z256" s="4" t="s">
        <v>10</v>
      </c>
      <c r="AA256" s="4" t="s">
        <v>10</v>
      </c>
      <c r="AB256" s="4" t="s">
        <v>10</v>
      </c>
    </row>
    <row r="257">
      <c r="A257" s="0" t="s">
        <v>496</v>
      </c>
      <c r="B257" s="0" t="s">
        <v>73</v>
      </c>
      <c r="C257" s="0" t="s">
        <v>512</v>
      </c>
      <c r="D257" s="4" t="s">
        <v>513</v>
      </c>
      <c r="E257" s="4" t="s">
        <v>10</v>
      </c>
      <c r="F257" s="4">
        <v>11.11</v>
      </c>
      <c r="G257" s="4">
        <v>3</v>
      </c>
      <c r="H257" s="4">
        <v>140</v>
      </c>
      <c r="I257" s="4">
        <v>301</v>
      </c>
      <c r="J257" s="4">
        <v>127.2</v>
      </c>
      <c r="K257" s="4">
        <v>329</v>
      </c>
      <c r="L257" s="4">
        <v>483</v>
      </c>
      <c r="M257" s="4">
        <v>452</v>
      </c>
      <c r="N257" s="4">
        <v>250</v>
      </c>
      <c r="O257" s="4">
        <v>451</v>
      </c>
      <c r="P257" s="4">
        <v>221</v>
      </c>
      <c r="Q257" s="4">
        <v>194</v>
      </c>
      <c r="R257" s="4">
        <v>97</v>
      </c>
      <c r="S257" s="4">
        <v>115</v>
      </c>
      <c r="T257" s="4">
        <v>107</v>
      </c>
      <c r="U257" s="4">
        <v>209.49</v>
      </c>
      <c r="V257" s="4">
        <v>527.3</v>
      </c>
      <c r="W257" s="4">
        <v>666.8</v>
      </c>
      <c r="X257" s="4">
        <v>778.23</v>
      </c>
      <c r="Y257" s="4">
        <v>684.38</v>
      </c>
      <c r="Z257" s="4">
        <v>504.04</v>
      </c>
      <c r="AA257" s="4">
        <v>1387.76</v>
      </c>
      <c r="AB257" s="4">
        <v>1211.68</v>
      </c>
    </row>
    <row r="258">
      <c r="A258" s="0" t="s">
        <v>496</v>
      </c>
      <c r="B258" s="0" t="s">
        <v>73</v>
      </c>
      <c r="C258" s="0" t="s">
        <v>514</v>
      </c>
      <c r="D258" s="4" t="s">
        <v>515</v>
      </c>
      <c r="E258" s="4" t="s">
        <v>10</v>
      </c>
      <c r="F258" s="4">
        <v>665.51</v>
      </c>
      <c r="G258" s="4">
        <v>984.49</v>
      </c>
      <c r="H258" s="4">
        <v>798</v>
      </c>
      <c r="I258" s="4">
        <v>699</v>
      </c>
      <c r="J258" s="4">
        <v>649</v>
      </c>
      <c r="K258" s="4">
        <v>741</v>
      </c>
      <c r="L258" s="4">
        <v>741</v>
      </c>
      <c r="M258" s="4">
        <v>1728</v>
      </c>
      <c r="N258" s="4">
        <v>2202</v>
      </c>
      <c r="O258" s="4">
        <v>1130</v>
      </c>
      <c r="P258" s="4">
        <v>748</v>
      </c>
      <c r="Q258" s="4">
        <v>1080</v>
      </c>
      <c r="R258" s="4">
        <v>702</v>
      </c>
      <c r="S258" s="4">
        <v>1020</v>
      </c>
      <c r="T258" s="4">
        <v>1263</v>
      </c>
      <c r="U258" s="4">
        <v>1417.79</v>
      </c>
      <c r="V258" s="4">
        <v>2819.91</v>
      </c>
      <c r="W258" s="4">
        <v>4630.67</v>
      </c>
      <c r="X258" s="4">
        <v>5147.73</v>
      </c>
      <c r="Y258" s="4">
        <v>5318.32</v>
      </c>
      <c r="Z258" s="4">
        <v>4674.02</v>
      </c>
      <c r="AA258" s="4">
        <v>8952.35</v>
      </c>
      <c r="AB258" s="4">
        <v>8694.67</v>
      </c>
    </row>
    <row r="259">
      <c r="A259" s="0" t="s">
        <v>496</v>
      </c>
      <c r="B259" s="0" t="s">
        <v>73</v>
      </c>
      <c r="C259" s="0" t="s">
        <v>516</v>
      </c>
      <c r="D259" s="4" t="s">
        <v>517</v>
      </c>
      <c r="E259" s="4" t="s">
        <v>10</v>
      </c>
      <c r="F259" s="4" t="s">
        <v>10</v>
      </c>
      <c r="G259" s="4" t="s">
        <v>10</v>
      </c>
      <c r="H259" s="4" t="s">
        <v>10</v>
      </c>
      <c r="I259" s="4" t="s">
        <v>10</v>
      </c>
      <c r="J259" s="4" t="s">
        <v>10</v>
      </c>
      <c r="K259" s="4" t="s">
        <v>10</v>
      </c>
      <c r="L259" s="4" t="s">
        <v>10</v>
      </c>
      <c r="M259" s="4">
        <v>91</v>
      </c>
      <c r="N259" s="4" t="s">
        <v>10</v>
      </c>
      <c r="O259" s="4">
        <v>19</v>
      </c>
      <c r="P259" s="4">
        <v>86</v>
      </c>
      <c r="Q259" s="4" t="s">
        <v>10</v>
      </c>
      <c r="R259" s="4" t="s">
        <v>10</v>
      </c>
      <c r="S259" s="4">
        <v>1</v>
      </c>
      <c r="T259" s="4">
        <v>23</v>
      </c>
      <c r="U259" s="4">
        <v>34.9</v>
      </c>
      <c r="V259" s="4">
        <v>51.17</v>
      </c>
      <c r="W259" s="4">
        <v>97.31</v>
      </c>
      <c r="X259" s="4">
        <v>55.8</v>
      </c>
      <c r="Y259" s="4">
        <v>50.42</v>
      </c>
      <c r="Z259" s="4">
        <v>36.62</v>
      </c>
      <c r="AA259" s="4">
        <v>79.38</v>
      </c>
      <c r="AB259" s="4">
        <v>72.56</v>
      </c>
    </row>
    <row r="260">
      <c r="A260" s="0" t="s">
        <v>496</v>
      </c>
      <c r="B260" s="0" t="s">
        <v>73</v>
      </c>
      <c r="C260" s="0" t="s">
        <v>518</v>
      </c>
      <c r="D260" s="4" t="s">
        <v>519</v>
      </c>
      <c r="E260" s="4" t="s">
        <v>10</v>
      </c>
      <c r="F260" s="4">
        <v>56.79</v>
      </c>
      <c r="G260" s="4">
        <v>28.23</v>
      </c>
      <c r="H260" s="4">
        <v>102</v>
      </c>
      <c r="I260" s="4">
        <v>230</v>
      </c>
      <c r="J260" s="4">
        <v>221</v>
      </c>
      <c r="K260" s="4">
        <v>508</v>
      </c>
      <c r="L260" s="4">
        <v>372</v>
      </c>
      <c r="M260" s="4">
        <v>434</v>
      </c>
      <c r="N260" s="4">
        <v>273</v>
      </c>
      <c r="O260" s="4">
        <v>290</v>
      </c>
      <c r="P260" s="4">
        <v>253</v>
      </c>
      <c r="Q260" s="4">
        <v>203</v>
      </c>
      <c r="R260" s="4">
        <v>169</v>
      </c>
      <c r="S260" s="4">
        <v>127</v>
      </c>
      <c r="T260" s="4">
        <v>133</v>
      </c>
      <c r="U260" s="4">
        <v>244.55</v>
      </c>
      <c r="V260" s="4">
        <v>573.94</v>
      </c>
      <c r="W260" s="4">
        <v>765.36</v>
      </c>
      <c r="X260" s="4">
        <v>842.49</v>
      </c>
      <c r="Y260" s="4">
        <v>782.2</v>
      </c>
      <c r="Z260" s="4">
        <v>659.08</v>
      </c>
      <c r="AA260" s="4">
        <v>1576.82</v>
      </c>
      <c r="AB260" s="4">
        <v>1463.36</v>
      </c>
    </row>
    <row r="261">
      <c r="A261" s="0" t="s">
        <v>496</v>
      </c>
      <c r="B261" s="0" t="s">
        <v>73</v>
      </c>
      <c r="C261" s="0" t="s">
        <v>520</v>
      </c>
      <c r="D261" s="4" t="s">
        <v>277</v>
      </c>
      <c r="E261" s="4" t="s">
        <v>10</v>
      </c>
      <c r="F261" s="4" t="s">
        <v>10</v>
      </c>
      <c r="G261" s="4" t="s">
        <v>10</v>
      </c>
      <c r="H261" s="4" t="s">
        <v>10</v>
      </c>
      <c r="I261" s="4" t="s">
        <v>10</v>
      </c>
      <c r="J261" s="4" t="s">
        <v>10</v>
      </c>
      <c r="K261" s="4">
        <v>7</v>
      </c>
      <c r="L261" s="4" t="s">
        <v>10</v>
      </c>
      <c r="M261" s="4">
        <v>13</v>
      </c>
      <c r="N261" s="4">
        <v>2</v>
      </c>
      <c r="O261" s="4">
        <v>4</v>
      </c>
      <c r="P261" s="4">
        <v>65</v>
      </c>
      <c r="Q261" s="4" t="s">
        <v>10</v>
      </c>
      <c r="R261" s="4" t="s">
        <v>10</v>
      </c>
      <c r="S261" s="4">
        <v>1</v>
      </c>
      <c r="T261" s="4">
        <v>20</v>
      </c>
      <c r="U261" s="4">
        <v>114.28</v>
      </c>
      <c r="V261" s="4">
        <v>97.62</v>
      </c>
      <c r="W261" s="4">
        <v>176.28</v>
      </c>
      <c r="X261" s="4">
        <v>98.48</v>
      </c>
      <c r="Y261" s="4">
        <v>60.07</v>
      </c>
      <c r="Z261" s="4">
        <v>47.69</v>
      </c>
      <c r="AA261" s="4">
        <v>115.58</v>
      </c>
      <c r="AB261" s="4">
        <v>98.87</v>
      </c>
    </row>
    <row r="262">
      <c r="A262" s="0" t="s">
        <v>496</v>
      </c>
      <c r="B262" s="0" t="s">
        <v>73</v>
      </c>
      <c r="C262" s="0" t="s">
        <v>521</v>
      </c>
      <c r="D262" s="4" t="s">
        <v>522</v>
      </c>
      <c r="E262" s="4" t="s">
        <v>10</v>
      </c>
      <c r="F262" s="4">
        <v>13.92</v>
      </c>
      <c r="G262" s="4">
        <v>37.42</v>
      </c>
      <c r="H262" s="4">
        <v>45</v>
      </c>
      <c r="I262" s="4">
        <v>16</v>
      </c>
      <c r="J262" s="4">
        <v>107</v>
      </c>
      <c r="K262" s="4">
        <v>153</v>
      </c>
      <c r="L262" s="4">
        <v>192</v>
      </c>
      <c r="M262" s="4">
        <v>501</v>
      </c>
      <c r="N262" s="4">
        <v>407</v>
      </c>
      <c r="O262" s="4">
        <v>189</v>
      </c>
      <c r="P262" s="4">
        <v>189</v>
      </c>
      <c r="Q262" s="4">
        <v>207</v>
      </c>
      <c r="R262" s="4">
        <v>59</v>
      </c>
      <c r="S262" s="4">
        <v>61</v>
      </c>
      <c r="T262" s="4">
        <v>66</v>
      </c>
      <c r="U262" s="4">
        <v>91.8</v>
      </c>
      <c r="V262" s="4">
        <v>157.38</v>
      </c>
      <c r="W262" s="4">
        <v>258.1</v>
      </c>
      <c r="X262" s="4">
        <v>304.75</v>
      </c>
      <c r="Y262" s="4">
        <v>347.51</v>
      </c>
      <c r="Z262" s="4">
        <v>316.37</v>
      </c>
      <c r="AA262" s="4">
        <v>501.53</v>
      </c>
      <c r="AB262" s="4">
        <v>537.65</v>
      </c>
    </row>
    <row r="263">
      <c r="A263" s="0" t="s">
        <v>496</v>
      </c>
      <c r="B263" s="0" t="s">
        <v>73</v>
      </c>
      <c r="C263" s="0" t="s">
        <v>523</v>
      </c>
      <c r="D263" s="4" t="s">
        <v>524</v>
      </c>
      <c r="E263" s="4">
        <v>1063</v>
      </c>
      <c r="F263" s="4">
        <v>2139.72</v>
      </c>
      <c r="G263" s="4">
        <v>1130.45</v>
      </c>
      <c r="H263" s="4">
        <v>350</v>
      </c>
      <c r="I263" s="4">
        <v>212</v>
      </c>
      <c r="J263" s="4">
        <v>520</v>
      </c>
      <c r="K263" s="4">
        <v>629</v>
      </c>
      <c r="L263" s="4">
        <v>357</v>
      </c>
      <c r="M263" s="4">
        <v>123</v>
      </c>
      <c r="N263" s="4">
        <v>215</v>
      </c>
      <c r="O263" s="4">
        <v>192</v>
      </c>
      <c r="P263" s="4">
        <v>139</v>
      </c>
      <c r="Q263" s="4">
        <v>247</v>
      </c>
      <c r="R263" s="4">
        <v>162</v>
      </c>
      <c r="S263" s="4">
        <v>370</v>
      </c>
      <c r="T263" s="4">
        <v>664</v>
      </c>
      <c r="U263" s="4">
        <v>887.49</v>
      </c>
      <c r="V263" s="4">
        <v>1132.06</v>
      </c>
      <c r="W263" s="4">
        <v>1273.67</v>
      </c>
      <c r="X263" s="4">
        <v>928.49</v>
      </c>
      <c r="Y263" s="4">
        <v>1204.24</v>
      </c>
      <c r="Z263" s="4">
        <v>967.25</v>
      </c>
      <c r="AA263" s="4">
        <v>1282.11</v>
      </c>
      <c r="AB263" s="4">
        <v>1815.79</v>
      </c>
    </row>
    <row r="264">
      <c r="A264" s="0" t="s">
        <v>496</v>
      </c>
      <c r="B264" s="0" t="s">
        <v>73</v>
      </c>
      <c r="C264" s="0" t="s">
        <v>525</v>
      </c>
      <c r="D264" s="4" t="s">
        <v>526</v>
      </c>
      <c r="E264" s="4" t="s">
        <v>10</v>
      </c>
      <c r="F264" s="4" t="s">
        <v>10</v>
      </c>
      <c r="G264" s="4" t="s">
        <v>10</v>
      </c>
      <c r="H264" s="4" t="s">
        <v>10</v>
      </c>
      <c r="I264" s="4" t="s">
        <v>10</v>
      </c>
      <c r="J264" s="4" t="s">
        <v>10</v>
      </c>
      <c r="K264" s="4" t="s">
        <v>10</v>
      </c>
      <c r="L264" s="4" t="s">
        <v>10</v>
      </c>
      <c r="M264" s="4" t="s">
        <v>10</v>
      </c>
      <c r="N264" s="4" t="s">
        <v>10</v>
      </c>
      <c r="O264" s="4" t="s">
        <v>10</v>
      </c>
      <c r="P264" s="4" t="s">
        <v>10</v>
      </c>
      <c r="Q264" s="4" t="s">
        <v>10</v>
      </c>
      <c r="R264" s="4" t="s">
        <v>10</v>
      </c>
      <c r="S264" s="4" t="s">
        <v>10</v>
      </c>
      <c r="T264" s="4">
        <v>3</v>
      </c>
      <c r="U264" s="4">
        <v>30.06</v>
      </c>
      <c r="V264" s="4">
        <v>51.43</v>
      </c>
      <c r="W264" s="4">
        <v>83.95</v>
      </c>
      <c r="X264" s="4">
        <v>39.87</v>
      </c>
      <c r="Y264" s="4">
        <v>22.73</v>
      </c>
      <c r="Z264" s="4">
        <v>14.3</v>
      </c>
      <c r="AA264" s="4">
        <v>40.87</v>
      </c>
      <c r="AB264" s="4">
        <v>55.72</v>
      </c>
    </row>
    <row r="265">
      <c r="A265" s="0" t="s">
        <v>496</v>
      </c>
      <c r="B265" s="0" t="s">
        <v>73</v>
      </c>
      <c r="C265" s="0" t="s">
        <v>527</v>
      </c>
      <c r="D265" s="4" t="s">
        <v>528</v>
      </c>
      <c r="E265" s="4" t="s">
        <v>10</v>
      </c>
      <c r="F265" s="4" t="s">
        <v>10</v>
      </c>
      <c r="G265" s="4" t="s">
        <v>10</v>
      </c>
      <c r="H265" s="4">
        <v>12</v>
      </c>
      <c r="I265" s="4">
        <v>5.88</v>
      </c>
      <c r="J265" s="4" t="s">
        <v>10</v>
      </c>
      <c r="K265" s="4">
        <v>1</v>
      </c>
      <c r="L265" s="4">
        <v>4</v>
      </c>
      <c r="M265" s="4" t="s">
        <v>10</v>
      </c>
      <c r="N265" s="4">
        <v>7</v>
      </c>
      <c r="O265" s="4">
        <v>35</v>
      </c>
      <c r="P265" s="4">
        <v>24</v>
      </c>
      <c r="Q265" s="4">
        <v>3</v>
      </c>
      <c r="R265" s="4">
        <v>5</v>
      </c>
      <c r="S265" s="4">
        <v>3</v>
      </c>
      <c r="T265" s="4">
        <v>28</v>
      </c>
      <c r="U265" s="4">
        <v>53.35</v>
      </c>
      <c r="V265" s="4">
        <v>83.82</v>
      </c>
      <c r="W265" s="4">
        <v>146.45</v>
      </c>
      <c r="X265" s="4">
        <v>142.47</v>
      </c>
      <c r="Y265" s="4">
        <v>103.92</v>
      </c>
      <c r="Z265" s="4">
        <v>86.54</v>
      </c>
      <c r="AA265" s="4">
        <v>142.44</v>
      </c>
      <c r="AB265" s="4">
        <v>139.41</v>
      </c>
    </row>
    <row r="266">
      <c r="A266" s="0" t="s">
        <v>496</v>
      </c>
      <c r="B266" s="0" t="s">
        <v>73</v>
      </c>
      <c r="C266" s="0" t="s">
        <v>529</v>
      </c>
      <c r="D266" s="4" t="s">
        <v>530</v>
      </c>
      <c r="E266" s="4" t="s">
        <v>10</v>
      </c>
      <c r="F266" s="4">
        <v>13.66</v>
      </c>
      <c r="G266" s="4">
        <v>15</v>
      </c>
      <c r="H266" s="4">
        <v>29</v>
      </c>
      <c r="I266" s="4">
        <v>1.89</v>
      </c>
      <c r="J266" s="4">
        <v>94</v>
      </c>
      <c r="K266" s="4">
        <v>27</v>
      </c>
      <c r="L266" s="4">
        <v>75</v>
      </c>
      <c r="M266" s="4">
        <v>184</v>
      </c>
      <c r="N266" s="4">
        <v>164</v>
      </c>
      <c r="O266" s="4">
        <v>465</v>
      </c>
      <c r="P266" s="4">
        <v>139</v>
      </c>
      <c r="Q266" s="4">
        <v>63</v>
      </c>
      <c r="R266" s="4">
        <v>31</v>
      </c>
      <c r="S266" s="4">
        <v>41</v>
      </c>
      <c r="T266" s="4">
        <v>78</v>
      </c>
      <c r="U266" s="4">
        <v>120.36</v>
      </c>
      <c r="V266" s="4">
        <v>119.83</v>
      </c>
      <c r="W266" s="4">
        <v>292.3</v>
      </c>
      <c r="X266" s="4">
        <v>280.36</v>
      </c>
      <c r="Y266" s="4">
        <v>279.54</v>
      </c>
      <c r="Z266" s="4">
        <v>263.19</v>
      </c>
      <c r="AA266" s="4">
        <v>661.19</v>
      </c>
      <c r="AB266" s="4">
        <v>527.11</v>
      </c>
    </row>
    <row r="267">
      <c r="A267" s="0" t="s">
        <v>496</v>
      </c>
      <c r="B267" s="0" t="s">
        <v>73</v>
      </c>
      <c r="C267" s="0" t="s">
        <v>531</v>
      </c>
      <c r="D267" s="4" t="s">
        <v>532</v>
      </c>
      <c r="E267" s="4" t="s">
        <v>10</v>
      </c>
      <c r="F267" s="4" t="s">
        <v>10</v>
      </c>
      <c r="G267" s="4">
        <v>10</v>
      </c>
      <c r="H267" s="4" t="s">
        <v>10</v>
      </c>
      <c r="I267" s="4">
        <v>41</v>
      </c>
      <c r="J267" s="4">
        <v>40</v>
      </c>
      <c r="K267" s="4">
        <v>58</v>
      </c>
      <c r="L267" s="4" t="s">
        <v>10</v>
      </c>
      <c r="M267" s="4">
        <v>185</v>
      </c>
      <c r="N267" s="4">
        <v>66</v>
      </c>
      <c r="O267" s="4">
        <v>24</v>
      </c>
      <c r="P267" s="4">
        <v>36</v>
      </c>
      <c r="Q267" s="4">
        <v>35</v>
      </c>
      <c r="R267" s="4">
        <v>7</v>
      </c>
      <c r="S267" s="4">
        <v>2</v>
      </c>
      <c r="T267" s="4">
        <v>11</v>
      </c>
      <c r="U267" s="4">
        <v>39.73</v>
      </c>
      <c r="V267" s="4">
        <v>212.79</v>
      </c>
      <c r="W267" s="4">
        <v>279.18</v>
      </c>
      <c r="X267" s="4">
        <v>290.17</v>
      </c>
      <c r="Y267" s="4">
        <v>272.01</v>
      </c>
      <c r="Z267" s="4">
        <v>273.54</v>
      </c>
      <c r="AA267" s="4">
        <v>642.48</v>
      </c>
      <c r="AB267" s="4">
        <v>580.08</v>
      </c>
    </row>
    <row r="268">
      <c r="A268" s="0" t="s">
        <v>496</v>
      </c>
      <c r="B268" s="0" t="s">
        <v>73</v>
      </c>
      <c r="C268" s="0" t="s">
        <v>533</v>
      </c>
      <c r="D268" s="4" t="s">
        <v>534</v>
      </c>
      <c r="E268" s="4" t="s">
        <v>10</v>
      </c>
      <c r="F268" s="4" t="s">
        <v>10</v>
      </c>
      <c r="G268" s="4" t="s">
        <v>10</v>
      </c>
      <c r="H268" s="4" t="s">
        <v>10</v>
      </c>
      <c r="I268" s="4" t="s">
        <v>10</v>
      </c>
      <c r="J268" s="4" t="s">
        <v>10</v>
      </c>
      <c r="K268" s="4">
        <v>43</v>
      </c>
      <c r="L268" s="4" t="s">
        <v>10</v>
      </c>
      <c r="M268" s="4">
        <v>22</v>
      </c>
      <c r="N268" s="4">
        <v>5</v>
      </c>
      <c r="O268" s="4">
        <v>11</v>
      </c>
      <c r="P268" s="4">
        <v>96</v>
      </c>
      <c r="Q268" s="4">
        <v>15</v>
      </c>
      <c r="R268" s="4">
        <v>100</v>
      </c>
      <c r="S268" s="4">
        <v>52</v>
      </c>
      <c r="T268" s="4">
        <v>122</v>
      </c>
      <c r="U268" s="4">
        <v>262.52</v>
      </c>
      <c r="V268" s="4">
        <v>284.66</v>
      </c>
      <c r="W268" s="4">
        <v>558.06</v>
      </c>
      <c r="X268" s="4">
        <v>504.71</v>
      </c>
      <c r="Y268" s="4">
        <v>419.55</v>
      </c>
      <c r="Z268" s="4">
        <v>368.25</v>
      </c>
      <c r="AA268" s="4">
        <v>568.55</v>
      </c>
      <c r="AB268" s="4">
        <v>544.84</v>
      </c>
    </row>
    <row r="269">
      <c r="A269" s="0" t="s">
        <v>496</v>
      </c>
      <c r="B269" s="0" t="s">
        <v>73</v>
      </c>
      <c r="C269" s="0" t="s">
        <v>535</v>
      </c>
      <c r="D269" s="4" t="s">
        <v>536</v>
      </c>
      <c r="E269" s="4" t="s">
        <v>10</v>
      </c>
      <c r="F269" s="4" t="s">
        <v>10</v>
      </c>
      <c r="G269" s="4" t="s">
        <v>10</v>
      </c>
      <c r="H269" s="4" t="s">
        <v>10</v>
      </c>
      <c r="I269" s="4" t="s">
        <v>10</v>
      </c>
      <c r="J269" s="4" t="s">
        <v>10</v>
      </c>
      <c r="K269" s="4" t="s">
        <v>10</v>
      </c>
      <c r="L269" s="4">
        <v>1</v>
      </c>
      <c r="M269" s="4">
        <v>81</v>
      </c>
      <c r="N269" s="4">
        <v>2</v>
      </c>
      <c r="O269" s="4">
        <v>18</v>
      </c>
      <c r="P269" s="4">
        <v>103</v>
      </c>
      <c r="Q269" s="4">
        <v>33</v>
      </c>
      <c r="R269" s="4">
        <v>26</v>
      </c>
      <c r="S269" s="4">
        <v>55</v>
      </c>
      <c r="T269" s="4">
        <v>93</v>
      </c>
      <c r="U269" s="4">
        <v>166.25</v>
      </c>
      <c r="V269" s="4">
        <v>177.57</v>
      </c>
      <c r="W269" s="4">
        <v>364.39</v>
      </c>
      <c r="X269" s="4">
        <v>294.95</v>
      </c>
      <c r="Y269" s="4">
        <v>261.89</v>
      </c>
      <c r="Z269" s="4">
        <v>202.48</v>
      </c>
      <c r="AA269" s="4">
        <v>446.07</v>
      </c>
      <c r="AB269" s="4">
        <v>386.42</v>
      </c>
    </row>
    <row r="270">
      <c r="A270" s="0" t="s">
        <v>496</v>
      </c>
      <c r="B270" s="0" t="s">
        <v>73</v>
      </c>
      <c r="C270" s="0" t="s">
        <v>537</v>
      </c>
      <c r="D270" s="4" t="s">
        <v>538</v>
      </c>
      <c r="E270" s="4" t="s">
        <v>10</v>
      </c>
      <c r="F270" s="4">
        <v>1708.84</v>
      </c>
      <c r="G270" s="4">
        <v>1693.61</v>
      </c>
      <c r="H270" s="4">
        <v>2398</v>
      </c>
      <c r="I270" s="4">
        <v>3532</v>
      </c>
      <c r="J270" s="4">
        <v>2175</v>
      </c>
      <c r="K270" s="4">
        <v>2139</v>
      </c>
      <c r="L270" s="4">
        <v>1002</v>
      </c>
      <c r="M270" s="4">
        <v>2593</v>
      </c>
      <c r="N270" s="4">
        <v>2240</v>
      </c>
      <c r="O270" s="4">
        <v>1323</v>
      </c>
      <c r="P270" s="4">
        <v>1207</v>
      </c>
      <c r="Q270" s="4">
        <v>1563</v>
      </c>
      <c r="R270" s="4">
        <v>494</v>
      </c>
      <c r="S270" s="4">
        <v>478</v>
      </c>
      <c r="T270" s="4">
        <v>586</v>
      </c>
      <c r="U270" s="4">
        <v>861.96</v>
      </c>
      <c r="V270" s="4">
        <v>1273.22</v>
      </c>
      <c r="W270" s="4">
        <v>1716.95</v>
      </c>
      <c r="X270" s="4">
        <v>2023.63</v>
      </c>
      <c r="Y270" s="4">
        <v>2148.19</v>
      </c>
      <c r="Z270" s="4">
        <v>2123.03</v>
      </c>
      <c r="AA270" s="4">
        <v>3363.19</v>
      </c>
      <c r="AB270" s="4">
        <v>3747.99</v>
      </c>
    </row>
    <row r="271">
      <c r="A271" s="0" t="s">
        <v>496</v>
      </c>
      <c r="B271" s="0" t="s">
        <v>73</v>
      </c>
      <c r="C271" s="0" t="s">
        <v>539</v>
      </c>
      <c r="D271" s="4" t="s">
        <v>540</v>
      </c>
      <c r="E271" s="4" t="s">
        <v>10</v>
      </c>
      <c r="F271" s="4" t="s">
        <v>10</v>
      </c>
      <c r="G271" s="4" t="s">
        <v>10</v>
      </c>
      <c r="H271" s="4" t="s">
        <v>10</v>
      </c>
      <c r="I271" s="4">
        <v>0.07</v>
      </c>
      <c r="J271" s="4" t="s">
        <v>10</v>
      </c>
      <c r="K271" s="4" t="s">
        <v>10</v>
      </c>
      <c r="L271" s="4" t="s">
        <v>10</v>
      </c>
      <c r="M271" s="4">
        <v>1</v>
      </c>
      <c r="N271" s="4">
        <v>3</v>
      </c>
      <c r="O271" s="4" t="s">
        <v>10</v>
      </c>
      <c r="P271" s="4" t="s">
        <v>10</v>
      </c>
      <c r="Q271" s="4" t="s">
        <v>10</v>
      </c>
      <c r="R271" s="4" t="s">
        <v>10</v>
      </c>
      <c r="S271" s="4" t="s">
        <v>10</v>
      </c>
      <c r="T271" s="4" t="s">
        <v>10</v>
      </c>
      <c r="U271" s="4" t="s">
        <v>10</v>
      </c>
      <c r="V271" s="4" t="s">
        <v>10</v>
      </c>
      <c r="W271" s="4">
        <v>1.16</v>
      </c>
      <c r="X271" s="4">
        <v>18.12</v>
      </c>
      <c r="Y271" s="4">
        <v>16.32</v>
      </c>
      <c r="Z271" s="4">
        <v>13.21</v>
      </c>
      <c r="AA271" s="4">
        <v>20.81</v>
      </c>
      <c r="AB271" s="4">
        <v>18.01</v>
      </c>
    </row>
    <row r="272">
      <c r="A272" s="0" t="s">
        <v>496</v>
      </c>
      <c r="B272" s="0" t="s">
        <v>73</v>
      </c>
      <c r="C272" s="0" t="s">
        <v>541</v>
      </c>
      <c r="D272" s="4" t="s">
        <v>542</v>
      </c>
      <c r="E272" s="4" t="s">
        <v>10</v>
      </c>
      <c r="F272" s="4" t="s">
        <v>10</v>
      </c>
      <c r="G272" s="4">
        <v>33.97</v>
      </c>
      <c r="H272" s="4">
        <v>119</v>
      </c>
      <c r="I272" s="4">
        <v>55</v>
      </c>
      <c r="J272" s="4">
        <v>289</v>
      </c>
      <c r="K272" s="4">
        <v>38</v>
      </c>
      <c r="L272" s="4">
        <v>34</v>
      </c>
      <c r="M272" s="4">
        <v>188</v>
      </c>
      <c r="N272" s="4">
        <v>140</v>
      </c>
      <c r="O272" s="4">
        <v>129</v>
      </c>
      <c r="P272" s="4">
        <v>84</v>
      </c>
      <c r="Q272" s="4">
        <v>222</v>
      </c>
      <c r="R272" s="4">
        <v>76</v>
      </c>
      <c r="S272" s="4">
        <v>115</v>
      </c>
      <c r="T272" s="4">
        <v>118</v>
      </c>
      <c r="U272" s="4">
        <v>159.05</v>
      </c>
      <c r="V272" s="4">
        <v>239.9</v>
      </c>
      <c r="W272" s="4">
        <v>218.44</v>
      </c>
      <c r="X272" s="4">
        <v>227.25</v>
      </c>
      <c r="Y272" s="4">
        <v>199.71</v>
      </c>
      <c r="Z272" s="4">
        <v>249.87</v>
      </c>
      <c r="AA272" s="4">
        <v>474.07</v>
      </c>
      <c r="AB272" s="4">
        <v>376.23</v>
      </c>
    </row>
    <row r="273">
      <c r="A273" s="0" t="s">
        <v>496</v>
      </c>
      <c r="B273" s="0" t="s">
        <v>73</v>
      </c>
      <c r="C273" s="0" t="s">
        <v>543</v>
      </c>
      <c r="D273" s="4" t="s">
        <v>544</v>
      </c>
      <c r="E273" s="4" t="s">
        <v>10</v>
      </c>
      <c r="F273" s="4">
        <v>12.85</v>
      </c>
      <c r="G273" s="4">
        <v>14</v>
      </c>
      <c r="H273" s="4">
        <v>690</v>
      </c>
      <c r="I273" s="4">
        <v>506</v>
      </c>
      <c r="J273" s="4">
        <v>575</v>
      </c>
      <c r="K273" s="4">
        <v>517</v>
      </c>
      <c r="L273" s="4">
        <v>870</v>
      </c>
      <c r="M273" s="4">
        <v>1972</v>
      </c>
      <c r="N273" s="4">
        <v>1286</v>
      </c>
      <c r="O273" s="4">
        <v>1452</v>
      </c>
      <c r="P273" s="4">
        <v>612</v>
      </c>
      <c r="Q273" s="4">
        <v>1104</v>
      </c>
      <c r="R273" s="4">
        <v>712</v>
      </c>
      <c r="S273" s="4">
        <v>719</v>
      </c>
      <c r="T273" s="4">
        <v>1445</v>
      </c>
      <c r="U273" s="4">
        <v>2173.01</v>
      </c>
      <c r="V273" s="4">
        <v>2572.72</v>
      </c>
      <c r="W273" s="4">
        <v>3355.53</v>
      </c>
      <c r="X273" s="4">
        <v>3504.58</v>
      </c>
      <c r="Y273" s="4">
        <v>3561.9</v>
      </c>
      <c r="Z273" s="4">
        <v>2898.08</v>
      </c>
      <c r="AA273" s="4">
        <v>6040.57</v>
      </c>
      <c r="AB273" s="4">
        <v>4994.15</v>
      </c>
    </row>
    <row r="274">
      <c r="A274" s="0" t="s">
        <v>496</v>
      </c>
      <c r="B274" s="0" t="s">
        <v>73</v>
      </c>
      <c r="C274" s="0" t="s">
        <v>545</v>
      </c>
      <c r="D274" s="4" t="s">
        <v>546</v>
      </c>
      <c r="E274" s="4">
        <v>339</v>
      </c>
      <c r="F274" s="4">
        <v>12.6</v>
      </c>
      <c r="G274" s="4">
        <v>15</v>
      </c>
      <c r="H274" s="4">
        <v>29</v>
      </c>
      <c r="I274" s="4">
        <v>215</v>
      </c>
      <c r="J274" s="4">
        <v>236</v>
      </c>
      <c r="K274" s="4">
        <v>212</v>
      </c>
      <c r="L274" s="4">
        <v>545</v>
      </c>
      <c r="M274" s="4">
        <v>773</v>
      </c>
      <c r="N274" s="4">
        <v>221</v>
      </c>
      <c r="O274" s="4">
        <v>389</v>
      </c>
      <c r="P274" s="4">
        <v>235</v>
      </c>
      <c r="Q274" s="4">
        <v>202</v>
      </c>
      <c r="R274" s="4">
        <v>165</v>
      </c>
      <c r="S274" s="4">
        <v>301</v>
      </c>
      <c r="T274" s="4">
        <v>199</v>
      </c>
      <c r="U274" s="4">
        <v>326.09</v>
      </c>
      <c r="V274" s="4">
        <v>733.27</v>
      </c>
      <c r="W274" s="4">
        <v>960.41</v>
      </c>
      <c r="X274" s="4">
        <v>936.4</v>
      </c>
      <c r="Y274" s="4">
        <v>794.31</v>
      </c>
      <c r="Z274" s="4">
        <v>646.18</v>
      </c>
      <c r="AA274" s="4">
        <v>1471.86</v>
      </c>
      <c r="AB274" s="4">
        <v>1291.86</v>
      </c>
    </row>
    <row r="275">
      <c r="A275" s="0" t="s">
        <v>496</v>
      </c>
      <c r="B275" s="0" t="s">
        <v>73</v>
      </c>
      <c r="C275" s="0" t="s">
        <v>547</v>
      </c>
      <c r="D275" s="4" t="s">
        <v>548</v>
      </c>
      <c r="E275" s="4" t="s">
        <v>10</v>
      </c>
      <c r="F275" s="4" t="s">
        <v>10</v>
      </c>
      <c r="G275" s="4">
        <v>1</v>
      </c>
      <c r="H275" s="4">
        <v>1</v>
      </c>
      <c r="I275" s="4" t="s">
        <v>10</v>
      </c>
      <c r="J275" s="4" t="s">
        <v>10</v>
      </c>
      <c r="K275" s="4" t="s">
        <v>10</v>
      </c>
      <c r="L275" s="4" t="s">
        <v>10</v>
      </c>
      <c r="M275" s="4" t="s">
        <v>10</v>
      </c>
      <c r="N275" s="4" t="s">
        <v>10</v>
      </c>
      <c r="O275" s="4" t="s">
        <v>10</v>
      </c>
      <c r="P275" s="4" t="s">
        <v>10</v>
      </c>
      <c r="Q275" s="4" t="s">
        <v>10</v>
      </c>
      <c r="R275" s="4" t="s">
        <v>10</v>
      </c>
      <c r="S275" s="4" t="s">
        <v>10</v>
      </c>
      <c r="T275" s="4" t="s">
        <v>10</v>
      </c>
      <c r="U275" s="4" t="s">
        <v>10</v>
      </c>
      <c r="V275" s="4" t="s">
        <v>10</v>
      </c>
      <c r="W275" s="4" t="s">
        <v>10</v>
      </c>
      <c r="X275" s="4" t="s">
        <v>10</v>
      </c>
      <c r="Y275" s="4" t="s">
        <v>10</v>
      </c>
      <c r="Z275" s="4" t="s">
        <v>10</v>
      </c>
      <c r="AA275" s="4" t="s">
        <v>10</v>
      </c>
      <c r="AB275" s="4" t="s">
        <v>10</v>
      </c>
    </row>
    <row r="276">
      <c r="A276" s="0" t="s">
        <v>496</v>
      </c>
      <c r="B276" s="0" t="s">
        <v>73</v>
      </c>
      <c r="C276" s="0" t="s">
        <v>549</v>
      </c>
      <c r="D276" s="4" t="s">
        <v>550</v>
      </c>
      <c r="E276" s="4">
        <v>199</v>
      </c>
      <c r="F276" s="4">
        <v>1.55</v>
      </c>
      <c r="G276" s="4">
        <v>8</v>
      </c>
      <c r="H276" s="4">
        <v>23</v>
      </c>
      <c r="I276" s="4">
        <v>15.92</v>
      </c>
      <c r="J276" s="4">
        <v>93</v>
      </c>
      <c r="K276" s="4">
        <v>1</v>
      </c>
      <c r="L276" s="4">
        <v>52</v>
      </c>
      <c r="M276" s="4">
        <v>53</v>
      </c>
      <c r="N276" s="4">
        <v>6</v>
      </c>
      <c r="O276" s="4">
        <v>67</v>
      </c>
      <c r="P276" s="4">
        <v>75</v>
      </c>
      <c r="Q276" s="4">
        <v>68</v>
      </c>
      <c r="R276" s="4">
        <v>61</v>
      </c>
      <c r="S276" s="4">
        <v>106</v>
      </c>
      <c r="T276" s="4">
        <v>93</v>
      </c>
      <c r="U276" s="4">
        <v>125.81</v>
      </c>
      <c r="V276" s="4">
        <v>333</v>
      </c>
      <c r="W276" s="4">
        <v>784.16</v>
      </c>
      <c r="X276" s="4">
        <v>808.56</v>
      </c>
      <c r="Y276" s="4">
        <v>640.93</v>
      </c>
      <c r="Z276" s="4">
        <v>565.27</v>
      </c>
      <c r="AA276" s="4">
        <v>839.1</v>
      </c>
      <c r="AB276" s="4">
        <v>810.06</v>
      </c>
    </row>
    <row r="277">
      <c r="A277" s="0" t="s">
        <v>496</v>
      </c>
      <c r="B277" s="0" t="s">
        <v>73</v>
      </c>
      <c r="C277" s="0" t="s">
        <v>551</v>
      </c>
      <c r="D277" s="4" t="s">
        <v>552</v>
      </c>
      <c r="E277" s="4">
        <v>746</v>
      </c>
      <c r="F277" s="4">
        <v>1008.37</v>
      </c>
      <c r="G277" s="4">
        <v>1048.21</v>
      </c>
      <c r="H277" s="4">
        <v>2361</v>
      </c>
      <c r="I277" s="4">
        <v>3509</v>
      </c>
      <c r="J277" s="4">
        <v>2409</v>
      </c>
      <c r="K277" s="4">
        <v>2265</v>
      </c>
      <c r="L277" s="4">
        <v>1011</v>
      </c>
      <c r="M277" s="4">
        <v>2896</v>
      </c>
      <c r="N277" s="4">
        <v>2336</v>
      </c>
      <c r="O277" s="4">
        <v>1539</v>
      </c>
      <c r="P277" s="4">
        <v>1585</v>
      </c>
      <c r="Q277" s="4">
        <v>2058</v>
      </c>
      <c r="R277" s="4">
        <v>460</v>
      </c>
      <c r="S277" s="4">
        <v>858</v>
      </c>
      <c r="T277" s="4">
        <v>1147</v>
      </c>
      <c r="U277" s="4">
        <v>1938.22</v>
      </c>
      <c r="V277" s="4">
        <v>2404.27</v>
      </c>
      <c r="W277" s="4">
        <v>2733.71</v>
      </c>
      <c r="X277" s="4">
        <v>2852.94</v>
      </c>
      <c r="Y277" s="4">
        <v>2990.16</v>
      </c>
      <c r="Z277" s="4">
        <v>2940.45</v>
      </c>
      <c r="AA277" s="4">
        <v>3059.39</v>
      </c>
      <c r="AB277" s="4">
        <v>4869.69</v>
      </c>
    </row>
    <row r="278">
      <c r="A278" s="0" t="s">
        <v>496</v>
      </c>
      <c r="B278" s="0" t="s">
        <v>73</v>
      </c>
      <c r="C278" s="0" t="s">
        <v>553</v>
      </c>
      <c r="D278" s="4" t="s">
        <v>554</v>
      </c>
      <c r="E278" s="4">
        <v>74</v>
      </c>
      <c r="F278" s="4">
        <v>54.64</v>
      </c>
      <c r="G278" s="4" t="s">
        <v>10</v>
      </c>
      <c r="H278" s="4">
        <v>5</v>
      </c>
      <c r="I278" s="4">
        <v>8.94</v>
      </c>
      <c r="J278" s="4" t="s">
        <v>10</v>
      </c>
      <c r="K278" s="4">
        <v>7</v>
      </c>
      <c r="L278" s="4">
        <v>46</v>
      </c>
      <c r="M278" s="4">
        <v>24</v>
      </c>
      <c r="N278" s="4">
        <v>120</v>
      </c>
      <c r="O278" s="4">
        <v>281</v>
      </c>
      <c r="P278" s="4">
        <v>531</v>
      </c>
      <c r="Q278" s="4">
        <v>551</v>
      </c>
      <c r="R278" s="4">
        <v>226</v>
      </c>
      <c r="S278" s="4">
        <v>336</v>
      </c>
      <c r="T278" s="4">
        <v>402</v>
      </c>
      <c r="U278" s="4">
        <v>742.71</v>
      </c>
      <c r="V278" s="4">
        <v>1394.6</v>
      </c>
      <c r="W278" s="4">
        <v>869.33</v>
      </c>
      <c r="X278" s="4">
        <v>856.85</v>
      </c>
      <c r="Y278" s="4">
        <v>701.62</v>
      </c>
      <c r="Z278" s="4">
        <v>576.36</v>
      </c>
      <c r="AA278" s="4">
        <v>773.87</v>
      </c>
      <c r="AB278" s="4">
        <v>676.78</v>
      </c>
    </row>
    <row r="279">
      <c r="A279" s="0" t="s">
        <v>496</v>
      </c>
      <c r="B279" s="0" t="s">
        <v>73</v>
      </c>
      <c r="C279" s="0" t="s">
        <v>555</v>
      </c>
      <c r="D279" s="4" t="s">
        <v>175</v>
      </c>
      <c r="E279" s="4" t="s">
        <v>10</v>
      </c>
      <c r="F279" s="4" t="s">
        <v>10</v>
      </c>
      <c r="G279" s="4" t="s">
        <v>10</v>
      </c>
      <c r="H279" s="4" t="s">
        <v>10</v>
      </c>
      <c r="I279" s="4">
        <v>3.91</v>
      </c>
      <c r="J279" s="4" t="s">
        <v>10</v>
      </c>
      <c r="K279" s="4" t="s">
        <v>10</v>
      </c>
      <c r="L279" s="4">
        <v>1</v>
      </c>
      <c r="M279" s="4" t="s">
        <v>10</v>
      </c>
      <c r="N279" s="4" t="s">
        <v>10</v>
      </c>
      <c r="O279" s="4" t="s">
        <v>10</v>
      </c>
      <c r="P279" s="4" t="s">
        <v>10</v>
      </c>
      <c r="Q279" s="4" t="s">
        <v>10</v>
      </c>
      <c r="R279" s="4" t="s">
        <v>10</v>
      </c>
      <c r="S279" s="4" t="s">
        <v>10</v>
      </c>
      <c r="T279" s="4" t="s">
        <v>10</v>
      </c>
      <c r="U279" s="4" t="s">
        <v>10</v>
      </c>
      <c r="V279" s="4" t="s">
        <v>10</v>
      </c>
      <c r="W279" s="4" t="s">
        <v>10</v>
      </c>
      <c r="X279" s="4" t="s">
        <v>10</v>
      </c>
      <c r="Y279" s="4" t="s">
        <v>10</v>
      </c>
      <c r="Z279" s="4" t="s">
        <v>10</v>
      </c>
      <c r="AA279" s="4" t="s">
        <v>10</v>
      </c>
      <c r="AB279" s="4" t="s">
        <v>10</v>
      </c>
    </row>
    <row r="280">
      <c r="A280" s="0" t="s">
        <v>496</v>
      </c>
      <c r="B280" s="0" t="s">
        <v>73</v>
      </c>
      <c r="C280" s="0" t="s">
        <v>556</v>
      </c>
      <c r="D280" s="4" t="s">
        <v>557</v>
      </c>
      <c r="E280" s="4" t="s">
        <v>10</v>
      </c>
      <c r="F280" s="4" t="s">
        <v>10</v>
      </c>
      <c r="G280" s="4" t="s">
        <v>10</v>
      </c>
      <c r="H280" s="4" t="s">
        <v>10</v>
      </c>
      <c r="I280" s="4" t="s">
        <v>10</v>
      </c>
      <c r="J280" s="4" t="s">
        <v>10</v>
      </c>
      <c r="K280" s="4">
        <v>15</v>
      </c>
      <c r="L280" s="4">
        <v>11</v>
      </c>
      <c r="M280" s="4" t="s">
        <v>10</v>
      </c>
      <c r="N280" s="4" t="s">
        <v>10</v>
      </c>
      <c r="O280" s="4" t="s">
        <v>10</v>
      </c>
      <c r="P280" s="4" t="s">
        <v>10</v>
      </c>
      <c r="Q280" s="4" t="s">
        <v>10</v>
      </c>
      <c r="R280" s="4" t="s">
        <v>10</v>
      </c>
      <c r="S280" s="4" t="s">
        <v>10</v>
      </c>
      <c r="T280" s="4">
        <v>1</v>
      </c>
      <c r="U280" s="4">
        <v>4.64</v>
      </c>
      <c r="V280" s="4">
        <v>8.28</v>
      </c>
      <c r="W280" s="4">
        <v>16.13</v>
      </c>
      <c r="X280" s="4">
        <v>8.82</v>
      </c>
      <c r="Y280" s="4">
        <v>7</v>
      </c>
      <c r="Z280" s="4">
        <v>7.34</v>
      </c>
      <c r="AA280" s="4">
        <v>22.59</v>
      </c>
      <c r="AB280" s="4">
        <v>33.95</v>
      </c>
    </row>
    <row r="281">
      <c r="A281" s="0" t="s">
        <v>496</v>
      </c>
      <c r="B281" s="0" t="s">
        <v>73</v>
      </c>
      <c r="C281" s="0" t="s">
        <v>558</v>
      </c>
      <c r="D281" s="4" t="s">
        <v>559</v>
      </c>
      <c r="E281" s="4" t="s">
        <v>10</v>
      </c>
      <c r="F281" s="4">
        <v>63.37</v>
      </c>
      <c r="G281" s="4">
        <v>232.7</v>
      </c>
      <c r="H281" s="4">
        <v>258</v>
      </c>
      <c r="I281" s="4">
        <v>274</v>
      </c>
      <c r="J281" s="4">
        <v>345</v>
      </c>
      <c r="K281" s="4">
        <v>213</v>
      </c>
      <c r="L281" s="4">
        <v>1303</v>
      </c>
      <c r="M281" s="4">
        <v>700</v>
      </c>
      <c r="N281" s="4">
        <v>706</v>
      </c>
      <c r="O281" s="4">
        <v>802</v>
      </c>
      <c r="P281" s="4">
        <v>615</v>
      </c>
      <c r="Q281" s="4">
        <v>587</v>
      </c>
      <c r="R281" s="4">
        <v>294</v>
      </c>
      <c r="S281" s="4">
        <v>279</v>
      </c>
      <c r="T281" s="4">
        <v>368</v>
      </c>
      <c r="U281" s="4">
        <v>283.68</v>
      </c>
      <c r="V281" s="4">
        <v>785.28</v>
      </c>
      <c r="W281" s="4">
        <v>530.17</v>
      </c>
      <c r="X281" s="4">
        <v>560.34</v>
      </c>
      <c r="Y281" s="4">
        <v>486.34</v>
      </c>
      <c r="Z281" s="4">
        <v>426.76</v>
      </c>
      <c r="AA281" s="4">
        <v>1595.08</v>
      </c>
      <c r="AB281" s="4">
        <v>1571.38</v>
      </c>
    </row>
    <row r="282">
      <c r="A282" s="0" t="s">
        <v>496</v>
      </c>
      <c r="B282" s="0" t="s">
        <v>73</v>
      </c>
      <c r="C282" s="0" t="s">
        <v>560</v>
      </c>
      <c r="D282" s="4" t="s">
        <v>561</v>
      </c>
      <c r="E282" s="4">
        <v>170</v>
      </c>
      <c r="F282" s="4" t="s">
        <v>10</v>
      </c>
      <c r="G282" s="4" t="s">
        <v>10</v>
      </c>
      <c r="H282" s="4" t="s">
        <v>10</v>
      </c>
      <c r="I282" s="4" t="s">
        <v>10</v>
      </c>
      <c r="J282" s="4" t="s">
        <v>10</v>
      </c>
      <c r="K282" s="4" t="s">
        <v>10</v>
      </c>
      <c r="L282" s="4" t="s">
        <v>10</v>
      </c>
      <c r="M282" s="4" t="s">
        <v>10</v>
      </c>
      <c r="N282" s="4">
        <v>14</v>
      </c>
      <c r="O282" s="4">
        <v>4</v>
      </c>
      <c r="P282" s="4">
        <v>11</v>
      </c>
      <c r="Q282" s="4">
        <v>10</v>
      </c>
      <c r="R282" s="4">
        <v>3</v>
      </c>
      <c r="S282" s="4">
        <v>14</v>
      </c>
      <c r="T282" s="4">
        <v>19</v>
      </c>
      <c r="U282" s="4">
        <v>33.02</v>
      </c>
      <c r="V282" s="4">
        <v>61.79</v>
      </c>
      <c r="W282" s="4">
        <v>803.08</v>
      </c>
      <c r="X282" s="4">
        <v>809.55</v>
      </c>
      <c r="Y282" s="4">
        <v>626.34</v>
      </c>
      <c r="Z282" s="4">
        <v>474.26</v>
      </c>
      <c r="AA282" s="4">
        <v>829.93</v>
      </c>
      <c r="AB282" s="4">
        <v>677.54</v>
      </c>
    </row>
    <row r="283">
      <c r="A283" s="0" t="s">
        <v>496</v>
      </c>
      <c r="B283" s="0" t="s">
        <v>73</v>
      </c>
      <c r="C283" s="0" t="s">
        <v>562</v>
      </c>
      <c r="D283" s="4" t="s">
        <v>563</v>
      </c>
      <c r="E283" s="4">
        <v>776</v>
      </c>
      <c r="F283" s="4">
        <v>1810.85</v>
      </c>
      <c r="G283" s="4">
        <v>1421.36</v>
      </c>
      <c r="H283" s="4">
        <v>5585</v>
      </c>
      <c r="I283" s="4">
        <v>5234</v>
      </c>
      <c r="J283" s="4">
        <v>4806</v>
      </c>
      <c r="K283" s="4">
        <v>4004</v>
      </c>
      <c r="L283" s="4">
        <v>7045</v>
      </c>
      <c r="M283" s="4">
        <v>5642</v>
      </c>
      <c r="N283" s="4">
        <v>5865</v>
      </c>
      <c r="O283" s="4">
        <v>4682</v>
      </c>
      <c r="P283" s="4">
        <v>5464</v>
      </c>
      <c r="Q283" s="4">
        <v>5593</v>
      </c>
      <c r="R283" s="4">
        <v>5065</v>
      </c>
      <c r="S283" s="4">
        <v>6612</v>
      </c>
      <c r="T283" s="4">
        <v>8963</v>
      </c>
      <c r="U283" s="4">
        <v>16960.24</v>
      </c>
      <c r="V283" s="4">
        <v>23147.95</v>
      </c>
      <c r="W283" s="4">
        <v>19516.93</v>
      </c>
      <c r="X283" s="4">
        <v>16046.85</v>
      </c>
      <c r="Y283" s="4">
        <v>11830.26</v>
      </c>
      <c r="Z283" s="4">
        <v>8832.92</v>
      </c>
      <c r="AA283" s="4">
        <v>18109.11</v>
      </c>
      <c r="AB283" s="4">
        <v>20719.9</v>
      </c>
    </row>
    <row r="284">
      <c r="A284" s="5" t="s">
        <v>564</v>
      </c>
      <c r="E284" s="5">
        <f>=SUBTOTAL(9,E249:E283)</f>
      </c>
      <c r="F284" s="5">
        <f>=SUBTOTAL(9,F249:F283)</f>
      </c>
      <c r="G284" s="5">
        <f>=SUBTOTAL(9,G249:G283)</f>
      </c>
      <c r="H284" s="5">
        <f>=SUBTOTAL(9,H249:H283)</f>
      </c>
      <c r="I284" s="5">
        <f>=SUBTOTAL(9,I249:I283)</f>
      </c>
      <c r="J284" s="5">
        <f>=SUBTOTAL(9,J249:J283)</f>
      </c>
      <c r="K284" s="5">
        <f>=SUBTOTAL(9,K249:K283)</f>
      </c>
      <c r="L284" s="5">
        <f>=SUBTOTAL(9,L249:L283)</f>
      </c>
      <c r="M284" s="5">
        <f>=SUBTOTAL(9,M249:M283)</f>
      </c>
      <c r="N284" s="5">
        <f>=SUBTOTAL(9,N249:N283)</f>
      </c>
      <c r="O284" s="5">
        <f>=SUBTOTAL(9,O249:O283)</f>
      </c>
      <c r="P284" s="5">
        <f>=SUBTOTAL(9,P249:P283)</f>
      </c>
      <c r="Q284" s="5">
        <f>=SUBTOTAL(9,Q249:Q283)</f>
      </c>
      <c r="R284" s="5">
        <f>=SUBTOTAL(9,R249:R283)</f>
      </c>
      <c r="S284" s="5">
        <f>=SUBTOTAL(9,S249:S283)</f>
      </c>
      <c r="T284" s="5">
        <f>=SUBTOTAL(9,T249:T283)</f>
      </c>
      <c r="U284" s="5">
        <f>=SUBTOTAL(9,U249:U283)</f>
      </c>
      <c r="V284" s="5">
        <f>=SUBTOTAL(9,V249:V283)</f>
      </c>
      <c r="W284" s="5">
        <f>=SUBTOTAL(9,W249:W283)</f>
      </c>
      <c r="X284" s="5">
        <f>=SUBTOTAL(9,X249:X283)</f>
      </c>
      <c r="Y284" s="5">
        <f>=SUBTOTAL(9,Y249:Y283)</f>
      </c>
      <c r="Z284" s="5">
        <f>=SUBTOTAL(9,Z249:Z283)</f>
      </c>
      <c r="AA284" s="5">
        <f>=SUBTOTAL(9,[249:[283)</f>
      </c>
      <c r="AB284" s="5">
        <f>=SUBTOTAL(9,\249:\283)</f>
      </c>
    </row>
    <row r="285">
      <c r="A285" s="0" t="s">
        <v>565</v>
      </c>
      <c r="B285" s="0" t="s">
        <v>566</v>
      </c>
      <c r="C285" s="0" t="s">
        <v>567</v>
      </c>
      <c r="D285" s="4" t="s">
        <v>568</v>
      </c>
      <c r="E285" s="4">
        <v>10.9</v>
      </c>
      <c r="F285" s="4">
        <v>26.45</v>
      </c>
      <c r="G285" s="4" t="s">
        <v>10</v>
      </c>
      <c r="H285" s="4" t="s">
        <v>10</v>
      </c>
      <c r="I285" s="4" t="s">
        <v>10</v>
      </c>
      <c r="J285" s="4">
        <v>7</v>
      </c>
      <c r="K285" s="4" t="s">
        <v>10</v>
      </c>
      <c r="L285" s="4" t="s">
        <v>10</v>
      </c>
      <c r="M285" s="4" t="s">
        <v>10</v>
      </c>
      <c r="N285" s="4" t="s">
        <v>10</v>
      </c>
      <c r="O285" s="4">
        <v>8</v>
      </c>
      <c r="P285" s="4" t="s">
        <v>10</v>
      </c>
      <c r="Q285" s="4">
        <v>15</v>
      </c>
      <c r="R285" s="4">
        <v>20</v>
      </c>
      <c r="S285" s="4">
        <v>13</v>
      </c>
      <c r="T285" s="4">
        <v>17</v>
      </c>
      <c r="U285" s="4">
        <v>22.12</v>
      </c>
      <c r="V285" s="4">
        <v>24.03</v>
      </c>
      <c r="W285" s="4">
        <v>65.45</v>
      </c>
      <c r="X285" s="4">
        <v>73.29</v>
      </c>
      <c r="Y285" s="4">
        <v>84.43</v>
      </c>
      <c r="Z285" s="4">
        <v>114.46</v>
      </c>
      <c r="AA285" s="4">
        <v>88.82</v>
      </c>
      <c r="AB285" s="4">
        <v>87.41</v>
      </c>
    </row>
    <row r="286">
      <c r="A286" s="0" t="s">
        <v>565</v>
      </c>
      <c r="B286" s="0" t="s">
        <v>566</v>
      </c>
      <c r="C286" s="0" t="s">
        <v>569</v>
      </c>
      <c r="D286" s="4" t="s">
        <v>570</v>
      </c>
      <c r="E286" s="4" t="s">
        <v>10</v>
      </c>
      <c r="F286" s="4" t="s">
        <v>10</v>
      </c>
      <c r="G286" s="4" t="s">
        <v>10</v>
      </c>
      <c r="H286" s="4" t="s">
        <v>10</v>
      </c>
      <c r="I286" s="4">
        <v>20</v>
      </c>
      <c r="J286" s="4" t="s">
        <v>10</v>
      </c>
      <c r="K286" s="4" t="s">
        <v>10</v>
      </c>
      <c r="L286" s="4">
        <v>3</v>
      </c>
      <c r="M286" s="4">
        <v>2</v>
      </c>
      <c r="N286" s="4">
        <v>3</v>
      </c>
      <c r="O286" s="4" t="s">
        <v>10</v>
      </c>
      <c r="P286" s="4" t="s">
        <v>10</v>
      </c>
      <c r="Q286" s="4">
        <v>6</v>
      </c>
      <c r="R286" s="4">
        <v>5</v>
      </c>
      <c r="S286" s="4">
        <v>3</v>
      </c>
      <c r="T286" s="4">
        <v>3</v>
      </c>
      <c r="U286" s="4" t="s">
        <v>10</v>
      </c>
      <c r="V286" s="4" t="s">
        <v>10</v>
      </c>
      <c r="W286" s="4">
        <v>3.82</v>
      </c>
      <c r="X286" s="4">
        <v>10.64</v>
      </c>
      <c r="Y286" s="4">
        <v>18.48</v>
      </c>
      <c r="Z286" s="4">
        <v>41.24</v>
      </c>
      <c r="AA286" s="4">
        <v>4.87</v>
      </c>
      <c r="AB286" s="4">
        <v>15.86</v>
      </c>
    </row>
    <row r="287">
      <c r="A287" s="0" t="s">
        <v>565</v>
      </c>
      <c r="B287" s="0" t="s">
        <v>566</v>
      </c>
      <c r="C287" s="0" t="s">
        <v>571</v>
      </c>
      <c r="D287" s="4" t="s">
        <v>572</v>
      </c>
      <c r="E287" s="4">
        <v>118.35</v>
      </c>
      <c r="F287" s="4">
        <v>40.49</v>
      </c>
      <c r="G287" s="4" t="s">
        <v>10</v>
      </c>
      <c r="H287" s="4" t="s">
        <v>10</v>
      </c>
      <c r="I287" s="4" t="s">
        <v>10</v>
      </c>
      <c r="J287" s="4" t="s">
        <v>10</v>
      </c>
      <c r="K287" s="4" t="s">
        <v>10</v>
      </c>
      <c r="L287" s="4" t="s">
        <v>10</v>
      </c>
      <c r="M287" s="4">
        <v>2</v>
      </c>
      <c r="N287" s="4">
        <v>71</v>
      </c>
      <c r="O287" s="4">
        <v>51</v>
      </c>
      <c r="P287" s="4">
        <v>37</v>
      </c>
      <c r="Q287" s="4">
        <v>164</v>
      </c>
      <c r="R287" s="4">
        <v>38</v>
      </c>
      <c r="S287" s="4">
        <v>16</v>
      </c>
      <c r="T287" s="4">
        <v>15</v>
      </c>
      <c r="U287" s="4">
        <v>10.32</v>
      </c>
      <c r="V287" s="4">
        <v>15.42</v>
      </c>
      <c r="W287" s="4" t="s">
        <v>10</v>
      </c>
      <c r="X287" s="4" t="s">
        <v>10</v>
      </c>
      <c r="Y287" s="4" t="s">
        <v>10</v>
      </c>
      <c r="Z287" s="4" t="s">
        <v>10</v>
      </c>
      <c r="AA287" s="4" t="s">
        <v>10</v>
      </c>
      <c r="AB287" s="4" t="s">
        <v>10</v>
      </c>
    </row>
    <row r="288">
      <c r="A288" s="0" t="s">
        <v>565</v>
      </c>
      <c r="B288" s="0" t="s">
        <v>566</v>
      </c>
      <c r="C288" s="0" t="s">
        <v>573</v>
      </c>
      <c r="D288" s="4" t="s">
        <v>574</v>
      </c>
      <c r="E288" s="4" t="s">
        <v>10</v>
      </c>
      <c r="F288" s="4">
        <v>136.51</v>
      </c>
      <c r="G288" s="4">
        <v>13.41</v>
      </c>
      <c r="H288" s="4">
        <v>33</v>
      </c>
      <c r="I288" s="4">
        <v>39</v>
      </c>
      <c r="J288" s="4">
        <v>181</v>
      </c>
      <c r="K288" s="4">
        <v>15</v>
      </c>
      <c r="L288" s="4">
        <v>15</v>
      </c>
      <c r="M288" s="4">
        <v>41</v>
      </c>
      <c r="N288" s="4">
        <v>54</v>
      </c>
      <c r="O288" s="4">
        <v>225</v>
      </c>
      <c r="P288" s="4">
        <v>68</v>
      </c>
      <c r="Q288" s="4">
        <v>180</v>
      </c>
      <c r="R288" s="4">
        <v>356</v>
      </c>
      <c r="S288" s="4">
        <v>999</v>
      </c>
      <c r="T288" s="4">
        <v>553</v>
      </c>
      <c r="U288" s="4">
        <v>855.88</v>
      </c>
      <c r="V288" s="4">
        <v>890.62</v>
      </c>
      <c r="W288" s="4">
        <v>1315.66</v>
      </c>
      <c r="X288" s="4">
        <v>1686.74</v>
      </c>
      <c r="Y288" s="4">
        <v>2018</v>
      </c>
      <c r="Z288" s="4">
        <v>2307.93</v>
      </c>
      <c r="AA288" s="4">
        <v>2004.46</v>
      </c>
      <c r="AB288" s="4">
        <v>1914.61</v>
      </c>
    </row>
    <row r="289">
      <c r="A289" s="0" t="s">
        <v>565</v>
      </c>
      <c r="B289" s="0" t="s">
        <v>566</v>
      </c>
      <c r="C289" s="0" t="s">
        <v>575</v>
      </c>
      <c r="D289" s="4" t="s">
        <v>576</v>
      </c>
      <c r="E289" s="4" t="s">
        <v>10</v>
      </c>
      <c r="F289" s="4">
        <v>72.18</v>
      </c>
      <c r="G289" s="4">
        <v>34.05</v>
      </c>
      <c r="H289" s="4">
        <v>47</v>
      </c>
      <c r="I289" s="4">
        <v>43.08</v>
      </c>
      <c r="J289" s="4">
        <v>17</v>
      </c>
      <c r="K289" s="4" t="s">
        <v>10</v>
      </c>
      <c r="L289" s="4" t="s">
        <v>10</v>
      </c>
      <c r="M289" s="4" t="s">
        <v>10</v>
      </c>
      <c r="N289" s="4">
        <v>1</v>
      </c>
      <c r="O289" s="4">
        <v>38</v>
      </c>
      <c r="P289" s="4">
        <v>10</v>
      </c>
      <c r="Q289" s="4">
        <v>32</v>
      </c>
      <c r="R289" s="4">
        <v>38</v>
      </c>
      <c r="S289" s="4">
        <v>61</v>
      </c>
      <c r="T289" s="4">
        <v>33</v>
      </c>
      <c r="U289" s="4">
        <v>55.96</v>
      </c>
      <c r="V289" s="4">
        <v>280.97</v>
      </c>
      <c r="W289" s="4">
        <v>323.11</v>
      </c>
      <c r="X289" s="4">
        <v>316.89</v>
      </c>
      <c r="Y289" s="4">
        <v>368.82</v>
      </c>
      <c r="Z289" s="4">
        <v>373.01</v>
      </c>
      <c r="AA289" s="4">
        <v>478.86</v>
      </c>
      <c r="AB289" s="4">
        <v>426.76</v>
      </c>
    </row>
    <row r="290">
      <c r="A290" s="0" t="s">
        <v>565</v>
      </c>
      <c r="B290" s="0" t="s">
        <v>566</v>
      </c>
      <c r="C290" s="0" t="s">
        <v>577</v>
      </c>
      <c r="D290" s="4" t="s">
        <v>578</v>
      </c>
      <c r="E290" s="4">
        <v>52.02</v>
      </c>
      <c r="F290" s="4">
        <v>73.7</v>
      </c>
      <c r="G290" s="4">
        <v>4.39</v>
      </c>
      <c r="H290" s="4">
        <v>24</v>
      </c>
      <c r="I290" s="4">
        <v>102</v>
      </c>
      <c r="J290" s="4">
        <v>212</v>
      </c>
      <c r="K290" s="4" t="s">
        <v>10</v>
      </c>
      <c r="L290" s="4">
        <v>5</v>
      </c>
      <c r="M290" s="4">
        <v>58</v>
      </c>
      <c r="N290" s="4">
        <v>285</v>
      </c>
      <c r="O290" s="4">
        <v>215</v>
      </c>
      <c r="P290" s="4">
        <v>86</v>
      </c>
      <c r="Q290" s="4">
        <v>212</v>
      </c>
      <c r="R290" s="4">
        <v>222</v>
      </c>
      <c r="S290" s="4">
        <v>871</v>
      </c>
      <c r="T290" s="4">
        <v>436</v>
      </c>
      <c r="U290" s="4">
        <v>568.84</v>
      </c>
      <c r="V290" s="4">
        <v>664.27</v>
      </c>
      <c r="W290" s="4">
        <v>758.44</v>
      </c>
      <c r="X290" s="4">
        <v>702.19</v>
      </c>
      <c r="Y290" s="4">
        <v>1156.82</v>
      </c>
      <c r="Z290" s="4">
        <v>1181.89</v>
      </c>
      <c r="AA290" s="4">
        <v>887.6</v>
      </c>
      <c r="AB290" s="4">
        <v>817.8</v>
      </c>
    </row>
    <row r="291">
      <c r="A291" s="0" t="s">
        <v>565</v>
      </c>
      <c r="B291" s="0" t="s">
        <v>566</v>
      </c>
      <c r="C291" s="0" t="s">
        <v>579</v>
      </c>
      <c r="D291" s="4" t="s">
        <v>580</v>
      </c>
      <c r="E291" s="4">
        <v>1547.64</v>
      </c>
      <c r="F291" s="4">
        <v>999.53</v>
      </c>
      <c r="G291" s="4">
        <v>589.64</v>
      </c>
      <c r="H291" s="4">
        <v>524</v>
      </c>
      <c r="I291" s="4">
        <v>544</v>
      </c>
      <c r="J291" s="4">
        <v>783</v>
      </c>
      <c r="K291" s="4">
        <v>219</v>
      </c>
      <c r="L291" s="4">
        <v>104</v>
      </c>
      <c r="M291" s="4">
        <v>764</v>
      </c>
      <c r="N291" s="4">
        <v>480</v>
      </c>
      <c r="O291" s="4">
        <v>314</v>
      </c>
      <c r="P291" s="4">
        <v>217</v>
      </c>
      <c r="Q291" s="4">
        <v>410</v>
      </c>
      <c r="R291" s="4">
        <v>566</v>
      </c>
      <c r="S291" s="4">
        <v>662</v>
      </c>
      <c r="T291" s="4">
        <v>809</v>
      </c>
      <c r="U291" s="4">
        <v>2074.54</v>
      </c>
      <c r="V291" s="4">
        <v>3682.7</v>
      </c>
      <c r="W291" s="4">
        <v>4300.6</v>
      </c>
      <c r="X291" s="4">
        <v>4916.63</v>
      </c>
      <c r="Y291" s="4">
        <v>5724.83</v>
      </c>
      <c r="Z291" s="4">
        <v>5916.4</v>
      </c>
      <c r="AA291" s="4">
        <v>6248.08</v>
      </c>
      <c r="AB291" s="4">
        <v>6390.46</v>
      </c>
    </row>
    <row r="292">
      <c r="A292" s="0" t="s">
        <v>565</v>
      </c>
      <c r="B292" s="0" t="s">
        <v>566</v>
      </c>
      <c r="C292" s="0" t="s">
        <v>581</v>
      </c>
      <c r="D292" s="4" t="s">
        <v>582</v>
      </c>
      <c r="E292" s="4" t="s">
        <v>10</v>
      </c>
      <c r="F292" s="4">
        <v>31.82</v>
      </c>
      <c r="G292" s="4">
        <v>13.37</v>
      </c>
      <c r="H292" s="4">
        <v>36</v>
      </c>
      <c r="I292" s="4">
        <v>26.11</v>
      </c>
      <c r="J292" s="4">
        <v>22</v>
      </c>
      <c r="K292" s="4" t="s">
        <v>10</v>
      </c>
      <c r="L292" s="4" t="s">
        <v>10</v>
      </c>
      <c r="M292" s="4" t="s">
        <v>10</v>
      </c>
      <c r="N292" s="4">
        <v>17</v>
      </c>
      <c r="O292" s="4">
        <v>10</v>
      </c>
      <c r="P292" s="4">
        <v>2</v>
      </c>
      <c r="Q292" s="4">
        <v>41</v>
      </c>
      <c r="R292" s="4">
        <v>18</v>
      </c>
      <c r="S292" s="4">
        <v>25</v>
      </c>
      <c r="T292" s="4">
        <v>13</v>
      </c>
      <c r="U292" s="4">
        <v>14.07</v>
      </c>
      <c r="V292" s="4">
        <v>94.1</v>
      </c>
      <c r="W292" s="4">
        <v>134.14</v>
      </c>
      <c r="X292" s="4">
        <v>152.03</v>
      </c>
      <c r="Y292" s="4">
        <v>167.66</v>
      </c>
      <c r="Z292" s="4">
        <v>160.87</v>
      </c>
      <c r="AA292" s="4">
        <v>220.16</v>
      </c>
      <c r="AB292" s="4">
        <v>199.19</v>
      </c>
    </row>
    <row r="293">
      <c r="A293" s="0" t="s">
        <v>565</v>
      </c>
      <c r="B293" s="0" t="s">
        <v>566</v>
      </c>
      <c r="C293" s="0" t="s">
        <v>583</v>
      </c>
      <c r="D293" s="4" t="s">
        <v>584</v>
      </c>
      <c r="E293" s="4">
        <v>417.86</v>
      </c>
      <c r="F293" s="4">
        <v>149.24</v>
      </c>
      <c r="G293" s="4">
        <v>21.71</v>
      </c>
      <c r="H293" s="4">
        <v>9</v>
      </c>
      <c r="I293" s="4">
        <v>14.74</v>
      </c>
      <c r="J293" s="4">
        <v>74</v>
      </c>
      <c r="K293" s="4">
        <v>30</v>
      </c>
      <c r="L293" s="4">
        <v>15</v>
      </c>
      <c r="M293" s="4" t="s">
        <v>10</v>
      </c>
      <c r="N293" s="4" t="s">
        <v>10</v>
      </c>
      <c r="O293" s="4" t="s">
        <v>10</v>
      </c>
      <c r="P293" s="4">
        <v>1</v>
      </c>
      <c r="Q293" s="4">
        <v>48</v>
      </c>
      <c r="R293" s="4">
        <v>59</v>
      </c>
      <c r="S293" s="4">
        <v>51</v>
      </c>
      <c r="T293" s="4">
        <v>103</v>
      </c>
      <c r="U293" s="4">
        <v>152.46</v>
      </c>
      <c r="V293" s="4">
        <v>214.94</v>
      </c>
      <c r="W293" s="4">
        <v>386.77</v>
      </c>
      <c r="X293" s="4">
        <v>402.71</v>
      </c>
      <c r="Y293" s="4">
        <v>583.99</v>
      </c>
      <c r="Z293" s="4">
        <v>572.5</v>
      </c>
      <c r="AA293" s="4">
        <v>531.94</v>
      </c>
      <c r="AB293" s="4">
        <v>580.87</v>
      </c>
    </row>
    <row r="294">
      <c r="A294" s="0" t="s">
        <v>565</v>
      </c>
      <c r="B294" s="0" t="s">
        <v>566</v>
      </c>
      <c r="C294" s="0" t="s">
        <v>585</v>
      </c>
      <c r="D294" s="4" t="s">
        <v>586</v>
      </c>
      <c r="E294" s="4" t="s">
        <v>10</v>
      </c>
      <c r="F294" s="4">
        <v>146.52</v>
      </c>
      <c r="G294" s="4" t="s">
        <v>10</v>
      </c>
      <c r="H294" s="4">
        <v>1</v>
      </c>
      <c r="I294" s="4" t="s">
        <v>10</v>
      </c>
      <c r="J294" s="4" t="s">
        <v>10</v>
      </c>
      <c r="K294" s="4" t="s">
        <v>10</v>
      </c>
      <c r="L294" s="4" t="s">
        <v>10</v>
      </c>
      <c r="M294" s="4">
        <v>64</v>
      </c>
      <c r="N294" s="4">
        <v>121</v>
      </c>
      <c r="O294" s="4">
        <v>73</v>
      </c>
      <c r="P294" s="4">
        <v>61</v>
      </c>
      <c r="Q294" s="4">
        <v>92</v>
      </c>
      <c r="R294" s="4">
        <v>45</v>
      </c>
      <c r="S294" s="4">
        <v>30</v>
      </c>
      <c r="T294" s="4">
        <v>7</v>
      </c>
      <c r="U294" s="4">
        <v>8.84</v>
      </c>
      <c r="V294" s="4">
        <v>11.91</v>
      </c>
      <c r="W294" s="4">
        <v>2.02</v>
      </c>
      <c r="X294" s="4">
        <v>2.4</v>
      </c>
      <c r="Y294" s="4">
        <v>5.13</v>
      </c>
      <c r="Z294" s="4">
        <v>4.86</v>
      </c>
      <c r="AA294" s="4">
        <v>4.72</v>
      </c>
      <c r="AB294" s="4" t="s">
        <v>10</v>
      </c>
    </row>
    <row r="295">
      <c r="A295" s="0" t="s">
        <v>565</v>
      </c>
      <c r="B295" s="0" t="s">
        <v>566</v>
      </c>
      <c r="C295" s="0" t="s">
        <v>587</v>
      </c>
      <c r="D295" s="4" t="s">
        <v>588</v>
      </c>
      <c r="E295" s="4">
        <v>1.02</v>
      </c>
      <c r="F295" s="4">
        <v>5.29</v>
      </c>
      <c r="G295" s="4" t="s">
        <v>10</v>
      </c>
      <c r="H295" s="4" t="s">
        <v>10</v>
      </c>
      <c r="I295" s="4" t="s">
        <v>10</v>
      </c>
      <c r="J295" s="4" t="s">
        <v>10</v>
      </c>
      <c r="K295" s="4" t="s">
        <v>10</v>
      </c>
      <c r="L295" s="4" t="s">
        <v>10</v>
      </c>
      <c r="M295" s="4" t="s">
        <v>10</v>
      </c>
      <c r="N295" s="4" t="s">
        <v>10</v>
      </c>
      <c r="O295" s="4">
        <v>1</v>
      </c>
      <c r="P295" s="4" t="s">
        <v>10</v>
      </c>
      <c r="Q295" s="4">
        <v>26</v>
      </c>
      <c r="R295" s="4">
        <v>4</v>
      </c>
      <c r="S295" s="4" t="s">
        <v>10</v>
      </c>
      <c r="T295" s="4">
        <v>15</v>
      </c>
      <c r="U295" s="4">
        <v>5.41</v>
      </c>
      <c r="V295" s="4">
        <v>6.13</v>
      </c>
      <c r="W295" s="4">
        <v>25.59</v>
      </c>
      <c r="X295" s="4">
        <v>26.83</v>
      </c>
      <c r="Y295" s="4">
        <v>42.37</v>
      </c>
      <c r="Z295" s="4">
        <v>32.71</v>
      </c>
      <c r="AA295" s="4">
        <v>25.99</v>
      </c>
      <c r="AB295" s="4">
        <v>26.78</v>
      </c>
    </row>
    <row r="296">
      <c r="A296" s="0" t="s">
        <v>565</v>
      </c>
      <c r="B296" s="0" t="s">
        <v>566</v>
      </c>
      <c r="C296" s="0" t="s">
        <v>589</v>
      </c>
      <c r="D296" s="4" t="s">
        <v>590</v>
      </c>
      <c r="E296" s="4" t="s">
        <v>10</v>
      </c>
      <c r="F296" s="4" t="s">
        <v>10</v>
      </c>
      <c r="G296" s="4" t="s">
        <v>10</v>
      </c>
      <c r="H296" s="4" t="s">
        <v>10</v>
      </c>
      <c r="I296" s="4">
        <v>4.99</v>
      </c>
      <c r="J296" s="4" t="s">
        <v>10</v>
      </c>
      <c r="K296" s="4" t="s">
        <v>10</v>
      </c>
      <c r="L296" s="4">
        <v>3</v>
      </c>
      <c r="M296" s="4" t="s">
        <v>10</v>
      </c>
      <c r="N296" s="4" t="s">
        <v>10</v>
      </c>
      <c r="O296" s="4" t="s">
        <v>10</v>
      </c>
      <c r="P296" s="4" t="s">
        <v>10</v>
      </c>
      <c r="Q296" s="4">
        <v>3</v>
      </c>
      <c r="R296" s="4">
        <v>1</v>
      </c>
      <c r="S296" s="4" t="s">
        <v>10</v>
      </c>
      <c r="T296" s="4" t="s">
        <v>10</v>
      </c>
      <c r="U296" s="4" t="s">
        <v>10</v>
      </c>
      <c r="V296" s="4" t="s">
        <v>10</v>
      </c>
      <c r="W296" s="4" t="s">
        <v>10</v>
      </c>
      <c r="X296" s="4" t="s">
        <v>10</v>
      </c>
      <c r="Y296" s="4" t="s">
        <v>10</v>
      </c>
      <c r="Z296" s="4" t="s">
        <v>10</v>
      </c>
      <c r="AA296" s="4" t="s">
        <v>10</v>
      </c>
      <c r="AB296" s="4" t="s">
        <v>10</v>
      </c>
    </row>
    <row r="297">
      <c r="A297" s="0" t="s">
        <v>565</v>
      </c>
      <c r="B297" s="0" t="s">
        <v>566</v>
      </c>
      <c r="C297" s="0" t="s">
        <v>591</v>
      </c>
      <c r="D297" s="4" t="s">
        <v>592</v>
      </c>
      <c r="E297" s="4" t="s">
        <v>10</v>
      </c>
      <c r="F297" s="4" t="s">
        <v>10</v>
      </c>
      <c r="G297" s="4" t="s">
        <v>10</v>
      </c>
      <c r="H297" s="4" t="s">
        <v>10</v>
      </c>
      <c r="I297" s="4" t="s">
        <v>10</v>
      </c>
      <c r="J297" s="4" t="s">
        <v>10</v>
      </c>
      <c r="K297" s="4" t="s">
        <v>10</v>
      </c>
      <c r="L297" s="4" t="s">
        <v>10</v>
      </c>
      <c r="M297" s="4" t="s">
        <v>10</v>
      </c>
      <c r="N297" s="4" t="s">
        <v>10</v>
      </c>
      <c r="O297" s="4" t="s">
        <v>10</v>
      </c>
      <c r="P297" s="4" t="s">
        <v>10</v>
      </c>
      <c r="Q297" s="4" t="s">
        <v>10</v>
      </c>
      <c r="R297" s="4" t="s">
        <v>10</v>
      </c>
      <c r="S297" s="4">
        <v>1</v>
      </c>
      <c r="T297" s="4">
        <v>4</v>
      </c>
      <c r="U297" s="4">
        <v>6.97</v>
      </c>
      <c r="V297" s="4">
        <v>9.04</v>
      </c>
      <c r="W297" s="4">
        <v>10.62</v>
      </c>
      <c r="X297" s="4">
        <v>42.12</v>
      </c>
      <c r="Y297" s="4">
        <v>47.73</v>
      </c>
      <c r="Z297" s="4">
        <v>17.57</v>
      </c>
      <c r="AA297" s="4">
        <v>24.24</v>
      </c>
      <c r="AB297" s="4">
        <v>16.48</v>
      </c>
    </row>
    <row r="298">
      <c r="A298" s="0" t="s">
        <v>565</v>
      </c>
      <c r="B298" s="0" t="s">
        <v>566</v>
      </c>
      <c r="C298" s="0" t="s">
        <v>593</v>
      </c>
      <c r="D298" s="4" t="s">
        <v>594</v>
      </c>
      <c r="E298" s="4">
        <v>235.82</v>
      </c>
      <c r="F298" s="4">
        <v>149.83</v>
      </c>
      <c r="G298" s="4">
        <v>19.56</v>
      </c>
      <c r="H298" s="4">
        <v>9</v>
      </c>
      <c r="I298" s="4">
        <v>13.26</v>
      </c>
      <c r="J298" s="4">
        <v>136</v>
      </c>
      <c r="K298" s="4">
        <v>25</v>
      </c>
      <c r="L298" s="4">
        <v>13</v>
      </c>
      <c r="M298" s="4">
        <v>34</v>
      </c>
      <c r="N298" s="4">
        <v>62</v>
      </c>
      <c r="O298" s="4">
        <v>42</v>
      </c>
      <c r="P298" s="4" t="s">
        <v>10</v>
      </c>
      <c r="Q298" s="4">
        <v>66</v>
      </c>
      <c r="R298" s="4">
        <v>134</v>
      </c>
      <c r="S298" s="4">
        <v>208</v>
      </c>
      <c r="T298" s="4">
        <v>181</v>
      </c>
      <c r="U298" s="4">
        <v>736.53</v>
      </c>
      <c r="V298" s="4">
        <v>445.04</v>
      </c>
      <c r="W298" s="4">
        <v>640.32</v>
      </c>
      <c r="X298" s="4">
        <v>765.34</v>
      </c>
      <c r="Y298" s="4">
        <v>1130.19</v>
      </c>
      <c r="Z298" s="4">
        <v>1206.77</v>
      </c>
      <c r="AA298" s="4">
        <v>965.93</v>
      </c>
      <c r="AB298" s="4">
        <v>959.31</v>
      </c>
    </row>
    <row r="299">
      <c r="A299" s="0" t="s">
        <v>565</v>
      </c>
      <c r="B299" s="0" t="s">
        <v>566</v>
      </c>
      <c r="C299" s="0" t="s">
        <v>595</v>
      </c>
      <c r="D299" s="4" t="s">
        <v>596</v>
      </c>
      <c r="E299" s="4">
        <v>974.69</v>
      </c>
      <c r="F299" s="4">
        <v>832.67</v>
      </c>
      <c r="G299" s="4">
        <v>586.05</v>
      </c>
      <c r="H299" s="4">
        <v>793</v>
      </c>
      <c r="I299" s="4">
        <v>864</v>
      </c>
      <c r="J299" s="4">
        <v>158</v>
      </c>
      <c r="K299" s="4">
        <v>47</v>
      </c>
      <c r="L299" s="4">
        <v>26</v>
      </c>
      <c r="M299" s="4">
        <v>93</v>
      </c>
      <c r="N299" s="4">
        <v>463</v>
      </c>
      <c r="O299" s="4">
        <v>245</v>
      </c>
      <c r="P299" s="4">
        <v>193</v>
      </c>
      <c r="Q299" s="4">
        <v>1125</v>
      </c>
      <c r="R299" s="4">
        <v>723</v>
      </c>
      <c r="S299" s="4">
        <v>837</v>
      </c>
      <c r="T299" s="4">
        <v>1078</v>
      </c>
      <c r="U299" s="4">
        <v>865.94</v>
      </c>
      <c r="V299" s="4">
        <v>3847.36</v>
      </c>
      <c r="W299" s="4">
        <v>4112.41</v>
      </c>
      <c r="X299" s="4">
        <v>5487.34</v>
      </c>
      <c r="Y299" s="4">
        <v>6515.98</v>
      </c>
      <c r="Z299" s="4">
        <v>4602.98</v>
      </c>
      <c r="AA299" s="4">
        <v>5135.03</v>
      </c>
      <c r="AB299" s="4">
        <v>4727.37</v>
      </c>
    </row>
    <row r="300">
      <c r="A300" s="0" t="s">
        <v>565</v>
      </c>
      <c r="B300" s="0" t="s">
        <v>566</v>
      </c>
      <c r="C300" s="0" t="s">
        <v>597</v>
      </c>
      <c r="D300" s="4" t="s">
        <v>598</v>
      </c>
      <c r="E300" s="4">
        <v>1115.88</v>
      </c>
      <c r="F300" s="4">
        <v>340.1</v>
      </c>
      <c r="G300" s="4">
        <v>679.19</v>
      </c>
      <c r="H300" s="4">
        <v>217</v>
      </c>
      <c r="I300" s="4">
        <v>393</v>
      </c>
      <c r="J300" s="4">
        <v>200</v>
      </c>
      <c r="K300" s="4">
        <v>84</v>
      </c>
      <c r="L300" s="4">
        <v>42</v>
      </c>
      <c r="M300" s="4">
        <v>186</v>
      </c>
      <c r="N300" s="4">
        <v>296</v>
      </c>
      <c r="O300" s="4">
        <v>509</v>
      </c>
      <c r="P300" s="4">
        <v>271</v>
      </c>
      <c r="Q300" s="4">
        <v>298</v>
      </c>
      <c r="R300" s="4">
        <v>628</v>
      </c>
      <c r="S300" s="4">
        <v>663</v>
      </c>
      <c r="T300" s="4">
        <v>680</v>
      </c>
      <c r="U300" s="4">
        <v>1770.15</v>
      </c>
      <c r="V300" s="4">
        <v>1856.7</v>
      </c>
      <c r="W300" s="4">
        <v>2479.63</v>
      </c>
      <c r="X300" s="4">
        <v>2915.98</v>
      </c>
      <c r="Y300" s="4">
        <v>3953.83</v>
      </c>
      <c r="Z300" s="4">
        <v>4216.63</v>
      </c>
      <c r="AA300" s="4">
        <v>3714.85</v>
      </c>
      <c r="AB300" s="4">
        <v>3790.4</v>
      </c>
    </row>
    <row r="301">
      <c r="A301" s="0" t="s">
        <v>565</v>
      </c>
      <c r="B301" s="0" t="s">
        <v>566</v>
      </c>
      <c r="C301" s="0" t="s">
        <v>599</v>
      </c>
      <c r="D301" s="4" t="s">
        <v>600</v>
      </c>
      <c r="E301" s="4">
        <v>10564.73</v>
      </c>
      <c r="F301" s="4">
        <v>3187.7</v>
      </c>
      <c r="G301" s="4">
        <v>9677.49</v>
      </c>
      <c r="H301" s="4">
        <v>6340</v>
      </c>
      <c r="I301" s="4">
        <v>2398</v>
      </c>
      <c r="J301" s="4">
        <v>1266</v>
      </c>
      <c r="K301" s="4">
        <v>424</v>
      </c>
      <c r="L301" s="4">
        <v>262</v>
      </c>
      <c r="M301" s="4">
        <v>702</v>
      </c>
      <c r="N301" s="4">
        <v>1033</v>
      </c>
      <c r="O301" s="4">
        <v>982</v>
      </c>
      <c r="P301" s="4">
        <v>943</v>
      </c>
      <c r="Q301" s="4">
        <v>772</v>
      </c>
      <c r="R301" s="4">
        <v>1658</v>
      </c>
      <c r="S301" s="4">
        <v>1905</v>
      </c>
      <c r="T301" s="4">
        <v>2997</v>
      </c>
      <c r="U301" s="4">
        <v>4379.08</v>
      </c>
      <c r="V301" s="4">
        <v>12787.38</v>
      </c>
      <c r="W301" s="4">
        <v>13685.69</v>
      </c>
      <c r="X301" s="4">
        <v>16096.74</v>
      </c>
      <c r="Y301" s="4">
        <v>19892.71</v>
      </c>
      <c r="Z301" s="4">
        <v>19333.88</v>
      </c>
      <c r="AA301" s="4">
        <v>22229.6</v>
      </c>
      <c r="AB301" s="4">
        <v>22081.53</v>
      </c>
    </row>
    <row r="302">
      <c r="A302" s="0" t="s">
        <v>565</v>
      </c>
      <c r="B302" s="0" t="s">
        <v>566</v>
      </c>
      <c r="C302" s="0" t="s">
        <v>601</v>
      </c>
      <c r="D302" s="4" t="s">
        <v>111</v>
      </c>
      <c r="E302" s="4" t="s">
        <v>10</v>
      </c>
      <c r="F302" s="4">
        <v>87.83</v>
      </c>
      <c r="G302" s="4">
        <v>80.11</v>
      </c>
      <c r="H302" s="4">
        <v>9</v>
      </c>
      <c r="I302" s="4">
        <v>8.92</v>
      </c>
      <c r="J302" s="4" t="s">
        <v>10</v>
      </c>
      <c r="K302" s="4" t="s">
        <v>10</v>
      </c>
      <c r="L302" s="4" t="s">
        <v>10</v>
      </c>
      <c r="M302" s="4" t="s">
        <v>10</v>
      </c>
      <c r="N302" s="4" t="s">
        <v>10</v>
      </c>
      <c r="O302" s="4" t="s">
        <v>10</v>
      </c>
      <c r="P302" s="4" t="s">
        <v>10</v>
      </c>
      <c r="Q302" s="4" t="s">
        <v>10</v>
      </c>
      <c r="R302" s="4" t="s">
        <v>10</v>
      </c>
      <c r="S302" s="4" t="s">
        <v>10</v>
      </c>
      <c r="T302" s="4" t="s">
        <v>10</v>
      </c>
      <c r="U302" s="4" t="s">
        <v>10</v>
      </c>
      <c r="V302" s="4" t="s">
        <v>10</v>
      </c>
      <c r="W302" s="4" t="s">
        <v>10</v>
      </c>
      <c r="X302" s="4" t="s">
        <v>10</v>
      </c>
      <c r="Y302" s="4" t="s">
        <v>10</v>
      </c>
      <c r="Z302" s="4" t="s">
        <v>10</v>
      </c>
      <c r="AA302" s="4" t="s">
        <v>10</v>
      </c>
      <c r="AB302" s="4" t="s">
        <v>10</v>
      </c>
    </row>
    <row r="303">
      <c r="A303" s="5" t="s">
        <v>602</v>
      </c>
      <c r="E303" s="5">
        <f>=SUBTOTAL(9,E285:E302)</f>
      </c>
      <c r="F303" s="5">
        <f>=SUBTOTAL(9,F285:F302)</f>
      </c>
      <c r="G303" s="5">
        <f>=SUBTOTAL(9,G285:G302)</f>
      </c>
      <c r="H303" s="5">
        <f>=SUBTOTAL(9,H285:H302)</f>
      </c>
      <c r="I303" s="5">
        <f>=SUBTOTAL(9,I285:I302)</f>
      </c>
      <c r="J303" s="5">
        <f>=SUBTOTAL(9,J285:J302)</f>
      </c>
      <c r="K303" s="5">
        <f>=SUBTOTAL(9,K285:K302)</f>
      </c>
      <c r="L303" s="5">
        <f>=SUBTOTAL(9,L285:L302)</f>
      </c>
      <c r="M303" s="5">
        <f>=SUBTOTAL(9,M285:M302)</f>
      </c>
      <c r="N303" s="5">
        <f>=SUBTOTAL(9,N285:N302)</f>
      </c>
      <c r="O303" s="5">
        <f>=SUBTOTAL(9,O285:O302)</f>
      </c>
      <c r="P303" s="5">
        <f>=SUBTOTAL(9,P285:P302)</f>
      </c>
      <c r="Q303" s="5">
        <f>=SUBTOTAL(9,Q285:Q302)</f>
      </c>
      <c r="R303" s="5">
        <f>=SUBTOTAL(9,R285:R302)</f>
      </c>
      <c r="S303" s="5">
        <f>=SUBTOTAL(9,S285:S302)</f>
      </c>
      <c r="T303" s="5">
        <f>=SUBTOTAL(9,T285:T302)</f>
      </c>
      <c r="U303" s="5">
        <f>=SUBTOTAL(9,U285:U302)</f>
      </c>
      <c r="V303" s="5">
        <f>=SUBTOTAL(9,V285:V302)</f>
      </c>
      <c r="W303" s="5">
        <f>=SUBTOTAL(9,W285:W302)</f>
      </c>
      <c r="X303" s="5">
        <f>=SUBTOTAL(9,X285:X302)</f>
      </c>
      <c r="Y303" s="5">
        <f>=SUBTOTAL(9,Y285:Y302)</f>
      </c>
      <c r="Z303" s="5">
        <f>=SUBTOTAL(9,Z285:Z302)</f>
      </c>
      <c r="AA303" s="5">
        <f>=SUBTOTAL(9,[285:[302)</f>
      </c>
      <c r="AB303" s="5">
        <f>=SUBTOTAL(9,\285:\302)</f>
      </c>
    </row>
    <row r="304">
      <c r="A304" s="0" t="s">
        <v>603</v>
      </c>
      <c r="B304" s="0" t="s">
        <v>604</v>
      </c>
      <c r="C304" s="0" t="s">
        <v>605</v>
      </c>
      <c r="D304" s="4" t="s">
        <v>606</v>
      </c>
      <c r="E304" s="4">
        <v>274.43</v>
      </c>
      <c r="F304" s="4">
        <v>510.56</v>
      </c>
      <c r="G304" s="4">
        <v>112</v>
      </c>
      <c r="H304" s="4">
        <v>122</v>
      </c>
      <c r="I304" s="4">
        <v>91</v>
      </c>
      <c r="J304" s="4">
        <v>27.04</v>
      </c>
      <c r="K304" s="4">
        <v>69</v>
      </c>
      <c r="L304" s="4">
        <v>145</v>
      </c>
      <c r="M304" s="4">
        <v>142</v>
      </c>
      <c r="N304" s="4">
        <v>97</v>
      </c>
      <c r="O304" s="4">
        <v>37</v>
      </c>
      <c r="P304" s="4">
        <v>15</v>
      </c>
      <c r="Q304" s="4">
        <v>48</v>
      </c>
      <c r="R304" s="4">
        <v>107</v>
      </c>
      <c r="S304" s="4">
        <v>49</v>
      </c>
      <c r="T304" s="4">
        <v>105</v>
      </c>
      <c r="U304" s="4">
        <v>106.88</v>
      </c>
      <c r="V304" s="4">
        <v>111.2</v>
      </c>
      <c r="W304" s="4">
        <v>76.23</v>
      </c>
      <c r="X304" s="4">
        <v>70.14</v>
      </c>
      <c r="Y304" s="4">
        <v>77.08</v>
      </c>
      <c r="Z304" s="4">
        <v>18.22</v>
      </c>
      <c r="AA304" s="4">
        <v>44.97</v>
      </c>
      <c r="AB304" s="4">
        <v>91.63</v>
      </c>
    </row>
    <row r="305">
      <c r="A305" s="0" t="s">
        <v>603</v>
      </c>
      <c r="B305" s="0" t="s">
        <v>604</v>
      </c>
      <c r="C305" s="0" t="s">
        <v>607</v>
      </c>
      <c r="D305" s="4" t="s">
        <v>608</v>
      </c>
      <c r="E305" s="4">
        <v>9734.96</v>
      </c>
      <c r="F305" s="4">
        <v>10854.98</v>
      </c>
      <c r="G305" s="4">
        <v>7629.19</v>
      </c>
      <c r="H305" s="4">
        <v>1442</v>
      </c>
      <c r="I305" s="4">
        <v>352</v>
      </c>
      <c r="J305" s="4">
        <v>516</v>
      </c>
      <c r="K305" s="4">
        <v>523</v>
      </c>
      <c r="L305" s="4">
        <v>1153</v>
      </c>
      <c r="M305" s="4">
        <v>1740</v>
      </c>
      <c r="N305" s="4">
        <v>1269</v>
      </c>
      <c r="O305" s="4">
        <v>583</v>
      </c>
      <c r="P305" s="4">
        <v>556</v>
      </c>
      <c r="Q305" s="4">
        <v>1086</v>
      </c>
      <c r="R305" s="4">
        <v>428</v>
      </c>
      <c r="S305" s="4">
        <v>784</v>
      </c>
      <c r="T305" s="4">
        <v>1639</v>
      </c>
      <c r="U305" s="4">
        <v>2189.8</v>
      </c>
      <c r="V305" s="4">
        <v>2987.87</v>
      </c>
      <c r="W305" s="4">
        <v>3969.91</v>
      </c>
      <c r="X305" s="4">
        <v>3949.26</v>
      </c>
      <c r="Y305" s="4">
        <v>3073.3</v>
      </c>
      <c r="Z305" s="4">
        <v>2212.62</v>
      </c>
      <c r="AA305" s="4">
        <v>4421.85</v>
      </c>
      <c r="AB305" s="4">
        <v>8085.63</v>
      </c>
    </row>
    <row r="306">
      <c r="A306" s="0" t="s">
        <v>603</v>
      </c>
      <c r="B306" s="0" t="s">
        <v>604</v>
      </c>
      <c r="C306" s="0" t="s">
        <v>609</v>
      </c>
      <c r="D306" s="4" t="s">
        <v>610</v>
      </c>
      <c r="E306" s="4">
        <v>11340.48</v>
      </c>
      <c r="F306" s="4">
        <v>13018.72</v>
      </c>
      <c r="G306" s="4">
        <v>8679.57</v>
      </c>
      <c r="H306" s="4">
        <v>2898</v>
      </c>
      <c r="I306" s="4">
        <v>1527</v>
      </c>
      <c r="J306" s="4">
        <v>543</v>
      </c>
      <c r="K306" s="4">
        <v>1414</v>
      </c>
      <c r="L306" s="4">
        <v>2509</v>
      </c>
      <c r="M306" s="4">
        <v>4531</v>
      </c>
      <c r="N306" s="4">
        <v>2627</v>
      </c>
      <c r="O306" s="4">
        <v>1225</v>
      </c>
      <c r="P306" s="4">
        <v>1551</v>
      </c>
      <c r="Q306" s="4">
        <v>2735</v>
      </c>
      <c r="R306" s="4">
        <v>1463</v>
      </c>
      <c r="S306" s="4">
        <v>2150</v>
      </c>
      <c r="T306" s="4">
        <v>4437</v>
      </c>
      <c r="U306" s="4">
        <v>6052.03</v>
      </c>
      <c r="V306" s="4">
        <v>7453.44</v>
      </c>
      <c r="W306" s="4">
        <v>9664.6</v>
      </c>
      <c r="X306" s="4">
        <v>7657.88</v>
      </c>
      <c r="Y306" s="4">
        <v>6809.74</v>
      </c>
      <c r="Z306" s="4">
        <v>5701.55</v>
      </c>
      <c r="AA306" s="4">
        <v>7469.92</v>
      </c>
      <c r="AB306" s="4">
        <v>11504</v>
      </c>
    </row>
    <row r="307">
      <c r="A307" s="0" t="s">
        <v>603</v>
      </c>
      <c r="B307" s="0" t="s">
        <v>604</v>
      </c>
      <c r="C307" s="0" t="s">
        <v>611</v>
      </c>
      <c r="D307" s="4" t="s">
        <v>612</v>
      </c>
      <c r="E307" s="4">
        <v>3454.66</v>
      </c>
      <c r="F307" s="4">
        <v>4146.6</v>
      </c>
      <c r="G307" s="4">
        <v>2340</v>
      </c>
      <c r="H307" s="4">
        <v>709</v>
      </c>
      <c r="I307" s="4">
        <v>210</v>
      </c>
      <c r="J307" s="4">
        <v>141</v>
      </c>
      <c r="K307" s="4">
        <v>330</v>
      </c>
      <c r="L307" s="4">
        <v>547</v>
      </c>
      <c r="M307" s="4">
        <v>929</v>
      </c>
      <c r="N307" s="4">
        <v>449</v>
      </c>
      <c r="O307" s="4">
        <v>326</v>
      </c>
      <c r="P307" s="4">
        <v>281</v>
      </c>
      <c r="Q307" s="4">
        <v>854</v>
      </c>
      <c r="R307" s="4">
        <v>526</v>
      </c>
      <c r="S307" s="4">
        <v>682</v>
      </c>
      <c r="T307" s="4">
        <v>1046</v>
      </c>
      <c r="U307" s="4">
        <v>1481.21</v>
      </c>
      <c r="V307" s="4">
        <v>1782.14</v>
      </c>
      <c r="W307" s="4">
        <v>2998.37</v>
      </c>
      <c r="X307" s="4">
        <v>2905.02</v>
      </c>
      <c r="Y307" s="4">
        <v>2616.56</v>
      </c>
      <c r="Z307" s="4">
        <v>1929.34</v>
      </c>
      <c r="AA307" s="4">
        <v>2727.81</v>
      </c>
      <c r="AB307" s="4">
        <v>4658.12</v>
      </c>
    </row>
    <row r="308">
      <c r="A308" s="0" t="s">
        <v>603</v>
      </c>
      <c r="B308" s="0" t="s">
        <v>604</v>
      </c>
      <c r="C308" s="0" t="s">
        <v>613</v>
      </c>
      <c r="D308" s="4" t="s">
        <v>614</v>
      </c>
      <c r="E308" s="4">
        <v>7986.52</v>
      </c>
      <c r="F308" s="4">
        <v>6153.36</v>
      </c>
      <c r="G308" s="4">
        <v>4184.77</v>
      </c>
      <c r="H308" s="4">
        <v>2494</v>
      </c>
      <c r="I308" s="4">
        <v>2297</v>
      </c>
      <c r="J308" s="4">
        <v>1050</v>
      </c>
      <c r="K308" s="4">
        <v>1928</v>
      </c>
      <c r="L308" s="4">
        <v>2118</v>
      </c>
      <c r="M308" s="4">
        <v>1827</v>
      </c>
      <c r="N308" s="4">
        <v>1077</v>
      </c>
      <c r="O308" s="4">
        <v>794</v>
      </c>
      <c r="P308" s="4">
        <v>623</v>
      </c>
      <c r="Q308" s="4">
        <v>1413</v>
      </c>
      <c r="R308" s="4">
        <v>656</v>
      </c>
      <c r="S308" s="4">
        <v>624</v>
      </c>
      <c r="T308" s="4">
        <v>915</v>
      </c>
      <c r="U308" s="4">
        <v>1298.66</v>
      </c>
      <c r="V308" s="4">
        <v>1584.84</v>
      </c>
      <c r="W308" s="4">
        <v>2029.9</v>
      </c>
      <c r="X308" s="4">
        <v>2014.05</v>
      </c>
      <c r="Y308" s="4">
        <v>1749.87</v>
      </c>
      <c r="Z308" s="4">
        <v>1063.81</v>
      </c>
      <c r="AA308" s="4">
        <v>1457.47</v>
      </c>
      <c r="AB308" s="4">
        <v>2724.4</v>
      </c>
    </row>
    <row r="309">
      <c r="A309" s="0" t="s">
        <v>603</v>
      </c>
      <c r="B309" s="0" t="s">
        <v>604</v>
      </c>
      <c r="C309" s="0" t="s">
        <v>615</v>
      </c>
      <c r="D309" s="4" t="s">
        <v>616</v>
      </c>
      <c r="E309" s="4">
        <v>2622.11</v>
      </c>
      <c r="F309" s="4">
        <v>5368.41</v>
      </c>
      <c r="G309" s="4">
        <v>3831.27</v>
      </c>
      <c r="H309" s="4">
        <v>3187</v>
      </c>
      <c r="I309" s="4">
        <v>1454</v>
      </c>
      <c r="J309" s="4">
        <v>1275</v>
      </c>
      <c r="K309" s="4">
        <v>2546</v>
      </c>
      <c r="L309" s="4">
        <v>2562</v>
      </c>
      <c r="M309" s="4">
        <v>1530</v>
      </c>
      <c r="N309" s="4">
        <v>1653</v>
      </c>
      <c r="O309" s="4">
        <v>1150</v>
      </c>
      <c r="P309" s="4">
        <v>1044</v>
      </c>
      <c r="Q309" s="4">
        <v>1696</v>
      </c>
      <c r="R309" s="4">
        <v>1218</v>
      </c>
      <c r="S309" s="4">
        <v>1077</v>
      </c>
      <c r="T309" s="4">
        <v>1276</v>
      </c>
      <c r="U309" s="4">
        <v>1804.8</v>
      </c>
      <c r="V309" s="4">
        <v>1992.38</v>
      </c>
      <c r="W309" s="4">
        <v>1403.95</v>
      </c>
      <c r="X309" s="4">
        <v>1104.11</v>
      </c>
      <c r="Y309" s="4">
        <v>1651.81</v>
      </c>
      <c r="Z309" s="4">
        <v>1390.14</v>
      </c>
      <c r="AA309" s="4">
        <v>1924.43</v>
      </c>
      <c r="AB309" s="4">
        <v>4285.46</v>
      </c>
    </row>
    <row r="310">
      <c r="A310" s="0" t="s">
        <v>603</v>
      </c>
      <c r="B310" s="0" t="s">
        <v>604</v>
      </c>
      <c r="C310" s="0" t="s">
        <v>617</v>
      </c>
      <c r="D310" s="4" t="s">
        <v>618</v>
      </c>
      <c r="E310" s="4">
        <v>8700.96</v>
      </c>
      <c r="F310" s="4">
        <v>7983.17</v>
      </c>
      <c r="G310" s="4">
        <v>4041.29</v>
      </c>
      <c r="H310" s="4">
        <v>903</v>
      </c>
      <c r="I310" s="4">
        <v>600</v>
      </c>
      <c r="J310" s="4">
        <v>194.4</v>
      </c>
      <c r="K310" s="4">
        <v>661</v>
      </c>
      <c r="L310" s="4">
        <v>756</v>
      </c>
      <c r="M310" s="4">
        <v>867</v>
      </c>
      <c r="N310" s="4">
        <v>481</v>
      </c>
      <c r="O310" s="4">
        <v>263</v>
      </c>
      <c r="P310" s="4">
        <v>136</v>
      </c>
      <c r="Q310" s="4">
        <v>499</v>
      </c>
      <c r="R310" s="4">
        <v>416</v>
      </c>
      <c r="S310" s="4">
        <v>659</v>
      </c>
      <c r="T310" s="4">
        <v>1094</v>
      </c>
      <c r="U310" s="4">
        <v>2338.17</v>
      </c>
      <c r="V310" s="4">
        <v>3128.4</v>
      </c>
      <c r="W310" s="4">
        <v>3553.66</v>
      </c>
      <c r="X310" s="4">
        <v>3329.07</v>
      </c>
      <c r="Y310" s="4">
        <v>3752.43</v>
      </c>
      <c r="Z310" s="4">
        <v>3603.69</v>
      </c>
      <c r="AA310" s="4">
        <v>4106.15</v>
      </c>
      <c r="AB310" s="4">
        <v>6439.95</v>
      </c>
    </row>
    <row r="311">
      <c r="A311" s="0" t="s">
        <v>603</v>
      </c>
      <c r="B311" s="0" t="s">
        <v>604</v>
      </c>
      <c r="C311" s="0" t="s">
        <v>619</v>
      </c>
      <c r="D311" s="4" t="s">
        <v>620</v>
      </c>
      <c r="E311" s="4" t="s">
        <v>10</v>
      </c>
      <c r="F311" s="4" t="s">
        <v>10</v>
      </c>
      <c r="G311" s="4">
        <v>11</v>
      </c>
      <c r="H311" s="4">
        <v>8</v>
      </c>
      <c r="I311" s="4" t="s">
        <v>10</v>
      </c>
      <c r="J311" s="4" t="s">
        <v>10</v>
      </c>
      <c r="K311" s="4">
        <v>3</v>
      </c>
      <c r="L311" s="4">
        <v>6</v>
      </c>
      <c r="M311" s="4" t="s">
        <v>10</v>
      </c>
      <c r="N311" s="4">
        <v>8</v>
      </c>
      <c r="O311" s="4">
        <v>3</v>
      </c>
      <c r="P311" s="4">
        <v>3</v>
      </c>
      <c r="Q311" s="4" t="s">
        <v>10</v>
      </c>
      <c r="R311" s="4">
        <v>2</v>
      </c>
      <c r="S311" s="4">
        <v>4</v>
      </c>
      <c r="T311" s="4">
        <v>6</v>
      </c>
      <c r="U311" s="4">
        <v>4.64</v>
      </c>
      <c r="V311" s="4">
        <v>5.28</v>
      </c>
      <c r="W311" s="4" t="s">
        <v>10</v>
      </c>
      <c r="X311" s="4" t="s">
        <v>10</v>
      </c>
      <c r="Y311" s="4" t="s">
        <v>10</v>
      </c>
      <c r="Z311" s="4" t="s">
        <v>10</v>
      </c>
      <c r="AA311" s="4" t="s">
        <v>10</v>
      </c>
      <c r="AB311" s="4" t="s">
        <v>10</v>
      </c>
    </row>
    <row r="312">
      <c r="A312" s="0" t="s">
        <v>603</v>
      </c>
      <c r="B312" s="0" t="s">
        <v>604</v>
      </c>
      <c r="C312" s="0" t="s">
        <v>621</v>
      </c>
      <c r="D312" s="4" t="s">
        <v>622</v>
      </c>
      <c r="E312" s="4">
        <v>14031.4</v>
      </c>
      <c r="F312" s="4">
        <v>16523.88</v>
      </c>
      <c r="G312" s="4">
        <v>9269.25</v>
      </c>
      <c r="H312" s="4">
        <v>1553</v>
      </c>
      <c r="I312" s="4">
        <v>850</v>
      </c>
      <c r="J312" s="4">
        <v>471</v>
      </c>
      <c r="K312" s="4">
        <v>1033</v>
      </c>
      <c r="L312" s="4">
        <v>1896</v>
      </c>
      <c r="M312" s="4">
        <v>2334</v>
      </c>
      <c r="N312" s="4">
        <v>1319</v>
      </c>
      <c r="O312" s="4">
        <v>583</v>
      </c>
      <c r="P312" s="4">
        <v>335</v>
      </c>
      <c r="Q312" s="4">
        <v>1010</v>
      </c>
      <c r="R312" s="4">
        <v>644</v>
      </c>
      <c r="S312" s="4">
        <v>1093</v>
      </c>
      <c r="T312" s="4">
        <v>2050</v>
      </c>
      <c r="U312" s="4">
        <v>3660.05</v>
      </c>
      <c r="V312" s="4">
        <v>4885.79</v>
      </c>
      <c r="W312" s="4">
        <v>4132.44</v>
      </c>
      <c r="X312" s="4">
        <v>3362.77</v>
      </c>
      <c r="Y312" s="4">
        <v>3539.45</v>
      </c>
      <c r="Z312" s="4">
        <v>3353.95</v>
      </c>
      <c r="AA312" s="4">
        <v>4694.37</v>
      </c>
      <c r="AB312" s="4">
        <v>7958.61</v>
      </c>
    </row>
    <row r="313">
      <c r="A313" s="0" t="s">
        <v>603</v>
      </c>
      <c r="B313" s="0" t="s">
        <v>604</v>
      </c>
      <c r="C313" s="0" t="s">
        <v>623</v>
      </c>
      <c r="D313" s="4" t="s">
        <v>624</v>
      </c>
      <c r="E313" s="4">
        <v>151.49</v>
      </c>
      <c r="F313" s="4">
        <v>1462.69</v>
      </c>
      <c r="G313" s="4">
        <v>952.06</v>
      </c>
      <c r="H313" s="4">
        <v>410</v>
      </c>
      <c r="I313" s="4">
        <v>178</v>
      </c>
      <c r="J313" s="4">
        <v>169</v>
      </c>
      <c r="K313" s="4">
        <v>456</v>
      </c>
      <c r="L313" s="4">
        <v>561</v>
      </c>
      <c r="M313" s="4">
        <v>913</v>
      </c>
      <c r="N313" s="4">
        <v>678</v>
      </c>
      <c r="O313" s="4">
        <v>353</v>
      </c>
      <c r="P313" s="4">
        <v>241</v>
      </c>
      <c r="Q313" s="4">
        <v>611</v>
      </c>
      <c r="R313" s="4">
        <v>688</v>
      </c>
      <c r="S313" s="4">
        <v>545</v>
      </c>
      <c r="T313" s="4">
        <v>1041</v>
      </c>
      <c r="U313" s="4">
        <v>1131.39</v>
      </c>
      <c r="V313" s="4">
        <v>1231.07</v>
      </c>
      <c r="W313" s="4">
        <v>1759.91</v>
      </c>
      <c r="X313" s="4">
        <v>2015.26</v>
      </c>
      <c r="Y313" s="4">
        <v>1702.67</v>
      </c>
      <c r="Z313" s="4">
        <v>712.86</v>
      </c>
      <c r="AA313" s="4">
        <v>1358.24</v>
      </c>
      <c r="AB313" s="4">
        <v>2286.63</v>
      </c>
    </row>
    <row r="314">
      <c r="A314" s="5" t="s">
        <v>625</v>
      </c>
      <c r="E314" s="5">
        <f>=SUBTOTAL(9,E304:E313)</f>
      </c>
      <c r="F314" s="5">
        <f>=SUBTOTAL(9,F304:F313)</f>
      </c>
      <c r="G314" s="5">
        <f>=SUBTOTAL(9,G304:G313)</f>
      </c>
      <c r="H314" s="5">
        <f>=SUBTOTAL(9,H304:H313)</f>
      </c>
      <c r="I314" s="5">
        <f>=SUBTOTAL(9,I304:I313)</f>
      </c>
      <c r="J314" s="5">
        <f>=SUBTOTAL(9,J304:J313)</f>
      </c>
      <c r="K314" s="5">
        <f>=SUBTOTAL(9,K304:K313)</f>
      </c>
      <c r="L314" s="5">
        <f>=SUBTOTAL(9,L304:L313)</f>
      </c>
      <c r="M314" s="5">
        <f>=SUBTOTAL(9,M304:M313)</f>
      </c>
      <c r="N314" s="5">
        <f>=SUBTOTAL(9,N304:N313)</f>
      </c>
      <c r="O314" s="5">
        <f>=SUBTOTAL(9,O304:O313)</f>
      </c>
      <c r="P314" s="5">
        <f>=SUBTOTAL(9,P304:P313)</f>
      </c>
      <c r="Q314" s="5">
        <f>=SUBTOTAL(9,Q304:Q313)</f>
      </c>
      <c r="R314" s="5">
        <f>=SUBTOTAL(9,R304:R313)</f>
      </c>
      <c r="S314" s="5">
        <f>=SUBTOTAL(9,S304:S313)</f>
      </c>
      <c r="T314" s="5">
        <f>=SUBTOTAL(9,T304:T313)</f>
      </c>
      <c r="U314" s="5">
        <f>=SUBTOTAL(9,U304:U313)</f>
      </c>
      <c r="V314" s="5">
        <f>=SUBTOTAL(9,V304:V313)</f>
      </c>
      <c r="W314" s="5">
        <f>=SUBTOTAL(9,W304:W313)</f>
      </c>
      <c r="X314" s="5">
        <f>=SUBTOTAL(9,X304:X313)</f>
      </c>
      <c r="Y314" s="5">
        <f>=SUBTOTAL(9,Y304:Y313)</f>
      </c>
      <c r="Z314" s="5">
        <f>=SUBTOTAL(9,Z304:Z313)</f>
      </c>
      <c r="AA314" s="5">
        <f>=SUBTOTAL(9,[304:[313)</f>
      </c>
      <c r="AB314" s="5">
        <f>=SUBTOTAL(9,\304:\313)</f>
      </c>
    </row>
    <row r="315">
      <c r="A315" s="0" t="s">
        <v>626</v>
      </c>
      <c r="B315" s="0" t="s">
        <v>627</v>
      </c>
      <c r="C315" s="0" t="s">
        <v>628</v>
      </c>
      <c r="D315" s="4" t="s">
        <v>226</v>
      </c>
      <c r="E315" s="4" t="s">
        <v>10</v>
      </c>
      <c r="F315" s="4" t="s">
        <v>10</v>
      </c>
      <c r="G315" s="4" t="s">
        <v>10</v>
      </c>
      <c r="H315" s="4">
        <v>5</v>
      </c>
      <c r="I315" s="4" t="s">
        <v>10</v>
      </c>
      <c r="J315" s="4">
        <v>2.07</v>
      </c>
      <c r="K315" s="4" t="s">
        <v>10</v>
      </c>
      <c r="L315" s="4" t="s">
        <v>10</v>
      </c>
      <c r="M315" s="4" t="s">
        <v>10</v>
      </c>
      <c r="N315" s="4" t="s">
        <v>10</v>
      </c>
      <c r="O315" s="4" t="s">
        <v>10</v>
      </c>
      <c r="P315" s="4" t="s">
        <v>10</v>
      </c>
      <c r="Q315" s="4" t="s">
        <v>10</v>
      </c>
      <c r="R315" s="4" t="s">
        <v>10</v>
      </c>
      <c r="S315" s="4" t="s">
        <v>10</v>
      </c>
      <c r="T315" s="4" t="s">
        <v>10</v>
      </c>
      <c r="U315" s="4" t="s">
        <v>10</v>
      </c>
      <c r="V315" s="4" t="s">
        <v>10</v>
      </c>
      <c r="W315" s="4" t="s">
        <v>10</v>
      </c>
      <c r="X315" s="4" t="s">
        <v>10</v>
      </c>
      <c r="Y315" s="4" t="s">
        <v>10</v>
      </c>
      <c r="Z315" s="4" t="s">
        <v>10</v>
      </c>
      <c r="AA315" s="4" t="s">
        <v>10</v>
      </c>
      <c r="AB315" s="4" t="s">
        <v>10</v>
      </c>
    </row>
    <row r="316">
      <c r="A316" s="0" t="s">
        <v>626</v>
      </c>
      <c r="B316" s="0" t="s">
        <v>627</v>
      </c>
      <c r="C316" s="0" t="s">
        <v>629</v>
      </c>
      <c r="D316" s="4" t="s">
        <v>630</v>
      </c>
      <c r="E316" s="4" t="s">
        <v>10</v>
      </c>
      <c r="F316" s="4">
        <v>196.58</v>
      </c>
      <c r="G316" s="4" t="s">
        <v>10</v>
      </c>
      <c r="H316" s="4" t="s">
        <v>10</v>
      </c>
      <c r="I316" s="4" t="s">
        <v>10</v>
      </c>
      <c r="J316" s="4" t="s">
        <v>10</v>
      </c>
      <c r="K316" s="4" t="s">
        <v>10</v>
      </c>
      <c r="L316" s="4" t="s">
        <v>10</v>
      </c>
      <c r="M316" s="4" t="s">
        <v>10</v>
      </c>
      <c r="N316" s="4" t="s">
        <v>10</v>
      </c>
      <c r="O316" s="4" t="s">
        <v>10</v>
      </c>
      <c r="P316" s="4" t="s">
        <v>10</v>
      </c>
      <c r="Q316" s="4" t="s">
        <v>10</v>
      </c>
      <c r="R316" s="4" t="s">
        <v>10</v>
      </c>
      <c r="S316" s="4" t="s">
        <v>10</v>
      </c>
      <c r="T316" s="4" t="s">
        <v>10</v>
      </c>
      <c r="U316" s="4" t="s">
        <v>10</v>
      </c>
      <c r="V316" s="4" t="s">
        <v>10</v>
      </c>
      <c r="W316" s="4" t="s">
        <v>10</v>
      </c>
      <c r="X316" s="4" t="s">
        <v>10</v>
      </c>
      <c r="Y316" s="4" t="s">
        <v>10</v>
      </c>
      <c r="Z316" s="4" t="s">
        <v>10</v>
      </c>
      <c r="AA316" s="4" t="s">
        <v>10</v>
      </c>
      <c r="AB316" s="4" t="s">
        <v>10</v>
      </c>
    </row>
    <row r="317">
      <c r="A317" s="0" t="s">
        <v>626</v>
      </c>
      <c r="B317" s="0" t="s">
        <v>627</v>
      </c>
      <c r="C317" s="0" t="s">
        <v>631</v>
      </c>
      <c r="D317" s="4" t="s">
        <v>632</v>
      </c>
      <c r="E317" s="4" t="s">
        <v>10</v>
      </c>
      <c r="F317" s="4">
        <v>128.98</v>
      </c>
      <c r="G317" s="4" t="s">
        <v>10</v>
      </c>
      <c r="H317" s="4" t="s">
        <v>10</v>
      </c>
      <c r="I317" s="4" t="s">
        <v>10</v>
      </c>
      <c r="J317" s="4">
        <v>62</v>
      </c>
      <c r="K317" s="4">
        <v>54</v>
      </c>
      <c r="L317" s="4">
        <v>10</v>
      </c>
      <c r="M317" s="4">
        <v>35</v>
      </c>
      <c r="N317" s="4" t="s">
        <v>10</v>
      </c>
      <c r="O317" s="4" t="s">
        <v>10</v>
      </c>
      <c r="P317" s="4" t="s">
        <v>10</v>
      </c>
      <c r="Q317" s="4" t="s">
        <v>10</v>
      </c>
      <c r="R317" s="4" t="s">
        <v>10</v>
      </c>
      <c r="S317" s="4" t="s">
        <v>10</v>
      </c>
      <c r="T317" s="4" t="s">
        <v>10</v>
      </c>
      <c r="U317" s="4" t="s">
        <v>10</v>
      </c>
      <c r="V317" s="4" t="s">
        <v>10</v>
      </c>
      <c r="W317" s="4" t="s">
        <v>10</v>
      </c>
      <c r="X317" s="4" t="s">
        <v>10</v>
      </c>
      <c r="Y317" s="4" t="s">
        <v>10</v>
      </c>
      <c r="Z317" s="4" t="s">
        <v>10</v>
      </c>
      <c r="AA317" s="4" t="s">
        <v>10</v>
      </c>
      <c r="AB317" s="4" t="s">
        <v>10</v>
      </c>
    </row>
    <row r="318">
      <c r="A318" s="0" t="s">
        <v>626</v>
      </c>
      <c r="B318" s="0" t="s">
        <v>627</v>
      </c>
      <c r="C318" s="0" t="s">
        <v>633</v>
      </c>
      <c r="D318" s="4" t="s">
        <v>149</v>
      </c>
      <c r="E318" s="4" t="s">
        <v>10</v>
      </c>
      <c r="F318" s="4">
        <v>283.67</v>
      </c>
      <c r="G318" s="4">
        <v>92.55</v>
      </c>
      <c r="H318" s="4">
        <v>101</v>
      </c>
      <c r="I318" s="4">
        <v>307</v>
      </c>
      <c r="J318" s="4">
        <v>487</v>
      </c>
      <c r="K318" s="4">
        <v>393</v>
      </c>
      <c r="L318" s="4">
        <v>284</v>
      </c>
      <c r="M318" s="4">
        <v>742</v>
      </c>
      <c r="N318" s="4">
        <v>690</v>
      </c>
      <c r="O318" s="4">
        <v>272</v>
      </c>
      <c r="P318" s="4">
        <v>165</v>
      </c>
      <c r="Q318" s="4">
        <v>159</v>
      </c>
      <c r="R318" s="4">
        <v>30</v>
      </c>
      <c r="S318" s="4">
        <v>28</v>
      </c>
      <c r="T318" s="4">
        <v>5</v>
      </c>
      <c r="U318" s="4">
        <v>4.62</v>
      </c>
      <c r="V318" s="4">
        <v>14.58</v>
      </c>
      <c r="W318" s="4">
        <v>6.82</v>
      </c>
      <c r="X318" s="4">
        <v>3.63</v>
      </c>
      <c r="Y318" s="4" t="s">
        <v>10</v>
      </c>
      <c r="Z318" s="4" t="s">
        <v>10</v>
      </c>
      <c r="AA318" s="4">
        <v>3.04</v>
      </c>
      <c r="AB318" s="4">
        <v>6.04</v>
      </c>
    </row>
    <row r="319">
      <c r="A319" s="0" t="s">
        <v>626</v>
      </c>
      <c r="B319" s="0" t="s">
        <v>627</v>
      </c>
      <c r="C319" s="0" t="s">
        <v>634</v>
      </c>
      <c r="D319" s="4" t="s">
        <v>635</v>
      </c>
      <c r="E319" s="4" t="s">
        <v>10</v>
      </c>
      <c r="F319" s="4">
        <v>18.82</v>
      </c>
      <c r="G319" s="4" t="s">
        <v>10</v>
      </c>
      <c r="H319" s="4">
        <v>10</v>
      </c>
      <c r="I319" s="4" t="s">
        <v>10</v>
      </c>
      <c r="J319" s="4" t="s">
        <v>10</v>
      </c>
      <c r="K319" s="4" t="s">
        <v>10</v>
      </c>
      <c r="L319" s="4" t="s">
        <v>10</v>
      </c>
      <c r="M319" s="4" t="s">
        <v>10</v>
      </c>
      <c r="N319" s="4" t="s">
        <v>10</v>
      </c>
      <c r="O319" s="4" t="s">
        <v>10</v>
      </c>
      <c r="P319" s="4" t="s">
        <v>10</v>
      </c>
      <c r="Q319" s="4" t="s">
        <v>10</v>
      </c>
      <c r="R319" s="4" t="s">
        <v>10</v>
      </c>
      <c r="S319" s="4" t="s">
        <v>10</v>
      </c>
      <c r="T319" s="4" t="s">
        <v>10</v>
      </c>
      <c r="U319" s="4" t="s">
        <v>10</v>
      </c>
      <c r="V319" s="4" t="s">
        <v>10</v>
      </c>
      <c r="W319" s="4" t="s">
        <v>10</v>
      </c>
      <c r="X319" s="4" t="s">
        <v>10</v>
      </c>
      <c r="Y319" s="4" t="s">
        <v>10</v>
      </c>
      <c r="Z319" s="4" t="s">
        <v>10</v>
      </c>
      <c r="AA319" s="4" t="s">
        <v>10</v>
      </c>
      <c r="AB319" s="4" t="s">
        <v>10</v>
      </c>
    </row>
    <row r="320">
      <c r="A320" s="0" t="s">
        <v>626</v>
      </c>
      <c r="B320" s="0" t="s">
        <v>627</v>
      </c>
      <c r="C320" s="0" t="s">
        <v>636</v>
      </c>
      <c r="D320" s="4" t="s">
        <v>637</v>
      </c>
      <c r="E320" s="4" t="s">
        <v>10</v>
      </c>
      <c r="F320" s="4">
        <v>193.24</v>
      </c>
      <c r="G320" s="4">
        <v>26.89</v>
      </c>
      <c r="H320" s="4">
        <v>120</v>
      </c>
      <c r="I320" s="4">
        <v>96</v>
      </c>
      <c r="J320" s="4">
        <v>157</v>
      </c>
      <c r="K320" s="4">
        <v>84</v>
      </c>
      <c r="L320" s="4">
        <v>66</v>
      </c>
      <c r="M320" s="4">
        <v>100</v>
      </c>
      <c r="N320" s="4">
        <v>330</v>
      </c>
      <c r="O320" s="4">
        <v>159</v>
      </c>
      <c r="P320" s="4">
        <v>106</v>
      </c>
      <c r="Q320" s="4">
        <v>45</v>
      </c>
      <c r="R320" s="4">
        <v>9</v>
      </c>
      <c r="S320" s="4">
        <v>2</v>
      </c>
      <c r="T320" s="4" t="s">
        <v>10</v>
      </c>
      <c r="U320" s="4" t="s">
        <v>10</v>
      </c>
      <c r="V320" s="4" t="s">
        <v>10</v>
      </c>
      <c r="W320" s="4">
        <v>3.04</v>
      </c>
      <c r="X320" s="4">
        <v>1.55</v>
      </c>
      <c r="Y320" s="4" t="s">
        <v>10</v>
      </c>
      <c r="Z320" s="4" t="s">
        <v>10</v>
      </c>
      <c r="AA320" s="4">
        <v>4.68</v>
      </c>
      <c r="AB320" s="4">
        <v>6.35</v>
      </c>
    </row>
    <row r="321">
      <c r="A321" s="0" t="s">
        <v>626</v>
      </c>
      <c r="B321" s="0" t="s">
        <v>627</v>
      </c>
      <c r="C321" s="0" t="s">
        <v>638</v>
      </c>
      <c r="D321" s="4" t="s">
        <v>639</v>
      </c>
      <c r="E321" s="4" t="s">
        <v>10</v>
      </c>
      <c r="F321" s="4">
        <v>26.65</v>
      </c>
      <c r="G321" s="4" t="s">
        <v>10</v>
      </c>
      <c r="H321" s="4">
        <v>1</v>
      </c>
      <c r="I321" s="4" t="s">
        <v>10</v>
      </c>
      <c r="J321" s="4" t="s">
        <v>10</v>
      </c>
      <c r="K321" s="4" t="s">
        <v>10</v>
      </c>
      <c r="L321" s="4" t="s">
        <v>10</v>
      </c>
      <c r="M321" s="4" t="s">
        <v>10</v>
      </c>
      <c r="N321" s="4" t="s">
        <v>10</v>
      </c>
      <c r="O321" s="4" t="s">
        <v>10</v>
      </c>
      <c r="P321" s="4" t="s">
        <v>10</v>
      </c>
      <c r="Q321" s="4" t="s">
        <v>10</v>
      </c>
      <c r="R321" s="4" t="s">
        <v>10</v>
      </c>
      <c r="S321" s="4" t="s">
        <v>10</v>
      </c>
      <c r="T321" s="4" t="s">
        <v>10</v>
      </c>
      <c r="U321" s="4" t="s">
        <v>10</v>
      </c>
      <c r="V321" s="4" t="s">
        <v>10</v>
      </c>
      <c r="W321" s="4" t="s">
        <v>10</v>
      </c>
      <c r="X321" s="4" t="s">
        <v>10</v>
      </c>
      <c r="Y321" s="4" t="s">
        <v>10</v>
      </c>
      <c r="Z321" s="4" t="s">
        <v>10</v>
      </c>
      <c r="AA321" s="4" t="s">
        <v>10</v>
      </c>
      <c r="AB321" s="4" t="s">
        <v>10</v>
      </c>
    </row>
    <row r="322">
      <c r="A322" s="0" t="s">
        <v>626</v>
      </c>
      <c r="B322" s="0" t="s">
        <v>627</v>
      </c>
      <c r="C322" s="0" t="s">
        <v>640</v>
      </c>
      <c r="D322" s="4" t="s">
        <v>641</v>
      </c>
      <c r="E322" s="4" t="s">
        <v>10</v>
      </c>
      <c r="F322" s="4" t="s">
        <v>10</v>
      </c>
      <c r="G322" s="4" t="s">
        <v>10</v>
      </c>
      <c r="H322" s="4" t="s">
        <v>10</v>
      </c>
      <c r="I322" s="4" t="s">
        <v>10</v>
      </c>
      <c r="J322" s="4" t="s">
        <v>10</v>
      </c>
      <c r="K322" s="4" t="s">
        <v>10</v>
      </c>
      <c r="L322" s="4" t="s">
        <v>10</v>
      </c>
      <c r="M322" s="4" t="s">
        <v>10</v>
      </c>
      <c r="N322" s="4" t="s">
        <v>10</v>
      </c>
      <c r="O322" s="4">
        <v>5</v>
      </c>
      <c r="P322" s="4" t="s">
        <v>10</v>
      </c>
      <c r="Q322" s="4" t="s">
        <v>10</v>
      </c>
      <c r="R322" s="4" t="s">
        <v>10</v>
      </c>
      <c r="S322" s="4" t="s">
        <v>10</v>
      </c>
      <c r="T322" s="4" t="s">
        <v>10</v>
      </c>
      <c r="U322" s="4" t="s">
        <v>10</v>
      </c>
      <c r="V322" s="4" t="s">
        <v>10</v>
      </c>
      <c r="W322" s="4" t="s">
        <v>10</v>
      </c>
      <c r="X322" s="4" t="s">
        <v>10</v>
      </c>
      <c r="Y322" s="4" t="s">
        <v>10</v>
      </c>
      <c r="Z322" s="4" t="s">
        <v>10</v>
      </c>
      <c r="AA322" s="4" t="s">
        <v>10</v>
      </c>
      <c r="AB322" s="4" t="s">
        <v>10</v>
      </c>
    </row>
    <row r="323">
      <c r="A323" s="0" t="s">
        <v>626</v>
      </c>
      <c r="B323" s="0" t="s">
        <v>627</v>
      </c>
      <c r="C323" s="0" t="s">
        <v>642</v>
      </c>
      <c r="D323" s="4" t="s">
        <v>578</v>
      </c>
      <c r="E323" s="4" t="s">
        <v>10</v>
      </c>
      <c r="F323" s="4">
        <v>339.74</v>
      </c>
      <c r="G323" s="4" t="s">
        <v>10</v>
      </c>
      <c r="H323" s="4">
        <v>18</v>
      </c>
      <c r="I323" s="4" t="s">
        <v>10</v>
      </c>
      <c r="J323" s="4" t="s">
        <v>10</v>
      </c>
      <c r="K323" s="4">
        <v>3</v>
      </c>
      <c r="L323" s="4">
        <v>8</v>
      </c>
      <c r="M323" s="4">
        <v>4</v>
      </c>
      <c r="N323" s="4">
        <v>3</v>
      </c>
      <c r="O323" s="4">
        <v>17</v>
      </c>
      <c r="P323" s="4" t="s">
        <v>10</v>
      </c>
      <c r="Q323" s="4" t="s">
        <v>10</v>
      </c>
      <c r="R323" s="4">
        <v>2</v>
      </c>
      <c r="S323" s="4" t="s">
        <v>10</v>
      </c>
      <c r="T323" s="4" t="s">
        <v>10</v>
      </c>
      <c r="U323" s="4">
        <v>1.16</v>
      </c>
      <c r="V323" s="4">
        <v>4.92</v>
      </c>
      <c r="W323" s="4">
        <v>4.51</v>
      </c>
      <c r="X323" s="4">
        <v>2.84</v>
      </c>
      <c r="Y323" s="4" t="s">
        <v>10</v>
      </c>
      <c r="Z323" s="4" t="s">
        <v>10</v>
      </c>
      <c r="AA323" s="4" t="s">
        <v>10</v>
      </c>
      <c r="AB323" s="4" t="s">
        <v>10</v>
      </c>
    </row>
    <row r="324">
      <c r="A324" s="0" t="s">
        <v>626</v>
      </c>
      <c r="B324" s="0" t="s">
        <v>627</v>
      </c>
      <c r="C324" s="0" t="s">
        <v>643</v>
      </c>
      <c r="D324" s="4" t="s">
        <v>161</v>
      </c>
      <c r="E324" s="4" t="s">
        <v>10</v>
      </c>
      <c r="F324" s="4">
        <v>38.9</v>
      </c>
      <c r="G324" s="4">
        <v>3</v>
      </c>
      <c r="H324" s="4" t="s">
        <v>10</v>
      </c>
      <c r="I324" s="4">
        <v>18.27</v>
      </c>
      <c r="J324" s="4">
        <v>24</v>
      </c>
      <c r="K324" s="4">
        <v>21</v>
      </c>
      <c r="L324" s="4">
        <v>32</v>
      </c>
      <c r="M324" s="4">
        <v>8</v>
      </c>
      <c r="N324" s="4">
        <v>36</v>
      </c>
      <c r="O324" s="4">
        <v>23</v>
      </c>
      <c r="P324" s="4">
        <v>14</v>
      </c>
      <c r="Q324" s="4">
        <v>3</v>
      </c>
      <c r="R324" s="4" t="s">
        <v>10</v>
      </c>
      <c r="S324" s="4" t="s">
        <v>10</v>
      </c>
      <c r="T324" s="4">
        <v>1</v>
      </c>
      <c r="U324" s="4" t="s">
        <v>10</v>
      </c>
      <c r="V324" s="4" t="s">
        <v>10</v>
      </c>
      <c r="W324" s="4" t="s">
        <v>10</v>
      </c>
      <c r="X324" s="4">
        <v>2.24</v>
      </c>
      <c r="Y324" s="4" t="s">
        <v>10</v>
      </c>
      <c r="Z324" s="4" t="s">
        <v>10</v>
      </c>
      <c r="AA324" s="4" t="s">
        <v>10</v>
      </c>
      <c r="AB324" s="4" t="s">
        <v>10</v>
      </c>
    </row>
    <row r="325">
      <c r="A325" s="0" t="s">
        <v>626</v>
      </c>
      <c r="B325" s="0" t="s">
        <v>627</v>
      </c>
      <c r="C325" s="0" t="s">
        <v>644</v>
      </c>
      <c r="D325" s="4" t="s">
        <v>645</v>
      </c>
      <c r="E325" s="4" t="s">
        <v>10</v>
      </c>
      <c r="F325" s="4">
        <v>28.55</v>
      </c>
      <c r="G325" s="4" t="s">
        <v>10</v>
      </c>
      <c r="H325" s="4" t="s">
        <v>10</v>
      </c>
      <c r="I325" s="4" t="s">
        <v>10</v>
      </c>
      <c r="J325" s="4" t="s">
        <v>10</v>
      </c>
      <c r="K325" s="4" t="s">
        <v>10</v>
      </c>
      <c r="L325" s="4" t="s">
        <v>10</v>
      </c>
      <c r="M325" s="4" t="s">
        <v>10</v>
      </c>
      <c r="N325" s="4">
        <v>10</v>
      </c>
      <c r="O325" s="4">
        <v>14</v>
      </c>
      <c r="P325" s="4">
        <v>12</v>
      </c>
      <c r="Q325" s="4">
        <v>60</v>
      </c>
      <c r="R325" s="4">
        <v>2</v>
      </c>
      <c r="S325" s="4">
        <v>5</v>
      </c>
      <c r="T325" s="4">
        <v>5</v>
      </c>
      <c r="U325" s="4">
        <v>2.56</v>
      </c>
      <c r="V325" s="4" t="s">
        <v>10</v>
      </c>
      <c r="W325" s="4" t="s">
        <v>10</v>
      </c>
      <c r="X325" s="4" t="s">
        <v>10</v>
      </c>
      <c r="Y325" s="4" t="s">
        <v>10</v>
      </c>
      <c r="Z325" s="4" t="s">
        <v>10</v>
      </c>
      <c r="AA325" s="4" t="s">
        <v>10</v>
      </c>
      <c r="AB325" s="4" t="s">
        <v>10</v>
      </c>
    </row>
    <row r="326">
      <c r="A326" s="0" t="s">
        <v>626</v>
      </c>
      <c r="B326" s="0" t="s">
        <v>627</v>
      </c>
      <c r="C326" s="0" t="s">
        <v>646</v>
      </c>
      <c r="D326" s="4" t="s">
        <v>647</v>
      </c>
      <c r="E326" s="4" t="s">
        <v>10</v>
      </c>
      <c r="F326" s="4">
        <v>5.03</v>
      </c>
      <c r="G326" s="4" t="s">
        <v>10</v>
      </c>
      <c r="H326" s="4" t="s">
        <v>10</v>
      </c>
      <c r="I326" s="4">
        <v>8.92</v>
      </c>
      <c r="J326" s="4">
        <v>7</v>
      </c>
      <c r="K326" s="4" t="s">
        <v>10</v>
      </c>
      <c r="L326" s="4">
        <v>6</v>
      </c>
      <c r="M326" s="4">
        <v>6</v>
      </c>
      <c r="N326" s="4" t="s">
        <v>10</v>
      </c>
      <c r="O326" s="4" t="s">
        <v>10</v>
      </c>
      <c r="P326" s="4" t="s">
        <v>10</v>
      </c>
      <c r="Q326" s="4" t="s">
        <v>10</v>
      </c>
      <c r="R326" s="4" t="s">
        <v>10</v>
      </c>
      <c r="S326" s="4" t="s">
        <v>10</v>
      </c>
      <c r="T326" s="4" t="s">
        <v>10</v>
      </c>
      <c r="U326" s="4" t="s">
        <v>10</v>
      </c>
      <c r="V326" s="4" t="s">
        <v>10</v>
      </c>
      <c r="W326" s="4" t="s">
        <v>10</v>
      </c>
      <c r="X326" s="4" t="s">
        <v>10</v>
      </c>
      <c r="Y326" s="4" t="s">
        <v>10</v>
      </c>
      <c r="Z326" s="4" t="s">
        <v>10</v>
      </c>
      <c r="AA326" s="4" t="s">
        <v>10</v>
      </c>
      <c r="AB326" s="4" t="s">
        <v>10</v>
      </c>
    </row>
    <row r="327">
      <c r="A327" s="0" t="s">
        <v>626</v>
      </c>
      <c r="B327" s="0" t="s">
        <v>627</v>
      </c>
      <c r="C327" s="0" t="s">
        <v>648</v>
      </c>
      <c r="D327" s="4" t="s">
        <v>649</v>
      </c>
      <c r="E327" s="4" t="s">
        <v>10</v>
      </c>
      <c r="F327" s="4">
        <v>72.63</v>
      </c>
      <c r="G327" s="4" t="s">
        <v>10</v>
      </c>
      <c r="H327" s="4" t="s">
        <v>10</v>
      </c>
      <c r="I327" s="4" t="s">
        <v>10</v>
      </c>
      <c r="J327" s="4" t="s">
        <v>10</v>
      </c>
      <c r="K327" s="4" t="s">
        <v>10</v>
      </c>
      <c r="L327" s="4" t="s">
        <v>10</v>
      </c>
      <c r="M327" s="4" t="s">
        <v>10</v>
      </c>
      <c r="N327" s="4" t="s">
        <v>10</v>
      </c>
      <c r="O327" s="4" t="s">
        <v>10</v>
      </c>
      <c r="P327" s="4" t="s">
        <v>10</v>
      </c>
      <c r="Q327" s="4" t="s">
        <v>10</v>
      </c>
      <c r="R327" s="4" t="s">
        <v>10</v>
      </c>
      <c r="S327" s="4" t="s">
        <v>10</v>
      </c>
      <c r="T327" s="4" t="s">
        <v>10</v>
      </c>
      <c r="U327" s="4" t="s">
        <v>10</v>
      </c>
      <c r="V327" s="4" t="s">
        <v>10</v>
      </c>
      <c r="W327" s="4" t="s">
        <v>10</v>
      </c>
      <c r="X327" s="4" t="s">
        <v>10</v>
      </c>
      <c r="Y327" s="4" t="s">
        <v>10</v>
      </c>
      <c r="Z327" s="4" t="s">
        <v>10</v>
      </c>
      <c r="AA327" s="4" t="s">
        <v>10</v>
      </c>
      <c r="AB327" s="4" t="s">
        <v>10</v>
      </c>
    </row>
    <row r="328">
      <c r="A328" s="0" t="s">
        <v>626</v>
      </c>
      <c r="B328" s="0" t="s">
        <v>627</v>
      </c>
      <c r="C328" s="0" t="s">
        <v>650</v>
      </c>
      <c r="D328" s="4" t="s">
        <v>651</v>
      </c>
      <c r="E328" s="4" t="s">
        <v>10</v>
      </c>
      <c r="F328" s="4" t="s">
        <v>10</v>
      </c>
      <c r="G328" s="4" t="s">
        <v>10</v>
      </c>
      <c r="H328" s="4" t="s">
        <v>10</v>
      </c>
      <c r="I328" s="4" t="s">
        <v>10</v>
      </c>
      <c r="J328" s="4">
        <v>1</v>
      </c>
      <c r="K328" s="4" t="s">
        <v>10</v>
      </c>
      <c r="L328" s="4" t="s">
        <v>10</v>
      </c>
      <c r="M328" s="4" t="s">
        <v>10</v>
      </c>
      <c r="N328" s="4" t="s">
        <v>10</v>
      </c>
      <c r="O328" s="4" t="s">
        <v>10</v>
      </c>
      <c r="P328" s="4" t="s">
        <v>10</v>
      </c>
      <c r="Q328" s="4" t="s">
        <v>10</v>
      </c>
      <c r="R328" s="4" t="s">
        <v>10</v>
      </c>
      <c r="S328" s="4" t="s">
        <v>10</v>
      </c>
      <c r="T328" s="4" t="s">
        <v>10</v>
      </c>
      <c r="U328" s="4" t="s">
        <v>10</v>
      </c>
      <c r="V328" s="4" t="s">
        <v>10</v>
      </c>
      <c r="W328" s="4" t="s">
        <v>10</v>
      </c>
      <c r="X328" s="4" t="s">
        <v>10</v>
      </c>
      <c r="Y328" s="4" t="s">
        <v>10</v>
      </c>
      <c r="Z328" s="4" t="s">
        <v>10</v>
      </c>
      <c r="AA328" s="4" t="s">
        <v>10</v>
      </c>
      <c r="AB328" s="4" t="s">
        <v>10</v>
      </c>
    </row>
    <row r="329">
      <c r="A329" s="0" t="s">
        <v>626</v>
      </c>
      <c r="B329" s="0" t="s">
        <v>627</v>
      </c>
      <c r="C329" s="0" t="s">
        <v>652</v>
      </c>
      <c r="D329" s="4" t="s">
        <v>653</v>
      </c>
      <c r="E329" s="4" t="s">
        <v>10</v>
      </c>
      <c r="F329" s="4" t="s">
        <v>10</v>
      </c>
      <c r="G329" s="4" t="s">
        <v>10</v>
      </c>
      <c r="H329" s="4" t="s">
        <v>10</v>
      </c>
      <c r="I329" s="4" t="s">
        <v>10</v>
      </c>
      <c r="J329" s="4">
        <v>14.32</v>
      </c>
      <c r="K329" s="4" t="s">
        <v>10</v>
      </c>
      <c r="L329" s="4" t="s">
        <v>10</v>
      </c>
      <c r="M329" s="4" t="s">
        <v>10</v>
      </c>
      <c r="N329" s="4" t="s">
        <v>10</v>
      </c>
      <c r="O329" s="4" t="s">
        <v>10</v>
      </c>
      <c r="P329" s="4" t="s">
        <v>10</v>
      </c>
      <c r="Q329" s="4" t="s">
        <v>10</v>
      </c>
      <c r="R329" s="4" t="s">
        <v>10</v>
      </c>
      <c r="S329" s="4" t="s">
        <v>10</v>
      </c>
      <c r="T329" s="4" t="s">
        <v>10</v>
      </c>
      <c r="U329" s="4" t="s">
        <v>10</v>
      </c>
      <c r="V329" s="4" t="s">
        <v>10</v>
      </c>
      <c r="W329" s="4" t="s">
        <v>10</v>
      </c>
      <c r="X329" s="4" t="s">
        <v>10</v>
      </c>
      <c r="Y329" s="4" t="s">
        <v>10</v>
      </c>
      <c r="Z329" s="4" t="s">
        <v>10</v>
      </c>
      <c r="AA329" s="4" t="s">
        <v>10</v>
      </c>
      <c r="AB329" s="4" t="s">
        <v>10</v>
      </c>
    </row>
    <row r="330">
      <c r="A330" s="0" t="s">
        <v>626</v>
      </c>
      <c r="B330" s="0" t="s">
        <v>627</v>
      </c>
      <c r="C330" s="0" t="s">
        <v>654</v>
      </c>
      <c r="D330" s="4" t="s">
        <v>655</v>
      </c>
      <c r="E330" s="4" t="s">
        <v>10</v>
      </c>
      <c r="F330" s="4">
        <v>24.37</v>
      </c>
      <c r="G330" s="4" t="s">
        <v>10</v>
      </c>
      <c r="H330" s="4" t="s">
        <v>10</v>
      </c>
      <c r="I330" s="4" t="s">
        <v>10</v>
      </c>
      <c r="J330" s="4" t="s">
        <v>10</v>
      </c>
      <c r="K330" s="4" t="s">
        <v>10</v>
      </c>
      <c r="L330" s="4" t="s">
        <v>10</v>
      </c>
      <c r="M330" s="4" t="s">
        <v>10</v>
      </c>
      <c r="N330" s="4" t="s">
        <v>10</v>
      </c>
      <c r="O330" s="4" t="s">
        <v>10</v>
      </c>
      <c r="P330" s="4" t="s">
        <v>10</v>
      </c>
      <c r="Q330" s="4" t="s">
        <v>10</v>
      </c>
      <c r="R330" s="4" t="s">
        <v>10</v>
      </c>
      <c r="S330" s="4" t="s">
        <v>10</v>
      </c>
      <c r="T330" s="4" t="s">
        <v>10</v>
      </c>
      <c r="U330" s="4" t="s">
        <v>10</v>
      </c>
      <c r="V330" s="4" t="s">
        <v>10</v>
      </c>
      <c r="W330" s="4" t="s">
        <v>10</v>
      </c>
      <c r="X330" s="4" t="s">
        <v>10</v>
      </c>
      <c r="Y330" s="4" t="s">
        <v>10</v>
      </c>
      <c r="Z330" s="4" t="s">
        <v>10</v>
      </c>
      <c r="AA330" s="4" t="s">
        <v>10</v>
      </c>
      <c r="AB330" s="4" t="s">
        <v>10</v>
      </c>
    </row>
    <row r="331">
      <c r="A331" s="0" t="s">
        <v>626</v>
      </c>
      <c r="B331" s="0" t="s">
        <v>627</v>
      </c>
      <c r="C331" s="0" t="s">
        <v>656</v>
      </c>
      <c r="D331" s="4" t="s">
        <v>657</v>
      </c>
      <c r="E331" s="4" t="s">
        <v>10</v>
      </c>
      <c r="F331" s="4">
        <v>65.75</v>
      </c>
      <c r="G331" s="4">
        <v>22.06</v>
      </c>
      <c r="H331" s="4">
        <v>25</v>
      </c>
      <c r="I331" s="4">
        <v>25.56</v>
      </c>
      <c r="J331" s="4">
        <v>96</v>
      </c>
      <c r="K331" s="4">
        <v>73</v>
      </c>
      <c r="L331" s="4">
        <v>96</v>
      </c>
      <c r="M331" s="4">
        <v>53</v>
      </c>
      <c r="N331" s="4">
        <v>94</v>
      </c>
      <c r="O331" s="4">
        <v>72</v>
      </c>
      <c r="P331" s="4">
        <v>31</v>
      </c>
      <c r="Q331" s="4">
        <v>77</v>
      </c>
      <c r="R331" s="4">
        <v>7</v>
      </c>
      <c r="S331" s="4">
        <v>3</v>
      </c>
      <c r="T331" s="4">
        <v>1</v>
      </c>
      <c r="U331" s="4" t="s">
        <v>10</v>
      </c>
      <c r="V331" s="4" t="s">
        <v>10</v>
      </c>
      <c r="W331" s="4" t="s">
        <v>10</v>
      </c>
      <c r="X331" s="4" t="s">
        <v>10</v>
      </c>
      <c r="Y331" s="4" t="s">
        <v>10</v>
      </c>
      <c r="Z331" s="4" t="s">
        <v>10</v>
      </c>
      <c r="AA331" s="4" t="s">
        <v>10</v>
      </c>
      <c r="AB331" s="4">
        <v>2.91</v>
      </c>
    </row>
    <row r="332">
      <c r="A332" s="0" t="s">
        <v>626</v>
      </c>
      <c r="B332" s="0" t="s">
        <v>627</v>
      </c>
      <c r="C332" s="0" t="s">
        <v>658</v>
      </c>
      <c r="D332" s="4" t="s">
        <v>659</v>
      </c>
      <c r="E332" s="4" t="s">
        <v>10</v>
      </c>
      <c r="F332" s="4" t="s">
        <v>10</v>
      </c>
      <c r="G332" s="4" t="s">
        <v>10</v>
      </c>
      <c r="H332" s="4" t="s">
        <v>10</v>
      </c>
      <c r="I332" s="4">
        <v>4.98</v>
      </c>
      <c r="J332" s="4">
        <v>1</v>
      </c>
      <c r="K332" s="4" t="s">
        <v>10</v>
      </c>
      <c r="L332" s="4" t="s">
        <v>10</v>
      </c>
      <c r="M332" s="4" t="s">
        <v>10</v>
      </c>
      <c r="N332" s="4" t="s">
        <v>10</v>
      </c>
      <c r="O332" s="4">
        <v>10</v>
      </c>
      <c r="P332" s="4" t="s">
        <v>10</v>
      </c>
      <c r="Q332" s="4" t="s">
        <v>10</v>
      </c>
      <c r="R332" s="4" t="s">
        <v>10</v>
      </c>
      <c r="S332" s="4" t="s">
        <v>10</v>
      </c>
      <c r="T332" s="4" t="s">
        <v>10</v>
      </c>
      <c r="U332" s="4" t="s">
        <v>10</v>
      </c>
      <c r="V332" s="4" t="s">
        <v>10</v>
      </c>
      <c r="W332" s="4" t="s">
        <v>10</v>
      </c>
      <c r="X332" s="4" t="s">
        <v>10</v>
      </c>
      <c r="Y332" s="4" t="s">
        <v>10</v>
      </c>
      <c r="Z332" s="4" t="s">
        <v>10</v>
      </c>
      <c r="AA332" s="4" t="s">
        <v>10</v>
      </c>
      <c r="AB332" s="4" t="s">
        <v>10</v>
      </c>
    </row>
    <row r="333">
      <c r="A333" s="0" t="s">
        <v>626</v>
      </c>
      <c r="B333" s="0" t="s">
        <v>627</v>
      </c>
      <c r="C333" s="0" t="s">
        <v>660</v>
      </c>
      <c r="D333" s="4" t="s">
        <v>661</v>
      </c>
      <c r="E333" s="4" t="s">
        <v>10</v>
      </c>
      <c r="F333" s="4">
        <v>155.42</v>
      </c>
      <c r="G333" s="4">
        <v>12.65</v>
      </c>
      <c r="H333" s="4">
        <v>43</v>
      </c>
      <c r="I333" s="4">
        <v>0.91</v>
      </c>
      <c r="J333" s="4">
        <v>23.18</v>
      </c>
      <c r="K333" s="4">
        <v>77</v>
      </c>
      <c r="L333" s="4">
        <v>107</v>
      </c>
      <c r="M333" s="4">
        <v>63</v>
      </c>
      <c r="N333" s="4">
        <v>126</v>
      </c>
      <c r="O333" s="4">
        <v>75</v>
      </c>
      <c r="P333" s="4">
        <v>78</v>
      </c>
      <c r="Q333" s="4">
        <v>34</v>
      </c>
      <c r="R333" s="4">
        <v>14</v>
      </c>
      <c r="S333" s="4">
        <v>1</v>
      </c>
      <c r="T333" s="4">
        <v>1</v>
      </c>
      <c r="U333" s="4" t="s">
        <v>10</v>
      </c>
      <c r="V333" s="4" t="s">
        <v>10</v>
      </c>
      <c r="W333" s="4" t="s">
        <v>10</v>
      </c>
      <c r="X333" s="4" t="s">
        <v>10</v>
      </c>
      <c r="Y333" s="4" t="s">
        <v>10</v>
      </c>
      <c r="Z333" s="4" t="s">
        <v>10</v>
      </c>
      <c r="AA333" s="4" t="s">
        <v>10</v>
      </c>
      <c r="AB333" s="4" t="s">
        <v>10</v>
      </c>
    </row>
    <row r="334">
      <c r="A334" s="0" t="s">
        <v>626</v>
      </c>
      <c r="B334" s="0" t="s">
        <v>627</v>
      </c>
      <c r="C334" s="0" t="s">
        <v>662</v>
      </c>
      <c r="D334" s="4" t="s">
        <v>663</v>
      </c>
      <c r="E334" s="4" t="s">
        <v>10</v>
      </c>
      <c r="F334" s="4">
        <v>20.26</v>
      </c>
      <c r="G334" s="4" t="s">
        <v>10</v>
      </c>
      <c r="H334" s="4" t="s">
        <v>10</v>
      </c>
      <c r="I334" s="4" t="s">
        <v>10</v>
      </c>
      <c r="J334" s="4" t="s">
        <v>10</v>
      </c>
      <c r="K334" s="4" t="s">
        <v>10</v>
      </c>
      <c r="L334" s="4" t="s">
        <v>10</v>
      </c>
      <c r="M334" s="4" t="s">
        <v>10</v>
      </c>
      <c r="N334" s="4" t="s">
        <v>10</v>
      </c>
      <c r="O334" s="4" t="s">
        <v>10</v>
      </c>
      <c r="P334" s="4" t="s">
        <v>10</v>
      </c>
      <c r="Q334" s="4" t="s">
        <v>10</v>
      </c>
      <c r="R334" s="4" t="s">
        <v>10</v>
      </c>
      <c r="S334" s="4" t="s">
        <v>10</v>
      </c>
      <c r="T334" s="4" t="s">
        <v>10</v>
      </c>
      <c r="U334" s="4" t="s">
        <v>10</v>
      </c>
      <c r="V334" s="4" t="s">
        <v>10</v>
      </c>
      <c r="W334" s="4" t="s">
        <v>10</v>
      </c>
      <c r="X334" s="4" t="s">
        <v>10</v>
      </c>
      <c r="Y334" s="4" t="s">
        <v>10</v>
      </c>
      <c r="Z334" s="4" t="s">
        <v>10</v>
      </c>
      <c r="AA334" s="4" t="s">
        <v>10</v>
      </c>
      <c r="AB334" s="4" t="s">
        <v>10</v>
      </c>
    </row>
    <row r="335">
      <c r="A335" s="0" t="s">
        <v>626</v>
      </c>
      <c r="B335" s="0" t="s">
        <v>627</v>
      </c>
      <c r="C335" s="0" t="s">
        <v>664</v>
      </c>
      <c r="D335" s="4" t="s">
        <v>665</v>
      </c>
      <c r="E335" s="4" t="s">
        <v>10</v>
      </c>
      <c r="F335" s="4">
        <v>57.72</v>
      </c>
      <c r="G335" s="4" t="s">
        <v>10</v>
      </c>
      <c r="H335" s="4">
        <v>1</v>
      </c>
      <c r="I335" s="4" t="s">
        <v>10</v>
      </c>
      <c r="J335" s="4" t="s">
        <v>10</v>
      </c>
      <c r="K335" s="4" t="s">
        <v>10</v>
      </c>
      <c r="L335" s="4" t="s">
        <v>10</v>
      </c>
      <c r="M335" s="4" t="s">
        <v>10</v>
      </c>
      <c r="N335" s="4" t="s">
        <v>10</v>
      </c>
      <c r="O335" s="4" t="s">
        <v>10</v>
      </c>
      <c r="P335" s="4" t="s">
        <v>10</v>
      </c>
      <c r="Q335" s="4" t="s">
        <v>10</v>
      </c>
      <c r="R335" s="4" t="s">
        <v>10</v>
      </c>
      <c r="S335" s="4" t="s">
        <v>10</v>
      </c>
      <c r="T335" s="4" t="s">
        <v>10</v>
      </c>
      <c r="U335" s="4" t="s">
        <v>10</v>
      </c>
      <c r="V335" s="4" t="s">
        <v>10</v>
      </c>
      <c r="W335" s="4" t="s">
        <v>10</v>
      </c>
      <c r="X335" s="4" t="s">
        <v>10</v>
      </c>
      <c r="Y335" s="4" t="s">
        <v>10</v>
      </c>
      <c r="Z335" s="4" t="s">
        <v>10</v>
      </c>
      <c r="AA335" s="4" t="s">
        <v>10</v>
      </c>
      <c r="AB335" s="4" t="s">
        <v>10</v>
      </c>
    </row>
    <row r="336">
      <c r="A336" s="0" t="s">
        <v>626</v>
      </c>
      <c r="B336" s="0" t="s">
        <v>627</v>
      </c>
      <c r="C336" s="0" t="s">
        <v>666</v>
      </c>
      <c r="D336" s="4" t="s">
        <v>667</v>
      </c>
      <c r="E336" s="4" t="s">
        <v>10</v>
      </c>
      <c r="F336" s="4">
        <v>117.51</v>
      </c>
      <c r="G336" s="4" t="s">
        <v>10</v>
      </c>
      <c r="H336" s="4">
        <v>19</v>
      </c>
      <c r="I336" s="4">
        <v>2.79</v>
      </c>
      <c r="J336" s="4">
        <v>5</v>
      </c>
      <c r="K336" s="4">
        <v>28</v>
      </c>
      <c r="L336" s="4">
        <v>16</v>
      </c>
      <c r="M336" s="4">
        <v>44</v>
      </c>
      <c r="N336" s="4">
        <v>41</v>
      </c>
      <c r="O336" s="4">
        <v>21</v>
      </c>
      <c r="P336" s="4">
        <v>27</v>
      </c>
      <c r="Q336" s="4">
        <v>16</v>
      </c>
      <c r="R336" s="4">
        <v>5</v>
      </c>
      <c r="S336" s="4" t="s">
        <v>10</v>
      </c>
      <c r="T336" s="4" t="s">
        <v>10</v>
      </c>
      <c r="U336" s="4" t="s">
        <v>10</v>
      </c>
      <c r="V336" s="4" t="s">
        <v>10</v>
      </c>
      <c r="W336" s="4" t="s">
        <v>10</v>
      </c>
      <c r="X336" s="4" t="s">
        <v>10</v>
      </c>
      <c r="Y336" s="4" t="s">
        <v>10</v>
      </c>
      <c r="Z336" s="4" t="s">
        <v>10</v>
      </c>
      <c r="AA336" s="4" t="s">
        <v>10</v>
      </c>
      <c r="AB336" s="4" t="s">
        <v>10</v>
      </c>
    </row>
    <row r="337">
      <c r="A337" s="0" t="s">
        <v>626</v>
      </c>
      <c r="B337" s="0" t="s">
        <v>627</v>
      </c>
      <c r="C337" s="0" t="s">
        <v>668</v>
      </c>
      <c r="D337" s="4" t="s">
        <v>669</v>
      </c>
      <c r="E337" s="4" t="s">
        <v>10</v>
      </c>
      <c r="F337" s="4">
        <v>46.49</v>
      </c>
      <c r="G337" s="4" t="s">
        <v>10</v>
      </c>
      <c r="H337" s="4">
        <v>1</v>
      </c>
      <c r="I337" s="4" t="s">
        <v>10</v>
      </c>
      <c r="J337" s="4" t="s">
        <v>10</v>
      </c>
      <c r="K337" s="4" t="s">
        <v>10</v>
      </c>
      <c r="L337" s="4" t="s">
        <v>10</v>
      </c>
      <c r="M337" s="4" t="s">
        <v>10</v>
      </c>
      <c r="N337" s="4">
        <v>3</v>
      </c>
      <c r="O337" s="4">
        <v>21</v>
      </c>
      <c r="P337" s="4">
        <v>23</v>
      </c>
      <c r="Q337" s="4">
        <v>51</v>
      </c>
      <c r="R337" s="4">
        <v>2</v>
      </c>
      <c r="S337" s="4">
        <v>5</v>
      </c>
      <c r="T337" s="4">
        <v>2</v>
      </c>
      <c r="U337" s="4">
        <v>1.98</v>
      </c>
      <c r="V337" s="4">
        <v>2.24</v>
      </c>
      <c r="W337" s="4">
        <v>5.68</v>
      </c>
      <c r="X337" s="4" t="s">
        <v>10</v>
      </c>
      <c r="Y337" s="4">
        <v>1.21</v>
      </c>
      <c r="Z337" s="4">
        <v>1.44</v>
      </c>
      <c r="AA337" s="4" t="s">
        <v>10</v>
      </c>
      <c r="AB337" s="4" t="s">
        <v>10</v>
      </c>
    </row>
    <row r="338">
      <c r="A338" s="0" t="s">
        <v>626</v>
      </c>
      <c r="B338" s="0" t="s">
        <v>627</v>
      </c>
      <c r="C338" s="0" t="s">
        <v>670</v>
      </c>
      <c r="D338" s="4" t="s">
        <v>671</v>
      </c>
      <c r="E338" s="4" t="s">
        <v>10</v>
      </c>
      <c r="F338" s="4">
        <v>95.25</v>
      </c>
      <c r="G338" s="4" t="s">
        <v>10</v>
      </c>
      <c r="H338" s="4" t="s">
        <v>10</v>
      </c>
      <c r="I338" s="4" t="s">
        <v>10</v>
      </c>
      <c r="J338" s="4" t="s">
        <v>10</v>
      </c>
      <c r="K338" s="4" t="s">
        <v>10</v>
      </c>
      <c r="L338" s="4" t="s">
        <v>10</v>
      </c>
      <c r="M338" s="4">
        <v>8</v>
      </c>
      <c r="N338" s="4" t="s">
        <v>10</v>
      </c>
      <c r="O338" s="4" t="s">
        <v>10</v>
      </c>
      <c r="P338" s="4" t="s">
        <v>10</v>
      </c>
      <c r="Q338" s="4" t="s">
        <v>10</v>
      </c>
      <c r="R338" s="4" t="s">
        <v>10</v>
      </c>
      <c r="S338" s="4" t="s">
        <v>10</v>
      </c>
      <c r="T338" s="4" t="s">
        <v>10</v>
      </c>
      <c r="U338" s="4" t="s">
        <v>10</v>
      </c>
      <c r="V338" s="4" t="s">
        <v>10</v>
      </c>
      <c r="W338" s="4" t="s">
        <v>10</v>
      </c>
      <c r="X338" s="4" t="s">
        <v>10</v>
      </c>
      <c r="Y338" s="4" t="s">
        <v>10</v>
      </c>
      <c r="Z338" s="4" t="s">
        <v>10</v>
      </c>
      <c r="AA338" s="4" t="s">
        <v>10</v>
      </c>
      <c r="AB338" s="4" t="s">
        <v>10</v>
      </c>
    </row>
    <row r="339">
      <c r="A339" s="0" t="s">
        <v>626</v>
      </c>
      <c r="B339" s="0" t="s">
        <v>627</v>
      </c>
      <c r="C339" s="0" t="s">
        <v>672</v>
      </c>
      <c r="D339" s="4" t="s">
        <v>673</v>
      </c>
      <c r="E339" s="4" t="s">
        <v>10</v>
      </c>
      <c r="F339" s="4">
        <v>453.29</v>
      </c>
      <c r="G339" s="4" t="s">
        <v>10</v>
      </c>
      <c r="H339" s="4" t="s">
        <v>10</v>
      </c>
      <c r="I339" s="4" t="s">
        <v>10</v>
      </c>
      <c r="J339" s="4">
        <v>18.81</v>
      </c>
      <c r="K339" s="4">
        <v>27</v>
      </c>
      <c r="L339" s="4">
        <v>4</v>
      </c>
      <c r="M339" s="4">
        <v>23</v>
      </c>
      <c r="N339" s="4" t="s">
        <v>10</v>
      </c>
      <c r="O339" s="4">
        <v>1</v>
      </c>
      <c r="P339" s="4" t="s">
        <v>10</v>
      </c>
      <c r="Q339" s="4" t="s">
        <v>10</v>
      </c>
      <c r="R339" s="4" t="s">
        <v>10</v>
      </c>
      <c r="S339" s="4" t="s">
        <v>10</v>
      </c>
      <c r="T339" s="4" t="s">
        <v>10</v>
      </c>
      <c r="U339" s="4" t="s">
        <v>10</v>
      </c>
      <c r="V339" s="4" t="s">
        <v>10</v>
      </c>
      <c r="W339" s="4" t="s">
        <v>10</v>
      </c>
      <c r="X339" s="4" t="s">
        <v>10</v>
      </c>
      <c r="Y339" s="4" t="s">
        <v>10</v>
      </c>
      <c r="Z339" s="4" t="s">
        <v>10</v>
      </c>
      <c r="AA339" s="4" t="s">
        <v>10</v>
      </c>
      <c r="AB339" s="4" t="s">
        <v>10</v>
      </c>
    </row>
    <row r="340">
      <c r="A340" s="0" t="s">
        <v>626</v>
      </c>
      <c r="B340" s="0" t="s">
        <v>627</v>
      </c>
      <c r="C340" s="0" t="s">
        <v>674</v>
      </c>
      <c r="D340" s="4" t="s">
        <v>675</v>
      </c>
      <c r="E340" s="4" t="s">
        <v>10</v>
      </c>
      <c r="F340" s="4" t="s">
        <v>10</v>
      </c>
      <c r="G340" s="4" t="s">
        <v>10</v>
      </c>
      <c r="H340" s="4">
        <v>45</v>
      </c>
      <c r="I340" s="4">
        <v>18</v>
      </c>
      <c r="J340" s="4">
        <v>21</v>
      </c>
      <c r="K340" s="4">
        <v>2</v>
      </c>
      <c r="L340" s="4">
        <v>7</v>
      </c>
      <c r="M340" s="4">
        <v>14</v>
      </c>
      <c r="N340" s="4">
        <v>2</v>
      </c>
      <c r="O340" s="4">
        <v>38</v>
      </c>
      <c r="P340" s="4">
        <v>48</v>
      </c>
      <c r="Q340" s="4">
        <v>35</v>
      </c>
      <c r="R340" s="4">
        <v>5</v>
      </c>
      <c r="S340" s="4">
        <v>3</v>
      </c>
      <c r="T340" s="4">
        <v>2</v>
      </c>
      <c r="U340" s="4">
        <v>4.92</v>
      </c>
      <c r="V340" s="4">
        <v>10.82</v>
      </c>
      <c r="W340" s="4">
        <v>3.86</v>
      </c>
      <c r="X340" s="4">
        <v>6.24</v>
      </c>
      <c r="Y340" s="4">
        <v>1.18</v>
      </c>
      <c r="Z340" s="4">
        <v>1.68</v>
      </c>
      <c r="AA340" s="4">
        <v>2.4</v>
      </c>
      <c r="AB340" s="4" t="s">
        <v>10</v>
      </c>
    </row>
    <row r="341">
      <c r="A341" s="0" t="s">
        <v>626</v>
      </c>
      <c r="B341" s="0" t="s">
        <v>627</v>
      </c>
      <c r="C341" s="0" t="s">
        <v>676</v>
      </c>
      <c r="D341" s="4" t="s">
        <v>677</v>
      </c>
      <c r="E341" s="4" t="s">
        <v>10</v>
      </c>
      <c r="F341" s="4">
        <v>300.84</v>
      </c>
      <c r="G341" s="4" t="s">
        <v>10</v>
      </c>
      <c r="H341" s="4">
        <v>19</v>
      </c>
      <c r="I341" s="4">
        <v>33</v>
      </c>
      <c r="J341" s="4">
        <v>20</v>
      </c>
      <c r="K341" s="4">
        <v>1</v>
      </c>
      <c r="L341" s="4">
        <v>7</v>
      </c>
      <c r="M341" s="4">
        <v>13</v>
      </c>
      <c r="N341" s="4">
        <v>7</v>
      </c>
      <c r="O341" s="4">
        <v>5</v>
      </c>
      <c r="P341" s="4">
        <v>35</v>
      </c>
      <c r="Q341" s="4">
        <v>10</v>
      </c>
      <c r="R341" s="4">
        <v>1</v>
      </c>
      <c r="S341" s="4">
        <v>1</v>
      </c>
      <c r="T341" s="4" t="s">
        <v>10</v>
      </c>
      <c r="U341" s="4" t="s">
        <v>10</v>
      </c>
      <c r="V341" s="4">
        <v>4.68</v>
      </c>
      <c r="W341" s="4">
        <v>6.08</v>
      </c>
      <c r="X341" s="4">
        <v>4.08</v>
      </c>
      <c r="Y341" s="4" t="s">
        <v>10</v>
      </c>
      <c r="Z341" s="4" t="s">
        <v>10</v>
      </c>
      <c r="AA341" s="4" t="s">
        <v>10</v>
      </c>
      <c r="AB341" s="4" t="s">
        <v>10</v>
      </c>
    </row>
    <row r="342">
      <c r="A342" s="0" t="s">
        <v>626</v>
      </c>
      <c r="B342" s="0" t="s">
        <v>627</v>
      </c>
      <c r="C342" s="0" t="s">
        <v>678</v>
      </c>
      <c r="D342" s="4" t="s">
        <v>679</v>
      </c>
      <c r="E342" s="4" t="s">
        <v>10</v>
      </c>
      <c r="F342" s="4">
        <v>42.65</v>
      </c>
      <c r="G342" s="4" t="s">
        <v>10</v>
      </c>
      <c r="H342" s="4">
        <v>2</v>
      </c>
      <c r="I342" s="4" t="s">
        <v>10</v>
      </c>
      <c r="J342" s="4" t="s">
        <v>10</v>
      </c>
      <c r="K342" s="4" t="s">
        <v>10</v>
      </c>
      <c r="L342" s="4" t="s">
        <v>10</v>
      </c>
      <c r="M342" s="4" t="s">
        <v>10</v>
      </c>
      <c r="N342" s="4" t="s">
        <v>10</v>
      </c>
      <c r="O342" s="4" t="s">
        <v>10</v>
      </c>
      <c r="P342" s="4" t="s">
        <v>10</v>
      </c>
      <c r="Q342" s="4" t="s">
        <v>10</v>
      </c>
      <c r="R342" s="4" t="s">
        <v>10</v>
      </c>
      <c r="S342" s="4" t="s">
        <v>10</v>
      </c>
      <c r="T342" s="4" t="s">
        <v>10</v>
      </c>
      <c r="U342" s="4" t="s">
        <v>10</v>
      </c>
      <c r="V342" s="4" t="s">
        <v>10</v>
      </c>
      <c r="W342" s="4" t="s">
        <v>10</v>
      </c>
      <c r="X342" s="4" t="s">
        <v>10</v>
      </c>
      <c r="Y342" s="4" t="s">
        <v>10</v>
      </c>
      <c r="Z342" s="4" t="s">
        <v>10</v>
      </c>
      <c r="AA342" s="4" t="s">
        <v>10</v>
      </c>
      <c r="AB342" s="4" t="s">
        <v>10</v>
      </c>
    </row>
    <row r="343">
      <c r="A343" s="0" t="s">
        <v>626</v>
      </c>
      <c r="B343" s="0" t="s">
        <v>627</v>
      </c>
      <c r="C343" s="0" t="s">
        <v>680</v>
      </c>
      <c r="D343" s="4" t="s">
        <v>311</v>
      </c>
      <c r="E343" s="4" t="s">
        <v>10</v>
      </c>
      <c r="F343" s="4">
        <v>50.91</v>
      </c>
      <c r="G343" s="4">
        <v>3</v>
      </c>
      <c r="H343" s="4">
        <v>55</v>
      </c>
      <c r="I343" s="4">
        <v>109</v>
      </c>
      <c r="J343" s="4">
        <v>173</v>
      </c>
      <c r="K343" s="4">
        <v>199</v>
      </c>
      <c r="L343" s="4">
        <v>205</v>
      </c>
      <c r="M343" s="4">
        <v>204</v>
      </c>
      <c r="N343" s="4">
        <v>449</v>
      </c>
      <c r="O343" s="4">
        <v>191</v>
      </c>
      <c r="P343" s="4">
        <v>95</v>
      </c>
      <c r="Q343" s="4">
        <v>86</v>
      </c>
      <c r="R343" s="4">
        <v>31</v>
      </c>
      <c r="S343" s="4">
        <v>26</v>
      </c>
      <c r="T343" s="4">
        <v>7</v>
      </c>
      <c r="U343" s="4">
        <v>3.39</v>
      </c>
      <c r="V343" s="4" t="s">
        <v>10</v>
      </c>
      <c r="W343" s="4" t="s">
        <v>10</v>
      </c>
      <c r="X343" s="4" t="s">
        <v>10</v>
      </c>
      <c r="Y343" s="4" t="s">
        <v>10</v>
      </c>
      <c r="Z343" s="4" t="s">
        <v>10</v>
      </c>
      <c r="AA343" s="4" t="s">
        <v>10</v>
      </c>
      <c r="AB343" s="4" t="s">
        <v>10</v>
      </c>
    </row>
    <row r="344">
      <c r="A344" s="0" t="s">
        <v>626</v>
      </c>
      <c r="B344" s="0" t="s">
        <v>627</v>
      </c>
      <c r="C344" s="0" t="s">
        <v>681</v>
      </c>
      <c r="D344" s="4" t="s">
        <v>682</v>
      </c>
      <c r="E344" s="4" t="s">
        <v>10</v>
      </c>
      <c r="F344" s="4">
        <v>62.52</v>
      </c>
      <c r="G344" s="4" t="s">
        <v>10</v>
      </c>
      <c r="H344" s="4" t="s">
        <v>10</v>
      </c>
      <c r="I344" s="4">
        <v>7.29</v>
      </c>
      <c r="J344" s="4">
        <v>12.18</v>
      </c>
      <c r="K344" s="4">
        <v>19</v>
      </c>
      <c r="L344" s="4">
        <v>18</v>
      </c>
      <c r="M344" s="4">
        <v>8</v>
      </c>
      <c r="N344" s="4" t="s">
        <v>10</v>
      </c>
      <c r="O344" s="4">
        <v>29</v>
      </c>
      <c r="P344" s="4">
        <v>39</v>
      </c>
      <c r="Q344" s="4">
        <v>19</v>
      </c>
      <c r="R344" s="4">
        <v>2</v>
      </c>
      <c r="S344" s="4">
        <v>3</v>
      </c>
      <c r="T344" s="4">
        <v>1</v>
      </c>
      <c r="U344" s="4">
        <v>2.03</v>
      </c>
      <c r="V344" s="4" t="s">
        <v>10</v>
      </c>
      <c r="W344" s="4" t="s">
        <v>10</v>
      </c>
      <c r="X344" s="4" t="s">
        <v>10</v>
      </c>
      <c r="Y344" s="4" t="s">
        <v>10</v>
      </c>
      <c r="Z344" s="4" t="s">
        <v>10</v>
      </c>
      <c r="AA344" s="4" t="s">
        <v>10</v>
      </c>
      <c r="AB344" s="4" t="s">
        <v>10</v>
      </c>
    </row>
    <row r="345">
      <c r="A345" s="5" t="s">
        <v>683</v>
      </c>
      <c r="E345" s="5">
        <f>=SUBTOTAL(9,E315:E344)</f>
      </c>
      <c r="F345" s="5">
        <f>=SUBTOTAL(9,F315:F344)</f>
      </c>
      <c r="G345" s="5">
        <f>=SUBTOTAL(9,G315:G344)</f>
      </c>
      <c r="H345" s="5">
        <f>=SUBTOTAL(9,H315:H344)</f>
      </c>
      <c r="I345" s="5">
        <f>=SUBTOTAL(9,I315:I344)</f>
      </c>
      <c r="J345" s="5">
        <f>=SUBTOTAL(9,J315:J344)</f>
      </c>
      <c r="K345" s="5">
        <f>=SUBTOTAL(9,K315:K344)</f>
      </c>
      <c r="L345" s="5">
        <f>=SUBTOTAL(9,L315:L344)</f>
      </c>
      <c r="M345" s="5">
        <f>=SUBTOTAL(9,M315:M344)</f>
      </c>
      <c r="N345" s="5">
        <f>=SUBTOTAL(9,N315:N344)</f>
      </c>
      <c r="O345" s="5">
        <f>=SUBTOTAL(9,O315:O344)</f>
      </c>
      <c r="P345" s="5">
        <f>=SUBTOTAL(9,P315:P344)</f>
      </c>
      <c r="Q345" s="5">
        <f>=SUBTOTAL(9,Q315:Q344)</f>
      </c>
      <c r="R345" s="5">
        <f>=SUBTOTAL(9,R315:R344)</f>
      </c>
      <c r="S345" s="5">
        <f>=SUBTOTAL(9,S315:S344)</f>
      </c>
      <c r="T345" s="5">
        <f>=SUBTOTAL(9,T315:T344)</f>
      </c>
      <c r="U345" s="5">
        <f>=SUBTOTAL(9,U315:U344)</f>
      </c>
      <c r="V345" s="5">
        <f>=SUBTOTAL(9,V315:V344)</f>
      </c>
      <c r="W345" s="5">
        <f>=SUBTOTAL(9,W315:W344)</f>
      </c>
      <c r="X345" s="5">
        <f>=SUBTOTAL(9,X315:X344)</f>
      </c>
      <c r="Y345" s="5">
        <f>=SUBTOTAL(9,Y315:Y344)</f>
      </c>
      <c r="Z345" s="5">
        <f>=SUBTOTAL(9,Z315:Z344)</f>
      </c>
      <c r="AA345" s="5">
        <f>=SUBTOTAL(9,[315:[344)</f>
      </c>
      <c r="AB345" s="5">
        <f>=SUBTOTAL(9,\315:\344)</f>
      </c>
    </row>
    <row r="346">
      <c r="A346" s="0" t="s">
        <v>684</v>
      </c>
      <c r="B346" s="0" t="s">
        <v>685</v>
      </c>
      <c r="C346" s="0" t="s">
        <v>686</v>
      </c>
      <c r="D346" s="4" t="s">
        <v>149</v>
      </c>
      <c r="E346" s="4" t="s">
        <v>10</v>
      </c>
      <c r="F346" s="4" t="s">
        <v>10</v>
      </c>
      <c r="G346" s="4" t="s">
        <v>10</v>
      </c>
      <c r="H346" s="4" t="s">
        <v>10</v>
      </c>
      <c r="I346" s="4" t="s">
        <v>10</v>
      </c>
      <c r="J346" s="4">
        <v>0.97</v>
      </c>
      <c r="K346" s="4">
        <v>18</v>
      </c>
      <c r="L346" s="4">
        <v>75</v>
      </c>
      <c r="M346" s="4">
        <v>2</v>
      </c>
      <c r="N346" s="4">
        <v>17</v>
      </c>
      <c r="O346" s="4">
        <v>1</v>
      </c>
      <c r="P346" s="4">
        <v>15</v>
      </c>
      <c r="Q346" s="4">
        <v>52</v>
      </c>
      <c r="R346" s="4">
        <v>14</v>
      </c>
      <c r="S346" s="4">
        <v>23</v>
      </c>
      <c r="T346" s="4">
        <v>5</v>
      </c>
      <c r="U346" s="4">
        <v>16.18</v>
      </c>
      <c r="V346" s="4">
        <v>31.24</v>
      </c>
      <c r="W346" s="4">
        <v>75.42</v>
      </c>
      <c r="X346" s="4">
        <v>80.85</v>
      </c>
      <c r="Y346" s="4">
        <v>17.39</v>
      </c>
      <c r="Z346" s="4">
        <v>24.76</v>
      </c>
      <c r="AA346" s="4">
        <v>77.41</v>
      </c>
      <c r="AB346" s="4">
        <v>156.18</v>
      </c>
    </row>
    <row r="347">
      <c r="A347" s="0" t="s">
        <v>684</v>
      </c>
      <c r="B347" s="0" t="s">
        <v>685</v>
      </c>
      <c r="C347" s="0" t="s">
        <v>687</v>
      </c>
      <c r="D347" s="4" t="s">
        <v>688</v>
      </c>
      <c r="E347" s="4" t="s">
        <v>10</v>
      </c>
      <c r="F347" s="4">
        <v>75.85</v>
      </c>
      <c r="G347" s="4">
        <v>186.35</v>
      </c>
      <c r="H347" s="4">
        <v>66</v>
      </c>
      <c r="I347" s="4">
        <v>32</v>
      </c>
      <c r="J347" s="4">
        <v>44</v>
      </c>
      <c r="K347" s="4">
        <v>10</v>
      </c>
      <c r="L347" s="4">
        <v>149</v>
      </c>
      <c r="M347" s="4">
        <v>400</v>
      </c>
      <c r="N347" s="4">
        <v>1651</v>
      </c>
      <c r="O347" s="4">
        <v>794</v>
      </c>
      <c r="P347" s="4">
        <v>558</v>
      </c>
      <c r="Q347" s="4">
        <v>842</v>
      </c>
      <c r="R347" s="4">
        <v>422</v>
      </c>
      <c r="S347" s="4">
        <v>338</v>
      </c>
      <c r="T347" s="4">
        <v>539</v>
      </c>
      <c r="U347" s="4">
        <v>627.86</v>
      </c>
      <c r="V347" s="4">
        <v>680.47</v>
      </c>
      <c r="W347" s="4">
        <v>1030.16</v>
      </c>
      <c r="X347" s="4">
        <v>987.23</v>
      </c>
      <c r="Y347" s="4">
        <v>918.49</v>
      </c>
      <c r="Z347" s="4">
        <v>907.79</v>
      </c>
      <c r="AA347" s="4">
        <v>1273.69</v>
      </c>
      <c r="AB347" s="4">
        <v>1301.22</v>
      </c>
    </row>
    <row r="348">
      <c r="A348" s="0" t="s">
        <v>684</v>
      </c>
      <c r="B348" s="0" t="s">
        <v>685</v>
      </c>
      <c r="C348" s="0" t="s">
        <v>689</v>
      </c>
      <c r="D348" s="4" t="s">
        <v>690</v>
      </c>
      <c r="E348" s="4" t="s">
        <v>10</v>
      </c>
      <c r="F348" s="4" t="s">
        <v>10</v>
      </c>
      <c r="G348" s="4" t="s">
        <v>10</v>
      </c>
      <c r="H348" s="4" t="s">
        <v>10</v>
      </c>
      <c r="I348" s="4" t="s">
        <v>10</v>
      </c>
      <c r="J348" s="4" t="s">
        <v>10</v>
      </c>
      <c r="K348" s="4" t="s">
        <v>10</v>
      </c>
      <c r="L348" s="4" t="s">
        <v>10</v>
      </c>
      <c r="M348" s="4" t="s">
        <v>10</v>
      </c>
      <c r="N348" s="4">
        <v>2</v>
      </c>
      <c r="O348" s="4" t="s">
        <v>10</v>
      </c>
      <c r="P348" s="4" t="s">
        <v>10</v>
      </c>
      <c r="Q348" s="4" t="s">
        <v>10</v>
      </c>
      <c r="R348" s="4" t="s">
        <v>10</v>
      </c>
      <c r="S348" s="4" t="s">
        <v>10</v>
      </c>
      <c r="T348" s="4" t="s">
        <v>10</v>
      </c>
      <c r="U348" s="4" t="s">
        <v>10</v>
      </c>
      <c r="V348" s="4" t="s">
        <v>10</v>
      </c>
      <c r="W348" s="4" t="s">
        <v>10</v>
      </c>
      <c r="X348" s="4" t="s">
        <v>10</v>
      </c>
      <c r="Y348" s="4" t="s">
        <v>10</v>
      </c>
      <c r="Z348" s="4" t="s">
        <v>10</v>
      </c>
      <c r="AA348" s="4" t="s">
        <v>10</v>
      </c>
      <c r="AB348" s="4" t="s">
        <v>10</v>
      </c>
    </row>
    <row r="349">
      <c r="A349" s="0" t="s">
        <v>684</v>
      </c>
      <c r="B349" s="0" t="s">
        <v>685</v>
      </c>
      <c r="C349" s="0" t="s">
        <v>691</v>
      </c>
      <c r="D349" s="4" t="s">
        <v>692</v>
      </c>
      <c r="E349" s="4" t="s">
        <v>10</v>
      </c>
      <c r="F349" s="4" t="s">
        <v>10</v>
      </c>
      <c r="G349" s="4" t="s">
        <v>10</v>
      </c>
      <c r="H349" s="4" t="s">
        <v>10</v>
      </c>
      <c r="I349" s="4">
        <v>5</v>
      </c>
      <c r="J349" s="4" t="s">
        <v>10</v>
      </c>
      <c r="K349" s="4" t="s">
        <v>10</v>
      </c>
      <c r="L349" s="4">
        <v>57</v>
      </c>
      <c r="M349" s="4">
        <v>51</v>
      </c>
      <c r="N349" s="4">
        <v>386</v>
      </c>
      <c r="O349" s="4">
        <v>134</v>
      </c>
      <c r="P349" s="4">
        <v>92</v>
      </c>
      <c r="Q349" s="4">
        <v>73</v>
      </c>
      <c r="R349" s="4">
        <v>46</v>
      </c>
      <c r="S349" s="4">
        <v>31</v>
      </c>
      <c r="T349" s="4">
        <v>16</v>
      </c>
      <c r="U349" s="4">
        <v>24.36</v>
      </c>
      <c r="V349" s="4">
        <v>33.55</v>
      </c>
      <c r="W349" s="4">
        <v>43.6</v>
      </c>
      <c r="X349" s="4">
        <v>44.93</v>
      </c>
      <c r="Y349" s="4">
        <v>14.54</v>
      </c>
      <c r="Z349" s="4">
        <v>13.56</v>
      </c>
      <c r="AA349" s="4">
        <v>45.1</v>
      </c>
      <c r="AB349" s="4">
        <v>48.77</v>
      </c>
    </row>
    <row r="350">
      <c r="A350" s="0" t="s">
        <v>684</v>
      </c>
      <c r="B350" s="0" t="s">
        <v>685</v>
      </c>
      <c r="C350" s="0" t="s">
        <v>693</v>
      </c>
      <c r="D350" s="4" t="s">
        <v>694</v>
      </c>
      <c r="E350" s="4" t="s">
        <v>10</v>
      </c>
      <c r="F350" s="4" t="s">
        <v>10</v>
      </c>
      <c r="G350" s="4" t="s">
        <v>10</v>
      </c>
      <c r="H350" s="4">
        <v>34</v>
      </c>
      <c r="I350" s="4" t="s">
        <v>10</v>
      </c>
      <c r="J350" s="4" t="s">
        <v>10</v>
      </c>
      <c r="K350" s="4" t="s">
        <v>10</v>
      </c>
      <c r="L350" s="4" t="s">
        <v>10</v>
      </c>
      <c r="M350" s="4" t="s">
        <v>10</v>
      </c>
      <c r="N350" s="4">
        <v>8</v>
      </c>
      <c r="O350" s="4" t="s">
        <v>10</v>
      </c>
      <c r="P350" s="4" t="s">
        <v>10</v>
      </c>
      <c r="Q350" s="4">
        <v>14</v>
      </c>
      <c r="R350" s="4" t="s">
        <v>10</v>
      </c>
      <c r="S350" s="4">
        <v>6</v>
      </c>
      <c r="T350" s="4">
        <v>1</v>
      </c>
      <c r="U350" s="4">
        <v>3.14</v>
      </c>
      <c r="V350" s="4">
        <v>3.03</v>
      </c>
      <c r="W350" s="4">
        <v>45.82</v>
      </c>
      <c r="X350" s="4">
        <v>36.61</v>
      </c>
      <c r="Y350" s="4">
        <v>58.64</v>
      </c>
      <c r="Z350" s="4">
        <v>38.72</v>
      </c>
      <c r="AA350" s="4">
        <v>33.93</v>
      </c>
      <c r="AB350" s="4">
        <v>48.86</v>
      </c>
    </row>
    <row r="351">
      <c r="A351" s="0" t="s">
        <v>684</v>
      </c>
      <c r="B351" s="0" t="s">
        <v>685</v>
      </c>
      <c r="C351" s="0" t="s">
        <v>695</v>
      </c>
      <c r="D351" s="4" t="s">
        <v>696</v>
      </c>
      <c r="E351" s="4" t="s">
        <v>10</v>
      </c>
      <c r="F351" s="4" t="s">
        <v>10</v>
      </c>
      <c r="G351" s="4" t="s">
        <v>10</v>
      </c>
      <c r="H351" s="4">
        <v>11</v>
      </c>
      <c r="I351" s="4" t="s">
        <v>10</v>
      </c>
      <c r="J351" s="4" t="s">
        <v>10</v>
      </c>
      <c r="K351" s="4" t="s">
        <v>10</v>
      </c>
      <c r="L351" s="4" t="s">
        <v>10</v>
      </c>
      <c r="M351" s="4" t="s">
        <v>10</v>
      </c>
      <c r="N351" s="4">
        <v>25</v>
      </c>
      <c r="O351" s="4" t="s">
        <v>10</v>
      </c>
      <c r="P351" s="4" t="s">
        <v>10</v>
      </c>
      <c r="Q351" s="4" t="s">
        <v>10</v>
      </c>
      <c r="R351" s="4" t="s">
        <v>10</v>
      </c>
      <c r="S351" s="4" t="s">
        <v>10</v>
      </c>
      <c r="T351" s="4" t="s">
        <v>10</v>
      </c>
      <c r="U351" s="4">
        <v>18.44</v>
      </c>
      <c r="V351" s="4">
        <v>3.64</v>
      </c>
      <c r="W351" s="4">
        <v>61.56</v>
      </c>
      <c r="X351" s="4">
        <v>116.92</v>
      </c>
      <c r="Y351" s="4">
        <v>1319.94</v>
      </c>
      <c r="Z351" s="4">
        <v>953.03</v>
      </c>
      <c r="AA351" s="4">
        <v>1159.51</v>
      </c>
      <c r="AB351" s="4">
        <v>1083.89</v>
      </c>
    </row>
    <row r="352">
      <c r="A352" s="0" t="s">
        <v>684</v>
      </c>
      <c r="B352" s="0" t="s">
        <v>685</v>
      </c>
      <c r="C352" s="0" t="s">
        <v>697</v>
      </c>
      <c r="D352" s="4" t="s">
        <v>698</v>
      </c>
      <c r="E352" s="4" t="s">
        <v>10</v>
      </c>
      <c r="F352" s="4" t="s">
        <v>10</v>
      </c>
      <c r="G352" s="4" t="s">
        <v>10</v>
      </c>
      <c r="H352" s="4" t="s">
        <v>10</v>
      </c>
      <c r="I352" s="4" t="s">
        <v>10</v>
      </c>
      <c r="J352" s="4" t="s">
        <v>10</v>
      </c>
      <c r="K352" s="4" t="s">
        <v>10</v>
      </c>
      <c r="L352" s="4" t="s">
        <v>10</v>
      </c>
      <c r="M352" s="4" t="s">
        <v>10</v>
      </c>
      <c r="N352" s="4" t="s">
        <v>10</v>
      </c>
      <c r="O352" s="4" t="s">
        <v>10</v>
      </c>
      <c r="P352" s="4" t="s">
        <v>10</v>
      </c>
      <c r="Q352" s="4" t="s">
        <v>10</v>
      </c>
      <c r="R352" s="4" t="s">
        <v>10</v>
      </c>
      <c r="S352" s="4" t="s">
        <v>10</v>
      </c>
      <c r="T352" s="4" t="s">
        <v>10</v>
      </c>
      <c r="U352" s="4" t="s">
        <v>10</v>
      </c>
      <c r="V352" s="4" t="s">
        <v>10</v>
      </c>
      <c r="W352" s="4">
        <v>4.75</v>
      </c>
      <c r="X352" s="4">
        <v>4.02</v>
      </c>
      <c r="Y352" s="4" t="s">
        <v>10</v>
      </c>
      <c r="Z352" s="4" t="s">
        <v>10</v>
      </c>
      <c r="AA352" s="4" t="s">
        <v>10</v>
      </c>
      <c r="AB352" s="4" t="s">
        <v>10</v>
      </c>
    </row>
    <row r="353">
      <c r="A353" s="5" t="s">
        <v>699</v>
      </c>
      <c r="E353" s="5">
        <f>=SUBTOTAL(9,E346:E352)</f>
      </c>
      <c r="F353" s="5">
        <f>=SUBTOTAL(9,F346:F352)</f>
      </c>
      <c r="G353" s="5">
        <f>=SUBTOTAL(9,G346:G352)</f>
      </c>
      <c r="H353" s="5">
        <f>=SUBTOTAL(9,H346:H352)</f>
      </c>
      <c r="I353" s="5">
        <f>=SUBTOTAL(9,I346:I352)</f>
      </c>
      <c r="J353" s="5">
        <f>=SUBTOTAL(9,J346:J352)</f>
      </c>
      <c r="K353" s="5">
        <f>=SUBTOTAL(9,K346:K352)</f>
      </c>
      <c r="L353" s="5">
        <f>=SUBTOTAL(9,L346:L352)</f>
      </c>
      <c r="M353" s="5">
        <f>=SUBTOTAL(9,M346:M352)</f>
      </c>
      <c r="N353" s="5">
        <f>=SUBTOTAL(9,N346:N352)</f>
      </c>
      <c r="O353" s="5">
        <f>=SUBTOTAL(9,O346:O352)</f>
      </c>
      <c r="P353" s="5">
        <f>=SUBTOTAL(9,P346:P352)</f>
      </c>
      <c r="Q353" s="5">
        <f>=SUBTOTAL(9,Q346:Q352)</f>
      </c>
      <c r="R353" s="5">
        <f>=SUBTOTAL(9,R346:R352)</f>
      </c>
      <c r="S353" s="5">
        <f>=SUBTOTAL(9,S346:S352)</f>
      </c>
      <c r="T353" s="5">
        <f>=SUBTOTAL(9,T346:T352)</f>
      </c>
      <c r="U353" s="5">
        <f>=SUBTOTAL(9,U346:U352)</f>
      </c>
      <c r="V353" s="5">
        <f>=SUBTOTAL(9,V346:V352)</f>
      </c>
      <c r="W353" s="5">
        <f>=SUBTOTAL(9,W346:W352)</f>
      </c>
      <c r="X353" s="5">
        <f>=SUBTOTAL(9,X346:X352)</f>
      </c>
      <c r="Y353" s="5">
        <f>=SUBTOTAL(9,Y346:Y352)</f>
      </c>
      <c r="Z353" s="5">
        <f>=SUBTOTAL(9,Z346:Z352)</f>
      </c>
      <c r="AA353" s="5">
        <f>=SUBTOTAL(9,[346:[352)</f>
      </c>
      <c r="AB353" s="5">
        <f>=SUBTOTAL(9,\346:\352)</f>
      </c>
    </row>
    <row r="354">
      <c r="A354" s="0" t="s">
        <v>700</v>
      </c>
      <c r="B354" s="0" t="s">
        <v>701</v>
      </c>
      <c r="C354" s="0" t="s">
        <v>702</v>
      </c>
      <c r="D354" s="4" t="s">
        <v>703</v>
      </c>
      <c r="E354" s="4">
        <v>830.28</v>
      </c>
      <c r="F354" s="4">
        <v>827.76</v>
      </c>
      <c r="G354" s="4">
        <v>1279.8</v>
      </c>
      <c r="H354" s="4">
        <v>1125</v>
      </c>
      <c r="I354" s="4">
        <v>827</v>
      </c>
      <c r="J354" s="4">
        <v>638</v>
      </c>
      <c r="K354" s="4">
        <v>386</v>
      </c>
      <c r="L354" s="4">
        <v>189</v>
      </c>
      <c r="M354" s="4">
        <v>157</v>
      </c>
      <c r="N354" s="4">
        <v>168</v>
      </c>
      <c r="O354" s="4">
        <v>63</v>
      </c>
      <c r="P354" s="4">
        <v>60</v>
      </c>
      <c r="Q354" s="4">
        <v>100</v>
      </c>
      <c r="R354" s="4">
        <v>105</v>
      </c>
      <c r="S354" s="4">
        <v>125</v>
      </c>
      <c r="T354" s="4">
        <v>92</v>
      </c>
      <c r="U354" s="4">
        <v>31.03</v>
      </c>
      <c r="V354" s="4">
        <v>96.66</v>
      </c>
      <c r="W354" s="4">
        <v>105.46</v>
      </c>
      <c r="X354" s="4">
        <v>64.74</v>
      </c>
      <c r="Y354" s="4">
        <v>25.95</v>
      </c>
      <c r="Z354" s="4">
        <v>39.33</v>
      </c>
      <c r="AA354" s="4">
        <v>28.81</v>
      </c>
      <c r="AB354" s="4">
        <v>17.05</v>
      </c>
    </row>
    <row r="355">
      <c r="A355" s="0" t="s">
        <v>700</v>
      </c>
      <c r="B355" s="0" t="s">
        <v>701</v>
      </c>
      <c r="C355" s="0" t="s">
        <v>704</v>
      </c>
      <c r="D355" s="4" t="s">
        <v>705</v>
      </c>
      <c r="E355" s="4">
        <v>183.72</v>
      </c>
      <c r="F355" s="4">
        <v>594.41</v>
      </c>
      <c r="G355" s="4">
        <v>380.52</v>
      </c>
      <c r="H355" s="4">
        <v>269</v>
      </c>
      <c r="I355" s="4">
        <v>230</v>
      </c>
      <c r="J355" s="4">
        <v>389</v>
      </c>
      <c r="K355" s="4">
        <v>262</v>
      </c>
      <c r="L355" s="4">
        <v>259</v>
      </c>
      <c r="M355" s="4">
        <v>125</v>
      </c>
      <c r="N355" s="4">
        <v>331</v>
      </c>
      <c r="O355" s="4">
        <v>190</v>
      </c>
      <c r="P355" s="4">
        <v>424</v>
      </c>
      <c r="Q355" s="4">
        <v>111</v>
      </c>
      <c r="R355" s="4">
        <v>125</v>
      </c>
      <c r="S355" s="4">
        <v>54</v>
      </c>
      <c r="T355" s="4">
        <v>16</v>
      </c>
      <c r="U355" s="4">
        <v>1.61</v>
      </c>
      <c r="V355" s="4" t="s">
        <v>10</v>
      </c>
      <c r="W355" s="4" t="s">
        <v>10</v>
      </c>
      <c r="X355" s="4" t="s">
        <v>10</v>
      </c>
      <c r="Y355" s="4" t="s">
        <v>10</v>
      </c>
      <c r="Z355" s="4" t="s">
        <v>10</v>
      </c>
      <c r="AA355" s="4" t="s">
        <v>10</v>
      </c>
      <c r="AB355" s="4" t="s">
        <v>10</v>
      </c>
    </row>
    <row r="356">
      <c r="A356" s="0" t="s">
        <v>700</v>
      </c>
      <c r="B356" s="0" t="s">
        <v>701</v>
      </c>
      <c r="C356" s="0" t="s">
        <v>706</v>
      </c>
      <c r="D356" s="4" t="s">
        <v>707</v>
      </c>
      <c r="E356" s="4" t="s">
        <v>10</v>
      </c>
      <c r="F356" s="4" t="s">
        <v>10</v>
      </c>
      <c r="G356" s="4">
        <v>36.42</v>
      </c>
      <c r="H356" s="4">
        <v>20</v>
      </c>
      <c r="I356" s="4">
        <v>34.95</v>
      </c>
      <c r="J356" s="4" t="s">
        <v>10</v>
      </c>
      <c r="K356" s="4">
        <v>1</v>
      </c>
      <c r="L356" s="4">
        <v>3</v>
      </c>
      <c r="M356" s="4">
        <v>16</v>
      </c>
      <c r="N356" s="4">
        <v>27</v>
      </c>
      <c r="O356" s="4">
        <v>78</v>
      </c>
      <c r="P356" s="4">
        <v>183</v>
      </c>
      <c r="Q356" s="4">
        <v>60</v>
      </c>
      <c r="R356" s="4">
        <v>15</v>
      </c>
      <c r="S356" s="4" t="s">
        <v>10</v>
      </c>
      <c r="T356" s="4" t="s">
        <v>10</v>
      </c>
      <c r="U356" s="4" t="s">
        <v>10</v>
      </c>
      <c r="V356" s="4" t="s">
        <v>10</v>
      </c>
      <c r="W356" s="4" t="s">
        <v>10</v>
      </c>
      <c r="X356" s="4" t="s">
        <v>10</v>
      </c>
      <c r="Y356" s="4" t="s">
        <v>10</v>
      </c>
      <c r="Z356" s="4" t="s">
        <v>10</v>
      </c>
      <c r="AA356" s="4" t="s">
        <v>10</v>
      </c>
      <c r="AB356" s="4" t="s">
        <v>10</v>
      </c>
    </row>
    <row r="357">
      <c r="A357" s="0" t="s">
        <v>700</v>
      </c>
      <c r="B357" s="0" t="s">
        <v>701</v>
      </c>
      <c r="C357" s="0" t="s">
        <v>708</v>
      </c>
      <c r="D357" s="4" t="s">
        <v>709</v>
      </c>
      <c r="E357" s="4" t="s">
        <v>10</v>
      </c>
      <c r="F357" s="4">
        <v>70.51</v>
      </c>
      <c r="G357" s="4">
        <v>73.02</v>
      </c>
      <c r="H357" s="4">
        <v>58</v>
      </c>
      <c r="I357" s="4">
        <v>7.89</v>
      </c>
      <c r="J357" s="4">
        <v>33</v>
      </c>
      <c r="K357" s="4">
        <v>21</v>
      </c>
      <c r="L357" s="4">
        <v>9</v>
      </c>
      <c r="M357" s="4">
        <v>5</v>
      </c>
      <c r="N357" s="4">
        <v>26</v>
      </c>
      <c r="O357" s="4">
        <v>15</v>
      </c>
      <c r="P357" s="4">
        <v>27</v>
      </c>
      <c r="Q357" s="4">
        <v>1</v>
      </c>
      <c r="R357" s="4">
        <v>6</v>
      </c>
      <c r="S357" s="4">
        <v>4</v>
      </c>
      <c r="T357" s="4">
        <v>1</v>
      </c>
      <c r="U357" s="4" t="s">
        <v>10</v>
      </c>
      <c r="V357" s="4" t="s">
        <v>10</v>
      </c>
      <c r="W357" s="4" t="s">
        <v>10</v>
      </c>
      <c r="X357" s="4" t="s">
        <v>10</v>
      </c>
      <c r="Y357" s="4" t="s">
        <v>10</v>
      </c>
      <c r="Z357" s="4" t="s">
        <v>10</v>
      </c>
      <c r="AA357" s="4" t="s">
        <v>10</v>
      </c>
      <c r="AB357" s="4" t="s">
        <v>10</v>
      </c>
    </row>
    <row r="358">
      <c r="A358" s="0" t="s">
        <v>700</v>
      </c>
      <c r="B358" s="0" t="s">
        <v>701</v>
      </c>
      <c r="C358" s="0" t="s">
        <v>710</v>
      </c>
      <c r="D358" s="4" t="s">
        <v>711</v>
      </c>
      <c r="E358" s="4" t="s">
        <v>10</v>
      </c>
      <c r="F358" s="4" t="s">
        <v>10</v>
      </c>
      <c r="G358" s="4" t="s">
        <v>10</v>
      </c>
      <c r="H358" s="4" t="s">
        <v>10</v>
      </c>
      <c r="I358" s="4" t="s">
        <v>10</v>
      </c>
      <c r="J358" s="4" t="s">
        <v>10</v>
      </c>
      <c r="K358" s="4" t="s">
        <v>10</v>
      </c>
      <c r="L358" s="4" t="s">
        <v>10</v>
      </c>
      <c r="M358" s="4" t="s">
        <v>10</v>
      </c>
      <c r="N358" s="4" t="s">
        <v>10</v>
      </c>
      <c r="O358" s="4">
        <v>1</v>
      </c>
      <c r="P358" s="4">
        <v>14</v>
      </c>
      <c r="Q358" s="4">
        <v>5</v>
      </c>
      <c r="R358" s="4">
        <v>1</v>
      </c>
      <c r="S358" s="4" t="s">
        <v>10</v>
      </c>
      <c r="T358" s="4" t="s">
        <v>10</v>
      </c>
      <c r="U358" s="4" t="s">
        <v>10</v>
      </c>
      <c r="V358" s="4" t="s">
        <v>10</v>
      </c>
      <c r="W358" s="4" t="s">
        <v>10</v>
      </c>
      <c r="X358" s="4" t="s">
        <v>10</v>
      </c>
      <c r="Y358" s="4" t="s">
        <v>10</v>
      </c>
      <c r="Z358" s="4" t="s">
        <v>10</v>
      </c>
      <c r="AA358" s="4" t="s">
        <v>10</v>
      </c>
      <c r="AB358" s="4" t="s">
        <v>10</v>
      </c>
    </row>
    <row r="359">
      <c r="A359" s="0" t="s">
        <v>700</v>
      </c>
      <c r="B359" s="0" t="s">
        <v>701</v>
      </c>
      <c r="C359" s="0" t="s">
        <v>712</v>
      </c>
      <c r="D359" s="4" t="s">
        <v>713</v>
      </c>
      <c r="E359" s="4" t="s">
        <v>10</v>
      </c>
      <c r="F359" s="4" t="s">
        <v>10</v>
      </c>
      <c r="G359" s="4">
        <v>1</v>
      </c>
      <c r="H359" s="4">
        <v>14</v>
      </c>
      <c r="I359" s="4">
        <v>57</v>
      </c>
      <c r="J359" s="4">
        <v>23.69</v>
      </c>
      <c r="K359" s="4">
        <v>1</v>
      </c>
      <c r="L359" s="4" t="s">
        <v>10</v>
      </c>
      <c r="M359" s="4">
        <v>4</v>
      </c>
      <c r="N359" s="4">
        <v>5</v>
      </c>
      <c r="O359" s="4">
        <v>4</v>
      </c>
      <c r="P359" s="4">
        <v>13</v>
      </c>
      <c r="Q359" s="4" t="s">
        <v>10</v>
      </c>
      <c r="R359" s="4">
        <v>2</v>
      </c>
      <c r="S359" s="4">
        <v>1</v>
      </c>
      <c r="T359" s="4" t="s">
        <v>10</v>
      </c>
      <c r="U359" s="4" t="s">
        <v>10</v>
      </c>
      <c r="V359" s="4" t="s">
        <v>10</v>
      </c>
      <c r="W359" s="4" t="s">
        <v>10</v>
      </c>
      <c r="X359" s="4" t="s">
        <v>10</v>
      </c>
      <c r="Y359" s="4" t="s">
        <v>10</v>
      </c>
      <c r="Z359" s="4" t="s">
        <v>10</v>
      </c>
      <c r="AA359" s="4" t="s">
        <v>10</v>
      </c>
      <c r="AB359" s="4" t="s">
        <v>10</v>
      </c>
    </row>
    <row r="360">
      <c r="A360" s="5" t="s">
        <v>714</v>
      </c>
      <c r="E360" s="5">
        <f>=SUBTOTAL(9,E354:E359)</f>
      </c>
      <c r="F360" s="5">
        <f>=SUBTOTAL(9,F354:F359)</f>
      </c>
      <c r="G360" s="5">
        <f>=SUBTOTAL(9,G354:G359)</f>
      </c>
      <c r="H360" s="5">
        <f>=SUBTOTAL(9,H354:H359)</f>
      </c>
      <c r="I360" s="5">
        <f>=SUBTOTAL(9,I354:I359)</f>
      </c>
      <c r="J360" s="5">
        <f>=SUBTOTAL(9,J354:J359)</f>
      </c>
      <c r="K360" s="5">
        <f>=SUBTOTAL(9,K354:K359)</f>
      </c>
      <c r="L360" s="5">
        <f>=SUBTOTAL(9,L354:L359)</f>
      </c>
      <c r="M360" s="5">
        <f>=SUBTOTAL(9,M354:M359)</f>
      </c>
      <c r="N360" s="5">
        <f>=SUBTOTAL(9,N354:N359)</f>
      </c>
      <c r="O360" s="5">
        <f>=SUBTOTAL(9,O354:O359)</f>
      </c>
      <c r="P360" s="5">
        <f>=SUBTOTAL(9,P354:P359)</f>
      </c>
      <c r="Q360" s="5">
        <f>=SUBTOTAL(9,Q354:Q359)</f>
      </c>
      <c r="R360" s="5">
        <f>=SUBTOTAL(9,R354:R359)</f>
      </c>
      <c r="S360" s="5">
        <f>=SUBTOTAL(9,S354:S359)</f>
      </c>
      <c r="T360" s="5">
        <f>=SUBTOTAL(9,T354:T359)</f>
      </c>
      <c r="U360" s="5">
        <f>=SUBTOTAL(9,U354:U359)</f>
      </c>
      <c r="V360" s="5">
        <f>=SUBTOTAL(9,V354:V359)</f>
      </c>
      <c r="W360" s="5">
        <f>=SUBTOTAL(9,W354:W359)</f>
      </c>
      <c r="X360" s="5">
        <f>=SUBTOTAL(9,X354:X359)</f>
      </c>
      <c r="Y360" s="5">
        <f>=SUBTOTAL(9,Y354:Y359)</f>
      </c>
      <c r="Z360" s="5">
        <f>=SUBTOTAL(9,Z354:Z359)</f>
      </c>
      <c r="AA360" s="5">
        <f>=SUBTOTAL(9,[354:[359)</f>
      </c>
      <c r="AB360" s="5">
        <f>=SUBTOTAL(9,\354:\359)</f>
      </c>
    </row>
    <row r="361">
      <c r="A361" s="0" t="s">
        <v>715</v>
      </c>
      <c r="B361" s="0" t="s">
        <v>716</v>
      </c>
      <c r="C361" s="0" t="s">
        <v>717</v>
      </c>
      <c r="D361" s="4" t="s">
        <v>718</v>
      </c>
      <c r="E361" s="4" t="s">
        <v>10</v>
      </c>
      <c r="F361" s="4">
        <v>4920.1</v>
      </c>
      <c r="G361" s="4">
        <v>7943.17</v>
      </c>
      <c r="H361" s="4">
        <v>4846</v>
      </c>
      <c r="I361" s="4">
        <v>3758</v>
      </c>
      <c r="J361" s="4">
        <v>4629</v>
      </c>
      <c r="K361" s="4">
        <v>7599</v>
      </c>
      <c r="L361" s="4">
        <v>5470</v>
      </c>
      <c r="M361" s="4">
        <v>7109</v>
      </c>
      <c r="N361" s="4">
        <v>3128</v>
      </c>
      <c r="O361" s="4">
        <v>3093</v>
      </c>
      <c r="P361" s="4">
        <v>2705</v>
      </c>
      <c r="Q361" s="4">
        <v>2234</v>
      </c>
      <c r="R361" s="4">
        <v>1234</v>
      </c>
      <c r="S361" s="4">
        <v>710</v>
      </c>
      <c r="T361" s="4">
        <v>507</v>
      </c>
      <c r="U361" s="4">
        <v>683.14</v>
      </c>
      <c r="V361" s="4">
        <v>699.19</v>
      </c>
      <c r="W361" s="4">
        <v>652.72</v>
      </c>
      <c r="X361" s="4">
        <v>549.97</v>
      </c>
      <c r="Y361" s="4">
        <v>245.3</v>
      </c>
      <c r="Z361" s="4">
        <v>120.98</v>
      </c>
      <c r="AA361" s="4">
        <v>310.83</v>
      </c>
      <c r="AB361" s="4">
        <v>282.7</v>
      </c>
    </row>
    <row r="362">
      <c r="A362" s="0" t="s">
        <v>715</v>
      </c>
      <c r="B362" s="0" t="s">
        <v>716</v>
      </c>
      <c r="C362" s="0" t="s">
        <v>719</v>
      </c>
      <c r="D362" s="4" t="s">
        <v>720</v>
      </c>
      <c r="E362" s="4" t="s">
        <v>10</v>
      </c>
      <c r="F362" s="4">
        <v>14.59</v>
      </c>
      <c r="G362" s="4">
        <v>122.7</v>
      </c>
      <c r="H362" s="4">
        <v>63</v>
      </c>
      <c r="I362" s="4">
        <v>60</v>
      </c>
      <c r="J362" s="4">
        <v>63</v>
      </c>
      <c r="K362" s="4">
        <v>227</v>
      </c>
      <c r="L362" s="4">
        <v>53</v>
      </c>
      <c r="M362" s="4">
        <v>108</v>
      </c>
      <c r="N362" s="4">
        <v>46</v>
      </c>
      <c r="O362" s="4">
        <v>35</v>
      </c>
      <c r="P362" s="4">
        <v>38</v>
      </c>
      <c r="Q362" s="4">
        <v>30</v>
      </c>
      <c r="R362" s="4">
        <v>8</v>
      </c>
      <c r="S362" s="4">
        <v>3</v>
      </c>
      <c r="T362" s="4">
        <v>4</v>
      </c>
      <c r="U362" s="4" t="s">
        <v>10</v>
      </c>
      <c r="V362" s="4" t="s">
        <v>10</v>
      </c>
      <c r="W362" s="4" t="s">
        <v>10</v>
      </c>
      <c r="X362" s="4" t="s">
        <v>10</v>
      </c>
      <c r="Y362" s="4" t="s">
        <v>10</v>
      </c>
      <c r="Z362" s="4" t="s">
        <v>10</v>
      </c>
      <c r="AA362" s="4" t="s">
        <v>10</v>
      </c>
      <c r="AB362" s="4" t="s">
        <v>10</v>
      </c>
    </row>
    <row r="363">
      <c r="A363" s="0" t="s">
        <v>715</v>
      </c>
      <c r="B363" s="0" t="s">
        <v>716</v>
      </c>
      <c r="C363" s="0" t="s">
        <v>721</v>
      </c>
      <c r="D363" s="4" t="s">
        <v>722</v>
      </c>
      <c r="E363" s="4" t="s">
        <v>10</v>
      </c>
      <c r="F363" s="4" t="s">
        <v>10</v>
      </c>
      <c r="G363" s="4" t="s">
        <v>10</v>
      </c>
      <c r="H363" s="4" t="s">
        <v>10</v>
      </c>
      <c r="I363" s="4" t="s">
        <v>10</v>
      </c>
      <c r="J363" s="4" t="s">
        <v>10</v>
      </c>
      <c r="K363" s="4" t="s">
        <v>10</v>
      </c>
      <c r="L363" s="4" t="s">
        <v>10</v>
      </c>
      <c r="M363" s="4">
        <v>1</v>
      </c>
      <c r="N363" s="4" t="s">
        <v>10</v>
      </c>
      <c r="O363" s="4">
        <v>12</v>
      </c>
      <c r="P363" s="4" t="s">
        <v>10</v>
      </c>
      <c r="Q363" s="4" t="s">
        <v>10</v>
      </c>
      <c r="R363" s="4" t="s">
        <v>10</v>
      </c>
      <c r="S363" s="4" t="s">
        <v>10</v>
      </c>
      <c r="T363" s="4" t="s">
        <v>10</v>
      </c>
      <c r="U363" s="4" t="s">
        <v>10</v>
      </c>
      <c r="V363" s="4" t="s">
        <v>10</v>
      </c>
      <c r="W363" s="4" t="s">
        <v>10</v>
      </c>
      <c r="X363" s="4" t="s">
        <v>10</v>
      </c>
      <c r="Y363" s="4" t="s">
        <v>10</v>
      </c>
      <c r="Z363" s="4" t="s">
        <v>10</v>
      </c>
      <c r="AA363" s="4" t="s">
        <v>10</v>
      </c>
      <c r="AB363" s="4" t="s">
        <v>10</v>
      </c>
    </row>
    <row r="364">
      <c r="A364" s="5" t="s">
        <v>723</v>
      </c>
      <c r="E364" s="5">
        <f>=SUBTOTAL(9,E361:E363)</f>
      </c>
      <c r="F364" s="5">
        <f>=SUBTOTAL(9,F361:F363)</f>
      </c>
      <c r="G364" s="5">
        <f>=SUBTOTAL(9,G361:G363)</f>
      </c>
      <c r="H364" s="5">
        <f>=SUBTOTAL(9,H361:H363)</f>
      </c>
      <c r="I364" s="5">
        <f>=SUBTOTAL(9,I361:I363)</f>
      </c>
      <c r="J364" s="5">
        <f>=SUBTOTAL(9,J361:J363)</f>
      </c>
      <c r="K364" s="5">
        <f>=SUBTOTAL(9,K361:K363)</f>
      </c>
      <c r="L364" s="5">
        <f>=SUBTOTAL(9,L361:L363)</f>
      </c>
      <c r="M364" s="5">
        <f>=SUBTOTAL(9,M361:M363)</f>
      </c>
      <c r="N364" s="5">
        <f>=SUBTOTAL(9,N361:N363)</f>
      </c>
      <c r="O364" s="5">
        <f>=SUBTOTAL(9,O361:O363)</f>
      </c>
      <c r="P364" s="5">
        <f>=SUBTOTAL(9,P361:P363)</f>
      </c>
      <c r="Q364" s="5">
        <f>=SUBTOTAL(9,Q361:Q363)</f>
      </c>
      <c r="R364" s="5">
        <f>=SUBTOTAL(9,R361:R363)</f>
      </c>
      <c r="S364" s="5">
        <f>=SUBTOTAL(9,S361:S363)</f>
      </c>
      <c r="T364" s="5">
        <f>=SUBTOTAL(9,T361:T363)</f>
      </c>
      <c r="U364" s="5">
        <f>=SUBTOTAL(9,U361:U363)</f>
      </c>
      <c r="V364" s="5">
        <f>=SUBTOTAL(9,V361:V363)</f>
      </c>
      <c r="W364" s="5">
        <f>=SUBTOTAL(9,W361:W363)</f>
      </c>
      <c r="X364" s="5">
        <f>=SUBTOTAL(9,X361:X363)</f>
      </c>
      <c r="Y364" s="5">
        <f>=SUBTOTAL(9,Y361:Y363)</f>
      </c>
      <c r="Z364" s="5">
        <f>=SUBTOTAL(9,Z361:Z363)</f>
      </c>
      <c r="AA364" s="5">
        <f>=SUBTOTAL(9,[361:[363)</f>
      </c>
      <c r="AB364" s="5">
        <f>=SUBTOTAL(9,\361:\363)</f>
      </c>
    </row>
    <row r="365">
      <c r="A365" s="0" t="s">
        <v>724</v>
      </c>
      <c r="B365" s="0" t="s">
        <v>724</v>
      </c>
      <c r="C365" s="0" t="s">
        <v>10</v>
      </c>
      <c r="D365" s="4" t="s">
        <v>10</v>
      </c>
      <c r="E365" s="4">
        <v>160120.08</v>
      </c>
      <c r="F365" s="4">
        <v>163290.02</v>
      </c>
      <c r="G365" s="4">
        <v>136918.08</v>
      </c>
      <c r="H365" s="4">
        <v>102071</v>
      </c>
      <c r="I365" s="4">
        <v>86332.27</v>
      </c>
      <c r="J365" s="4">
        <v>80348.03</v>
      </c>
      <c r="K365" s="4">
        <v>85750.35</v>
      </c>
      <c r="L365" s="4">
        <v>77870</v>
      </c>
      <c r="M365" s="4">
        <v>98899</v>
      </c>
      <c r="N365" s="4">
        <v>80953</v>
      </c>
      <c r="O365" s="4">
        <v>68027</v>
      </c>
      <c r="P365" s="4">
        <v>61811</v>
      </c>
      <c r="Q365" s="4">
        <v>63765</v>
      </c>
      <c r="R365" s="4">
        <v>47788</v>
      </c>
      <c r="S365" s="4">
        <v>48189</v>
      </c>
      <c r="T365" s="4">
        <v>69132</v>
      </c>
      <c r="U365" s="4">
        <v>96084.57</v>
      </c>
      <c r="V365" s="4">
        <v>146140.13</v>
      </c>
      <c r="W365" s="4">
        <v>171494.94</v>
      </c>
      <c r="X365" s="4">
        <v>169018.19</v>
      </c>
      <c r="Y365" s="4">
        <v>154475.65</v>
      </c>
      <c r="Z365" s="4">
        <v>142783.97</v>
      </c>
      <c r="AA365" s="4">
        <v>204257.22</v>
      </c>
      <c r="AB365" s="4">
        <v>230027.62</v>
      </c>
    </row>
    <row r="367" ht="180" customHeight="1">
      <c r="A367" s="6" t="s">
        <v>725</v>
      </c>
      <c r="B367" s="6" t="s">
        <v>725</v>
      </c>
      <c r="C367" s="6" t="s">
        <v>725</v>
      </c>
      <c r="D367" s="6" t="s">
        <v>725</v>
      </c>
      <c r="E367" s="6" t="s">
        <v>725</v>
      </c>
      <c r="F367" s="6" t="s">
        <v>725</v>
      </c>
      <c r="G367" s="6" t="s">
        <v>725</v>
      </c>
      <c r="H367" s="6" t="s">
        <v>725</v>
      </c>
      <c r="I367" s="6" t="s">
        <v>725</v>
      </c>
      <c r="J367" s="6" t="s">
        <v>725</v>
      </c>
      <c r="K367" s="6" t="s">
        <v>725</v>
      </c>
      <c r="L367" s="6" t="s">
        <v>725</v>
      </c>
      <c r="M367" s="6" t="s">
        <v>725</v>
      </c>
    </row>
  </sheetData>
  <mergeCells>
    <mergeCell ref="A5:M5"/>
    <mergeCell ref="A6:M6"/>
    <mergeCell ref="A367:M367"/>
  </mergeCells>
  <headerFooter/>
  <drawing r:id="rId1"/>
</worksheet>
</file>