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52A053C2-67B2-4F1A-BC2F-4CC4A2D5B645}" xr6:coauthVersionLast="47" xr6:coauthVersionMax="47" xr10:uidLastSave="{00000000-0000-0000-0000-000000000000}"/>
  <bookViews>
    <workbookView minimized="1" xWindow="4080" yWindow="4080" windowWidth="17280" windowHeight="8880" xr2:uid="{BD7A05CD-9682-44C8-B5C6-1D8C14E51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J17" i="1"/>
  <c r="F17" i="1"/>
  <c r="E17" i="1"/>
  <c r="D17" i="1"/>
  <c r="C17" i="1"/>
  <c r="B17" i="1"/>
  <c r="F16" i="1"/>
  <c r="F26" i="1" s="1"/>
  <c r="E16" i="1"/>
  <c r="E26" i="1" s="1"/>
  <c r="D16" i="1"/>
  <c r="D26" i="1" s="1"/>
  <c r="C16" i="1"/>
  <c r="C26" i="1" s="1"/>
  <c r="B16" i="1"/>
  <c r="B26" i="1" s="1"/>
  <c r="F14" i="1"/>
  <c r="E14" i="1"/>
  <c r="D14" i="1"/>
  <c r="C14" i="1"/>
  <c r="B14" i="1"/>
  <c r="H14" i="1" l="1"/>
  <c r="I2" i="1" s="1"/>
  <c r="K7" i="1" s="1"/>
  <c r="K16" i="1" s="1"/>
  <c r="L16" i="1" s="1"/>
  <c r="J25" i="1"/>
  <c r="K4" i="1"/>
  <c r="K18" i="1" l="1"/>
  <c r="K10" i="1"/>
  <c r="K17" i="1" s="1"/>
  <c r="L17" i="1" s="1"/>
  <c r="M16" i="1"/>
  <c r="N16" i="1" s="1"/>
</calcChain>
</file>

<file path=xl/sharedStrings.xml><?xml version="1.0" encoding="utf-8"?>
<sst xmlns="http://schemas.openxmlformats.org/spreadsheetml/2006/main" count="20" uniqueCount="16">
  <si>
    <t>Tabla 1</t>
  </si>
  <si>
    <t>Datos de peso al destete de la progenie de 5 toros Cebú en Kg.</t>
  </si>
  <si>
    <t>Toros</t>
  </si>
  <si>
    <t>Progenie</t>
  </si>
  <si>
    <t>=</t>
  </si>
  <si>
    <t>Ft = 2.57</t>
  </si>
  <si>
    <t>Total</t>
  </si>
  <si>
    <t xml:space="preserve">Y.. = </t>
  </si>
  <si>
    <t xml:space="preserve">Tabla ANVA </t>
  </si>
  <si>
    <t>FuenVariac</t>
  </si>
  <si>
    <t>GL</t>
  </si>
  <si>
    <t>SC</t>
  </si>
  <si>
    <t>CM</t>
  </si>
  <si>
    <t>Fc</t>
  </si>
  <si>
    <t>Entre toros</t>
  </si>
  <si>
    <t>Error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</si>
</sst>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220980</xdr:colOff>
          <xdr:row>1</xdr:row>
          <xdr:rowOff>304800</xdr:rowOff>
        </xdr:from>
        <xdr:to>
          <xdr:col>8</xdr:col>
          <xdr:colOff>137160</xdr:colOff>
          <xdr:row>2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198120</xdr:colOff>
          <xdr:row>2</xdr:row>
          <xdr:rowOff>83820</xdr:rowOff>
        </xdr:from>
        <xdr:to>
          <xdr:col>9</xdr:col>
          <xdr:colOff>182880</xdr:colOff>
          <xdr:row>4</xdr:row>
          <xdr:rowOff>144780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45720</xdr:colOff>
          <xdr:row>23</xdr:row>
          <xdr:rowOff>83820</xdr:rowOff>
        </xdr:from>
        <xdr:to>
          <xdr:col>8</xdr:col>
          <xdr:colOff>571500</xdr:colOff>
          <xdr:row>25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5</xdr:row>
          <xdr:rowOff>99060</xdr:rowOff>
        </xdr:from>
        <xdr:to>
          <xdr:col>8</xdr:col>
          <xdr:colOff>708660</xdr:colOff>
          <xdr:row>7</xdr:row>
          <xdr:rowOff>152400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213360</xdr:colOff>
          <xdr:row>9</xdr:row>
          <xdr:rowOff>0</xdr:rowOff>
        </xdr:from>
        <xdr:to>
          <xdr:col>9</xdr:col>
          <xdr:colOff>144780</xdr:colOff>
          <xdr:row>10</xdr:row>
          <xdr:rowOff>38100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140C-14C9-4B29-8353-B204F8EDAA71}">
  <dimension ref="A1:R52"/>
  <sheetViews>
    <sheetView tabSelected="1" workbookViewId="0">
      <selection activeCell="O7" sqref="O7"/>
    </sheetView>
  </sheetViews>
  <sheetFormatPr baseColWidth="10" defaultRowHeight="14.4" x14ac:dyDescent="0.3"/>
  <sheetData>
    <row r="1" spans="1:18" x14ac:dyDescent="0.3">
      <c r="A1" s="1" t="s">
        <v>0</v>
      </c>
      <c r="B1" s="8" t="s">
        <v>1</v>
      </c>
      <c r="C1" s="8"/>
      <c r="D1" s="8"/>
      <c r="E1" s="8"/>
      <c r="F1" s="8"/>
    </row>
    <row r="2" spans="1:18" x14ac:dyDescent="0.3">
      <c r="A2" s="1"/>
      <c r="B2" s="9" t="s">
        <v>2</v>
      </c>
      <c r="C2" s="9"/>
      <c r="D2" s="9"/>
      <c r="E2" s="9"/>
      <c r="F2" s="9"/>
      <c r="I2">
        <f>H14^2/5/10</f>
        <v>1061424.5</v>
      </c>
    </row>
    <row r="3" spans="1:18" x14ac:dyDescent="0.3">
      <c r="A3" s="2" t="s">
        <v>3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P3">
        <v>1</v>
      </c>
      <c r="Q3" s="2">
        <v>1</v>
      </c>
      <c r="R3" s="2">
        <v>145</v>
      </c>
    </row>
    <row r="4" spans="1:18" x14ac:dyDescent="0.3">
      <c r="A4" s="2">
        <v>1</v>
      </c>
      <c r="B4" s="2">
        <v>145</v>
      </c>
      <c r="C4" s="2">
        <v>138</v>
      </c>
      <c r="D4" s="2">
        <v>135</v>
      </c>
      <c r="E4" s="2">
        <v>131</v>
      </c>
      <c r="F4" s="2">
        <v>153</v>
      </c>
      <c r="J4" s="3" t="s">
        <v>4</v>
      </c>
      <c r="K4">
        <f>J25-I2</f>
        <v>3926.5</v>
      </c>
      <c r="P4">
        <v>1</v>
      </c>
      <c r="Q4" s="2">
        <v>2</v>
      </c>
      <c r="R4" s="2">
        <v>150</v>
      </c>
    </row>
    <row r="5" spans="1:18" x14ac:dyDescent="0.3">
      <c r="A5" s="2">
        <v>2</v>
      </c>
      <c r="B5" s="2">
        <v>150</v>
      </c>
      <c r="C5" s="2">
        <v>147</v>
      </c>
      <c r="D5" s="2">
        <v>146</v>
      </c>
      <c r="E5" s="2">
        <v>135</v>
      </c>
      <c r="F5" s="2">
        <v>148</v>
      </c>
      <c r="P5">
        <v>1</v>
      </c>
      <c r="Q5" s="2">
        <v>3</v>
      </c>
      <c r="R5" s="2">
        <v>162</v>
      </c>
    </row>
    <row r="6" spans="1:18" x14ac:dyDescent="0.3">
      <c r="A6" s="2">
        <v>3</v>
      </c>
      <c r="B6" s="2">
        <v>162</v>
      </c>
      <c r="C6" s="2">
        <v>137</v>
      </c>
      <c r="D6" s="2">
        <v>153</v>
      </c>
      <c r="E6" s="2">
        <v>145</v>
      </c>
      <c r="F6" s="2">
        <v>148</v>
      </c>
      <c r="P6">
        <v>1</v>
      </c>
      <c r="Q6" s="2">
        <v>4</v>
      </c>
      <c r="R6" s="2">
        <v>145</v>
      </c>
    </row>
    <row r="7" spans="1:18" x14ac:dyDescent="0.3">
      <c r="A7" s="2">
        <v>4</v>
      </c>
      <c r="B7" s="2">
        <v>145</v>
      </c>
      <c r="C7" s="2">
        <v>150</v>
      </c>
      <c r="D7" s="2">
        <v>157</v>
      </c>
      <c r="E7" s="2">
        <v>156</v>
      </c>
      <c r="F7" s="2">
        <v>140</v>
      </c>
      <c r="J7" s="3" t="s">
        <v>4</v>
      </c>
      <c r="K7">
        <f>(B14^2+C14^2+D14^2+E14^2+F14^2)/10-I2</f>
        <v>777.60000000009313</v>
      </c>
      <c r="P7">
        <v>1</v>
      </c>
      <c r="Q7" s="2">
        <v>5</v>
      </c>
      <c r="R7" s="2">
        <v>151</v>
      </c>
    </row>
    <row r="8" spans="1:18" x14ac:dyDescent="0.3">
      <c r="A8" s="2">
        <v>5</v>
      </c>
      <c r="B8" s="2">
        <v>151</v>
      </c>
      <c r="C8" s="2">
        <v>135</v>
      </c>
      <c r="D8" s="2">
        <v>140</v>
      </c>
      <c r="E8" s="2">
        <v>154</v>
      </c>
      <c r="F8" s="2">
        <v>148</v>
      </c>
      <c r="P8">
        <v>1</v>
      </c>
      <c r="Q8" s="2">
        <v>6</v>
      </c>
      <c r="R8" s="2">
        <v>158</v>
      </c>
    </row>
    <row r="9" spans="1:18" x14ac:dyDescent="0.3">
      <c r="A9" s="2">
        <v>6</v>
      </c>
      <c r="B9" s="2">
        <v>158</v>
      </c>
      <c r="C9" s="2">
        <v>150</v>
      </c>
      <c r="D9" s="2">
        <v>154</v>
      </c>
      <c r="E9" s="2">
        <v>140</v>
      </c>
      <c r="F9" s="2">
        <v>152</v>
      </c>
      <c r="P9">
        <v>1</v>
      </c>
      <c r="Q9" s="2">
        <v>7</v>
      </c>
      <c r="R9" s="2">
        <v>146</v>
      </c>
    </row>
    <row r="10" spans="1:18" x14ac:dyDescent="0.3">
      <c r="A10" s="2">
        <v>7</v>
      </c>
      <c r="B10" s="2">
        <v>146</v>
      </c>
      <c r="C10" s="2">
        <v>157</v>
      </c>
      <c r="D10" s="2">
        <v>150</v>
      </c>
      <c r="E10" s="2">
        <v>128</v>
      </c>
      <c r="F10" s="2">
        <v>138</v>
      </c>
      <c r="J10" s="3" t="s">
        <v>4</v>
      </c>
      <c r="K10">
        <f>K4-K7</f>
        <v>3148.8999999999069</v>
      </c>
      <c r="P10">
        <v>1</v>
      </c>
      <c r="Q10" s="2">
        <v>8</v>
      </c>
      <c r="R10" s="2">
        <v>150</v>
      </c>
    </row>
    <row r="11" spans="1:18" x14ac:dyDescent="0.3">
      <c r="A11" s="2">
        <v>8</v>
      </c>
      <c r="B11" s="2">
        <v>150</v>
      </c>
      <c r="C11" s="2">
        <v>150</v>
      </c>
      <c r="D11" s="2">
        <v>133</v>
      </c>
      <c r="E11" s="2">
        <v>145</v>
      </c>
      <c r="F11" s="2">
        <v>149</v>
      </c>
      <c r="P11">
        <v>1</v>
      </c>
      <c r="Q11" s="2">
        <v>9</v>
      </c>
      <c r="R11" s="2">
        <v>160</v>
      </c>
    </row>
    <row r="12" spans="1:18" x14ac:dyDescent="0.3">
      <c r="A12" s="2">
        <v>9</v>
      </c>
      <c r="B12" s="2">
        <v>160</v>
      </c>
      <c r="C12" s="2">
        <v>154</v>
      </c>
      <c r="D12" s="2">
        <v>132</v>
      </c>
      <c r="E12" s="2">
        <v>135</v>
      </c>
      <c r="F12" s="2">
        <v>135</v>
      </c>
      <c r="P12">
        <v>1</v>
      </c>
      <c r="Q12" s="2">
        <v>10</v>
      </c>
      <c r="R12" s="2">
        <v>155</v>
      </c>
    </row>
    <row r="13" spans="1:18" x14ac:dyDescent="0.3">
      <c r="A13" s="2">
        <v>10</v>
      </c>
      <c r="B13" s="2">
        <v>155</v>
      </c>
      <c r="C13" s="2">
        <v>130</v>
      </c>
      <c r="D13" s="2">
        <v>147</v>
      </c>
      <c r="E13" s="2">
        <v>131</v>
      </c>
      <c r="F13" s="2">
        <v>157</v>
      </c>
      <c r="M13" t="s">
        <v>5</v>
      </c>
      <c r="P13">
        <v>2</v>
      </c>
      <c r="Q13" s="2">
        <v>1</v>
      </c>
      <c r="R13" s="2">
        <v>138</v>
      </c>
    </row>
    <row r="14" spans="1:18" x14ac:dyDescent="0.3">
      <c r="A14" s="1" t="s">
        <v>6</v>
      </c>
      <c r="B14" s="1">
        <f>SUM(B4:B13)</f>
        <v>1522</v>
      </c>
      <c r="C14" s="1">
        <f t="shared" ref="C14:F14" si="0">SUM(C4:C13)</f>
        <v>1448</v>
      </c>
      <c r="D14" s="1">
        <f t="shared" si="0"/>
        <v>1447</v>
      </c>
      <c r="E14" s="1">
        <f t="shared" si="0"/>
        <v>1400</v>
      </c>
      <c r="F14" s="1">
        <f t="shared" si="0"/>
        <v>1468</v>
      </c>
      <c r="G14" s="3" t="s">
        <v>7</v>
      </c>
      <c r="H14" s="1">
        <f>SUM(B14:F14)</f>
        <v>7285</v>
      </c>
      <c r="J14" t="s">
        <v>8</v>
      </c>
      <c r="P14">
        <v>2</v>
      </c>
      <c r="Q14" s="2">
        <v>2</v>
      </c>
      <c r="R14" s="2">
        <v>147</v>
      </c>
    </row>
    <row r="15" spans="1:18" x14ac:dyDescent="0.3">
      <c r="I15" s="4" t="s">
        <v>9</v>
      </c>
      <c r="J15" s="2" t="s">
        <v>10</v>
      </c>
      <c r="K15" s="2" t="s">
        <v>11</v>
      </c>
      <c r="L15" s="2" t="s">
        <v>12</v>
      </c>
      <c r="M15" s="2" t="s">
        <v>13</v>
      </c>
      <c r="N15" s="1"/>
      <c r="P15">
        <v>2</v>
      </c>
      <c r="Q15" s="2">
        <v>3</v>
      </c>
      <c r="R15" s="2">
        <v>137</v>
      </c>
    </row>
    <row r="16" spans="1:18" x14ac:dyDescent="0.3">
      <c r="B16" s="4">
        <f>B4^2</f>
        <v>21025</v>
      </c>
      <c r="C16" s="4">
        <f t="shared" ref="C16:F16" si="1">C4^2</f>
        <v>19044</v>
      </c>
      <c r="D16" s="4">
        <f t="shared" si="1"/>
        <v>18225</v>
      </c>
      <c r="E16" s="4">
        <f t="shared" si="1"/>
        <v>17161</v>
      </c>
      <c r="F16" s="4">
        <f t="shared" si="1"/>
        <v>23409</v>
      </c>
      <c r="I16" s="5" t="s">
        <v>14</v>
      </c>
      <c r="J16" s="2">
        <v>4</v>
      </c>
      <c r="K16" s="2">
        <f>K7</f>
        <v>777.60000000009313</v>
      </c>
      <c r="L16" s="2">
        <f>K16/J16</f>
        <v>194.40000000002328</v>
      </c>
      <c r="M16" s="6">
        <f>L16/L17</f>
        <v>2.7781129918388348</v>
      </c>
      <c r="N16" s="1">
        <f>FDIST(M16,J16,J17)</f>
        <v>3.8046355363175022E-2</v>
      </c>
      <c r="P16">
        <v>2</v>
      </c>
      <c r="Q16" s="2">
        <v>4</v>
      </c>
      <c r="R16" s="2">
        <v>150</v>
      </c>
    </row>
    <row r="17" spans="2:18" x14ac:dyDescent="0.3">
      <c r="B17" s="4">
        <f t="shared" ref="B17:F25" si="2">B5^2</f>
        <v>22500</v>
      </c>
      <c r="C17" s="4">
        <f t="shared" si="2"/>
        <v>21609</v>
      </c>
      <c r="D17" s="4">
        <f t="shared" si="2"/>
        <v>21316</v>
      </c>
      <c r="E17" s="4">
        <f t="shared" si="2"/>
        <v>18225</v>
      </c>
      <c r="F17" s="4">
        <f t="shared" si="2"/>
        <v>21904</v>
      </c>
      <c r="I17" s="5" t="s">
        <v>15</v>
      </c>
      <c r="J17" s="2">
        <f>J18-J16</f>
        <v>45</v>
      </c>
      <c r="K17" s="2">
        <f>K10</f>
        <v>3148.8999999999069</v>
      </c>
      <c r="L17" s="2">
        <f>K17/J17</f>
        <v>69.975555555553484</v>
      </c>
      <c r="M17" s="2"/>
      <c r="N17" s="1"/>
      <c r="P17">
        <v>2</v>
      </c>
      <c r="Q17" s="2">
        <v>5</v>
      </c>
      <c r="R17" s="2">
        <v>135</v>
      </c>
    </row>
    <row r="18" spans="2:18" x14ac:dyDescent="0.3">
      <c r="B18" s="4">
        <f t="shared" si="2"/>
        <v>26244</v>
      </c>
      <c r="C18" s="4">
        <f t="shared" si="2"/>
        <v>18769</v>
      </c>
      <c r="D18" s="4">
        <f t="shared" si="2"/>
        <v>23409</v>
      </c>
      <c r="E18" s="4">
        <f t="shared" si="2"/>
        <v>21025</v>
      </c>
      <c r="F18" s="4">
        <f t="shared" si="2"/>
        <v>21904</v>
      </c>
      <c r="I18" s="5" t="s">
        <v>6</v>
      </c>
      <c r="J18" s="2">
        <v>49</v>
      </c>
      <c r="K18" s="2">
        <f>K4</f>
        <v>3926.5</v>
      </c>
      <c r="L18" s="2"/>
      <c r="M18" s="2"/>
      <c r="N18" s="1"/>
      <c r="P18">
        <v>2</v>
      </c>
      <c r="Q18" s="2">
        <v>6</v>
      </c>
      <c r="R18" s="2">
        <v>150</v>
      </c>
    </row>
    <row r="19" spans="2:18" x14ac:dyDescent="0.3">
      <c r="B19" s="4">
        <f t="shared" si="2"/>
        <v>21025</v>
      </c>
      <c r="C19" s="4">
        <f t="shared" si="2"/>
        <v>22500</v>
      </c>
      <c r="D19" s="4">
        <f t="shared" si="2"/>
        <v>24649</v>
      </c>
      <c r="E19" s="4">
        <f t="shared" si="2"/>
        <v>24336</v>
      </c>
      <c r="F19" s="4">
        <f t="shared" si="2"/>
        <v>19600</v>
      </c>
      <c r="J19" s="1"/>
      <c r="K19" s="1"/>
      <c r="L19" s="1"/>
      <c r="M19" s="1"/>
      <c r="N19" s="1"/>
      <c r="P19">
        <v>2</v>
      </c>
      <c r="Q19" s="2">
        <v>7</v>
      </c>
      <c r="R19" s="2">
        <v>157</v>
      </c>
    </row>
    <row r="20" spans="2:18" x14ac:dyDescent="0.3">
      <c r="B20" s="4">
        <f t="shared" si="2"/>
        <v>22801</v>
      </c>
      <c r="C20" s="4">
        <f t="shared" si="2"/>
        <v>18225</v>
      </c>
      <c r="D20" s="4">
        <f t="shared" si="2"/>
        <v>19600</v>
      </c>
      <c r="E20" s="4">
        <f t="shared" si="2"/>
        <v>23716</v>
      </c>
      <c r="F20" s="4">
        <f t="shared" si="2"/>
        <v>21904</v>
      </c>
      <c r="P20">
        <v>2</v>
      </c>
      <c r="Q20" s="2">
        <v>8</v>
      </c>
      <c r="R20" s="2">
        <v>150</v>
      </c>
    </row>
    <row r="21" spans="2:18" x14ac:dyDescent="0.3">
      <c r="B21" s="4">
        <f t="shared" si="2"/>
        <v>24964</v>
      </c>
      <c r="C21" s="4">
        <f t="shared" si="2"/>
        <v>22500</v>
      </c>
      <c r="D21" s="4">
        <f t="shared" si="2"/>
        <v>23716</v>
      </c>
      <c r="E21" s="4">
        <f t="shared" si="2"/>
        <v>19600</v>
      </c>
      <c r="F21" s="4">
        <f t="shared" si="2"/>
        <v>23104</v>
      </c>
      <c r="P21">
        <v>2</v>
      </c>
      <c r="Q21" s="2">
        <v>9</v>
      </c>
      <c r="R21" s="2">
        <v>154</v>
      </c>
    </row>
    <row r="22" spans="2:18" x14ac:dyDescent="0.3">
      <c r="B22" s="4">
        <f t="shared" si="2"/>
        <v>21316</v>
      </c>
      <c r="C22" s="4">
        <f t="shared" si="2"/>
        <v>24649</v>
      </c>
      <c r="D22" s="4">
        <f t="shared" si="2"/>
        <v>22500</v>
      </c>
      <c r="E22" s="4">
        <f t="shared" si="2"/>
        <v>16384</v>
      </c>
      <c r="F22" s="4">
        <f t="shared" si="2"/>
        <v>19044</v>
      </c>
      <c r="P22">
        <v>2</v>
      </c>
      <c r="Q22" s="2">
        <v>10</v>
      </c>
      <c r="R22" s="2">
        <v>130</v>
      </c>
    </row>
    <row r="23" spans="2:18" x14ac:dyDescent="0.3">
      <c r="B23" s="4">
        <f t="shared" si="2"/>
        <v>22500</v>
      </c>
      <c r="C23" s="4">
        <f t="shared" si="2"/>
        <v>22500</v>
      </c>
      <c r="D23" s="4">
        <f t="shared" si="2"/>
        <v>17689</v>
      </c>
      <c r="E23" s="4">
        <f t="shared" si="2"/>
        <v>21025</v>
      </c>
      <c r="F23" s="4">
        <f t="shared" si="2"/>
        <v>22201</v>
      </c>
      <c r="P23">
        <v>3</v>
      </c>
      <c r="Q23" s="2">
        <v>1</v>
      </c>
      <c r="R23" s="2">
        <v>135</v>
      </c>
    </row>
    <row r="24" spans="2:18" x14ac:dyDescent="0.3">
      <c r="B24" s="4">
        <f t="shared" si="2"/>
        <v>25600</v>
      </c>
      <c r="C24" s="4">
        <f t="shared" si="2"/>
        <v>23716</v>
      </c>
      <c r="D24" s="4">
        <f t="shared" si="2"/>
        <v>17424</v>
      </c>
      <c r="E24" s="4">
        <f t="shared" si="2"/>
        <v>18225</v>
      </c>
      <c r="F24" s="4">
        <f t="shared" si="2"/>
        <v>18225</v>
      </c>
      <c r="P24">
        <v>3</v>
      </c>
      <c r="Q24" s="2">
        <v>2</v>
      </c>
      <c r="R24" s="2">
        <v>146</v>
      </c>
    </row>
    <row r="25" spans="2:18" x14ac:dyDescent="0.3">
      <c r="B25" s="4">
        <f t="shared" si="2"/>
        <v>24025</v>
      </c>
      <c r="C25" s="4">
        <f t="shared" si="2"/>
        <v>16900</v>
      </c>
      <c r="D25" s="4">
        <f t="shared" si="2"/>
        <v>21609</v>
      </c>
      <c r="E25" s="4">
        <f t="shared" si="2"/>
        <v>17161</v>
      </c>
      <c r="F25" s="4">
        <f t="shared" si="2"/>
        <v>24649</v>
      </c>
      <c r="I25" s="3" t="s">
        <v>4</v>
      </c>
      <c r="J25">
        <f>SUM(B26:F26)</f>
        <v>1065351</v>
      </c>
      <c r="P25">
        <v>3</v>
      </c>
      <c r="Q25" s="2">
        <v>3</v>
      </c>
      <c r="R25" s="2">
        <v>153</v>
      </c>
    </row>
    <row r="26" spans="2:18" x14ac:dyDescent="0.3">
      <c r="B26" s="7">
        <f>SUM(B16:B25)</f>
        <v>232000</v>
      </c>
      <c r="C26" s="7">
        <f t="shared" ref="C26:F26" si="3">SUM(C16:C25)</f>
        <v>210412</v>
      </c>
      <c r="D26" s="7">
        <f t="shared" si="3"/>
        <v>210137</v>
      </c>
      <c r="E26" s="7">
        <f t="shared" si="3"/>
        <v>196858</v>
      </c>
      <c r="F26" s="7">
        <f t="shared" si="3"/>
        <v>215944</v>
      </c>
      <c r="P26">
        <v>3</v>
      </c>
      <c r="Q26" s="2">
        <v>4</v>
      </c>
      <c r="R26" s="2">
        <v>157</v>
      </c>
    </row>
    <row r="27" spans="2:18" x14ac:dyDescent="0.3">
      <c r="P27">
        <v>3</v>
      </c>
      <c r="Q27" s="2">
        <v>5</v>
      </c>
      <c r="R27" s="2">
        <v>140</v>
      </c>
    </row>
    <row r="28" spans="2:18" x14ac:dyDescent="0.3">
      <c r="P28">
        <v>3</v>
      </c>
      <c r="Q28" s="2">
        <v>6</v>
      </c>
      <c r="R28" s="2">
        <v>154</v>
      </c>
    </row>
    <row r="29" spans="2:18" x14ac:dyDescent="0.3">
      <c r="P29">
        <v>3</v>
      </c>
      <c r="Q29" s="2">
        <v>7</v>
      </c>
      <c r="R29" s="2">
        <v>150</v>
      </c>
    </row>
    <row r="30" spans="2:18" x14ac:dyDescent="0.3">
      <c r="P30">
        <v>3</v>
      </c>
      <c r="Q30" s="2">
        <v>8</v>
      </c>
      <c r="R30" s="2">
        <v>133</v>
      </c>
    </row>
    <row r="31" spans="2:18" x14ac:dyDescent="0.3">
      <c r="P31">
        <v>3</v>
      </c>
      <c r="Q31" s="2">
        <v>9</v>
      </c>
      <c r="R31" s="2">
        <v>132</v>
      </c>
    </row>
    <row r="32" spans="2:18" x14ac:dyDescent="0.3">
      <c r="P32">
        <v>3</v>
      </c>
      <c r="Q32" s="2">
        <v>10</v>
      </c>
      <c r="R32" s="2">
        <v>147</v>
      </c>
    </row>
    <row r="33" spans="16:18" x14ac:dyDescent="0.3">
      <c r="P33">
        <v>4</v>
      </c>
      <c r="Q33" s="2">
        <v>1</v>
      </c>
      <c r="R33" s="2">
        <v>131</v>
      </c>
    </row>
    <row r="34" spans="16:18" x14ac:dyDescent="0.3">
      <c r="P34">
        <v>4</v>
      </c>
      <c r="Q34" s="2">
        <v>2</v>
      </c>
      <c r="R34" s="2">
        <v>135</v>
      </c>
    </row>
    <row r="35" spans="16:18" x14ac:dyDescent="0.3">
      <c r="P35">
        <v>4</v>
      </c>
      <c r="Q35" s="2">
        <v>3</v>
      </c>
      <c r="R35" s="2">
        <v>145</v>
      </c>
    </row>
    <row r="36" spans="16:18" x14ac:dyDescent="0.3">
      <c r="P36">
        <v>4</v>
      </c>
      <c r="Q36" s="2">
        <v>4</v>
      </c>
      <c r="R36" s="2">
        <v>156</v>
      </c>
    </row>
    <row r="37" spans="16:18" x14ac:dyDescent="0.3">
      <c r="P37">
        <v>4</v>
      </c>
      <c r="Q37" s="2">
        <v>5</v>
      </c>
      <c r="R37" s="2">
        <v>154</v>
      </c>
    </row>
    <row r="38" spans="16:18" x14ac:dyDescent="0.3">
      <c r="P38">
        <v>4</v>
      </c>
      <c r="Q38" s="2">
        <v>6</v>
      </c>
      <c r="R38" s="2">
        <v>140</v>
      </c>
    </row>
    <row r="39" spans="16:18" x14ac:dyDescent="0.3">
      <c r="P39">
        <v>4</v>
      </c>
      <c r="Q39" s="2">
        <v>7</v>
      </c>
      <c r="R39" s="2">
        <v>128</v>
      </c>
    </row>
    <row r="40" spans="16:18" x14ac:dyDescent="0.3">
      <c r="P40">
        <v>4</v>
      </c>
      <c r="Q40" s="2">
        <v>8</v>
      </c>
      <c r="R40" s="2">
        <v>145</v>
      </c>
    </row>
    <row r="41" spans="16:18" x14ac:dyDescent="0.3">
      <c r="P41">
        <v>4</v>
      </c>
      <c r="Q41" s="2">
        <v>9</v>
      </c>
      <c r="R41" s="2">
        <v>135</v>
      </c>
    </row>
    <row r="42" spans="16:18" x14ac:dyDescent="0.3">
      <c r="P42">
        <v>4</v>
      </c>
      <c r="Q42" s="2">
        <v>10</v>
      </c>
      <c r="R42" s="2">
        <v>131</v>
      </c>
    </row>
    <row r="43" spans="16:18" x14ac:dyDescent="0.3">
      <c r="P43">
        <v>5</v>
      </c>
      <c r="Q43" s="2">
        <v>1</v>
      </c>
      <c r="R43" s="2">
        <v>153</v>
      </c>
    </row>
    <row r="44" spans="16:18" x14ac:dyDescent="0.3">
      <c r="P44">
        <v>5</v>
      </c>
      <c r="Q44" s="2">
        <v>2</v>
      </c>
      <c r="R44" s="2">
        <v>148</v>
      </c>
    </row>
    <row r="45" spans="16:18" x14ac:dyDescent="0.3">
      <c r="P45">
        <v>5</v>
      </c>
      <c r="Q45" s="2">
        <v>3</v>
      </c>
      <c r="R45" s="2">
        <v>148</v>
      </c>
    </row>
    <row r="46" spans="16:18" x14ac:dyDescent="0.3">
      <c r="P46">
        <v>5</v>
      </c>
      <c r="Q46" s="2">
        <v>4</v>
      </c>
      <c r="R46" s="2">
        <v>140</v>
      </c>
    </row>
    <row r="47" spans="16:18" x14ac:dyDescent="0.3">
      <c r="P47">
        <v>5</v>
      </c>
      <c r="Q47" s="2">
        <v>5</v>
      </c>
      <c r="R47" s="2">
        <v>148</v>
      </c>
    </row>
    <row r="48" spans="16:18" x14ac:dyDescent="0.3">
      <c r="P48">
        <v>5</v>
      </c>
      <c r="Q48" s="2">
        <v>6</v>
      </c>
      <c r="R48" s="2">
        <v>152</v>
      </c>
    </row>
    <row r="49" spans="16:18" x14ac:dyDescent="0.3">
      <c r="P49">
        <v>5</v>
      </c>
      <c r="Q49" s="2">
        <v>7</v>
      </c>
      <c r="R49" s="2">
        <v>138</v>
      </c>
    </row>
    <row r="50" spans="16:18" x14ac:dyDescent="0.3">
      <c r="P50">
        <v>5</v>
      </c>
      <c r="Q50" s="2">
        <v>8</v>
      </c>
      <c r="R50" s="2">
        <v>149</v>
      </c>
    </row>
    <row r="51" spans="16:18" x14ac:dyDescent="0.3">
      <c r="P51">
        <v>5</v>
      </c>
      <c r="Q51" s="2">
        <v>9</v>
      </c>
      <c r="R51" s="2">
        <v>135</v>
      </c>
    </row>
    <row r="52" spans="16:18" x14ac:dyDescent="0.3">
      <c r="P52">
        <v>5</v>
      </c>
      <c r="Q52" s="2">
        <v>10</v>
      </c>
      <c r="R52" s="2">
        <v>157</v>
      </c>
    </row>
  </sheetData>
  <mergeCells count="2">
    <mergeCell ref="B1:F1"/>
    <mergeCell ref="B2:F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6</xdr:col>
                <xdr:colOff>220980</xdr:colOff>
                <xdr:row>1</xdr:row>
                <xdr:rowOff>304800</xdr:rowOff>
              </from>
              <to>
                <xdr:col>8</xdr:col>
                <xdr:colOff>137160</xdr:colOff>
                <xdr:row>2</xdr:row>
                <xdr:rowOff>114300</xdr:rowOff>
              </to>
            </anchor>
          </objectPr>
        </oleObject>
      </mc:Choice>
      <mc:Fallback>
        <oleObject progId="Equation.3" shapeId="1025" r:id="rId3"/>
      </mc:Fallback>
    </mc:AlternateContent>
    <mc:AlternateContent xmlns:mc="http://schemas.openxmlformats.org/markup-compatibility/2006">
      <mc:Choice Requires="x14">
        <oleObject progId="Equation.3" shapeId="1026" r:id="rId5">
          <objectPr defaultSize="0" autoPict="0" r:id="rId6">
            <anchor moveWithCells="1" sizeWithCells="1">
              <from>
                <xdr:col>6</xdr:col>
                <xdr:colOff>198120</xdr:colOff>
                <xdr:row>2</xdr:row>
                <xdr:rowOff>83820</xdr:rowOff>
              </from>
              <to>
                <xdr:col>9</xdr:col>
                <xdr:colOff>182880</xdr:colOff>
                <xdr:row>4</xdr:row>
                <xdr:rowOff>144780</xdr:rowOff>
              </to>
            </anchor>
          </objectPr>
        </oleObject>
      </mc:Choice>
      <mc:Fallback>
        <oleObject progId="Equation.3" shapeId="1026" r:id="rId5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8">
            <anchor moveWithCells="1" sizeWithCells="1">
              <from>
                <xdr:col>7</xdr:col>
                <xdr:colOff>45720</xdr:colOff>
                <xdr:row>23</xdr:row>
                <xdr:rowOff>83820</xdr:rowOff>
              </from>
              <to>
                <xdr:col>8</xdr:col>
                <xdr:colOff>571500</xdr:colOff>
                <xdr:row>25</xdr:row>
                <xdr:rowOff>175260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9">
          <objectPr defaultSize="0" autoPict="0" r:id="rId10">
            <anchor moveWithCells="1" sizeWithCells="1">
              <from>
                <xdr:col>6</xdr:col>
                <xdr:colOff>228600</xdr:colOff>
                <xdr:row>5</xdr:row>
                <xdr:rowOff>99060</xdr:rowOff>
              </from>
              <to>
                <xdr:col>8</xdr:col>
                <xdr:colOff>708660</xdr:colOff>
                <xdr:row>7</xdr:row>
                <xdr:rowOff>152400</xdr:rowOff>
              </to>
            </anchor>
          </objectPr>
        </oleObject>
      </mc:Choice>
      <mc:Fallback>
        <oleObject progId="Equation.3" shapeId="1028" r:id="rId9"/>
      </mc:Fallback>
    </mc:AlternateContent>
    <mc:AlternateContent xmlns:mc="http://schemas.openxmlformats.org/markup-compatibility/2006">
      <mc:Choice Requires="x14">
        <oleObject progId="Equation.3" shapeId="1029" r:id="rId11">
          <objectPr defaultSize="0" autoPict="0" r:id="rId12">
            <anchor moveWithCells="1" sizeWithCells="1">
              <from>
                <xdr:col>6</xdr:col>
                <xdr:colOff>213360</xdr:colOff>
                <xdr:row>9</xdr:row>
                <xdr:rowOff>0</xdr:rowOff>
              </from>
              <to>
                <xdr:col>9</xdr:col>
                <xdr:colOff>144780</xdr:colOff>
                <xdr:row>10</xdr:row>
                <xdr:rowOff>38100</xdr:rowOff>
              </to>
            </anchor>
          </objectPr>
        </oleObject>
      </mc:Choice>
      <mc:Fallback>
        <oleObject progId="Equation.3" shapeId="1029" r:id="rId1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Daniel Ccopa</cp:lastModifiedBy>
  <dcterms:created xsi:type="dcterms:W3CDTF">2025-04-22T22:00:57Z</dcterms:created>
  <dcterms:modified xsi:type="dcterms:W3CDTF">2025-05-23T02:35:40Z</dcterms:modified>
</cp:coreProperties>
</file>