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bernal\Documents\GitHub\Public_REopt_analysis\results\"/>
    </mc:Choice>
  </mc:AlternateContent>
  <xr:revisionPtr revIDLastSave="0" documentId="13_ncr:1_{F3383321-8771-4D1E-BD70-C2787A0BBCDB}" xr6:coauthVersionLast="47" xr6:coauthVersionMax="47" xr10:uidLastSave="{00000000-0000-0000-0000-000000000000}"/>
  <bookViews>
    <workbookView xWindow="-120" yWindow="-120" windowWidth="29040" windowHeight="15840" firstSheet="4" activeTab="13" xr2:uid="{00000000-000D-0000-FFFF-FFFF00000000}"/>
  </bookViews>
  <sheets>
    <sheet name="Results_0" sheetId="2" r:id="rId1"/>
    <sheet name="Results_1" sheetId="3" r:id="rId2"/>
    <sheet name="Results_2" sheetId="4" r:id="rId3"/>
    <sheet name="Results_3" sheetId="5" r:id="rId4"/>
    <sheet name="Results_4" sheetId="6" r:id="rId5"/>
    <sheet name="Results_6" sheetId="7" r:id="rId6"/>
    <sheet name="Results_8" sheetId="8" r:id="rId7"/>
    <sheet name="Results_9" sheetId="9" r:id="rId8"/>
    <sheet name="Results_20" sheetId="10" r:id="rId9"/>
    <sheet name="Results_21" sheetId="11" r:id="rId10"/>
    <sheet name="Results_22" sheetId="12" r:id="rId11"/>
    <sheet name="Results_23" sheetId="13" r:id="rId12"/>
    <sheet name="Results_24" sheetId="14" r:id="rId13"/>
    <sheet name="Results_25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5" l="1"/>
  <c r="H14" i="15"/>
  <c r="W16" i="15"/>
  <c r="W15" i="15"/>
  <c r="W14" i="15"/>
  <c r="W13" i="15"/>
  <c r="W9" i="15"/>
  <c r="W8" i="15"/>
  <c r="W16" i="14"/>
  <c r="W15" i="14"/>
  <c r="W14" i="14"/>
  <c r="W13" i="14"/>
  <c r="W9" i="14"/>
  <c r="W8" i="14"/>
  <c r="W16" i="13"/>
  <c r="W15" i="13"/>
  <c r="W14" i="13"/>
  <c r="W13" i="13"/>
  <c r="W9" i="13"/>
  <c r="W8" i="13"/>
  <c r="W16" i="12"/>
  <c r="W15" i="12"/>
  <c r="W14" i="12"/>
  <c r="W13" i="12"/>
  <c r="W9" i="12"/>
  <c r="W8" i="12"/>
  <c r="AA9" i="11"/>
  <c r="W9" i="11"/>
  <c r="AA8" i="11"/>
  <c r="W8" i="11"/>
  <c r="AI9" i="10"/>
  <c r="AE9" i="10"/>
  <c r="AI8" i="10"/>
  <c r="AE8" i="10"/>
  <c r="AI9" i="7"/>
  <c r="AE9" i="7"/>
  <c r="AI8" i="7"/>
  <c r="AE8" i="7"/>
</calcChain>
</file>

<file path=xl/sharedStrings.xml><?xml version="1.0" encoding="utf-8"?>
<sst xmlns="http://schemas.openxmlformats.org/spreadsheetml/2006/main" count="648" uniqueCount="80">
  <si>
    <t>input_Latitude</t>
  </si>
  <si>
    <t>input_Longitude</t>
  </si>
  <si>
    <t>input_PV_location</t>
  </si>
  <si>
    <t>input_PV_installed_cost</t>
  </si>
  <si>
    <t>input_PV_kw_per_sqft</t>
  </si>
  <si>
    <t>input_PV_gcr</t>
  </si>
  <si>
    <t>input_PV_azimuth</t>
  </si>
  <si>
    <t>input_PV_radius</t>
  </si>
  <si>
    <t>input_PV_tilt</t>
  </si>
  <si>
    <t>input_PV_array_type</t>
  </si>
  <si>
    <t>input_PV_module_type</t>
  </si>
  <si>
    <t>input_Site_electric_load</t>
  </si>
  <si>
    <t>input_Site_building_type</t>
  </si>
  <si>
    <t>input_Site_roofspace</t>
  </si>
  <si>
    <t>input_Site_landspace</t>
  </si>
  <si>
    <t>input_Site_NEM_limit</t>
  </si>
  <si>
    <t>input_Site_net_billing_rate</t>
  </si>
  <si>
    <t>input_Site_electricity_cost_per_kwh</t>
  </si>
  <si>
    <t>input_Site_demand_charge_cost_per_kw</t>
  </si>
  <si>
    <t>output_PV_size</t>
  </si>
  <si>
    <t>output_PV_yr1_production</t>
  </si>
  <si>
    <t>output_PV_avg_annual_prod</t>
  </si>
  <si>
    <t>output_PV_energy_lcoe</t>
  </si>
  <si>
    <t>output_PV_energy_exported</t>
  </si>
  <si>
    <t>output_PV_energy_curtailed</t>
  </si>
  <si>
    <t>output_Grid_Electricity_Supplied_kWh_annual</t>
  </si>
  <si>
    <t>output_npv</t>
  </si>
  <si>
    <t>output_lcc</t>
  </si>
  <si>
    <t>ground</t>
  </si>
  <si>
    <t>FlatLoad</t>
  </si>
  <si>
    <t>roof</t>
  </si>
  <si>
    <t>t2_input_PV_installed_cost</t>
  </si>
  <si>
    <t>t2_input_PV_kw_per_sqft</t>
  </si>
  <si>
    <t>t2_input_PV_gcr</t>
  </si>
  <si>
    <t>t2_input_PV_azimuth</t>
  </si>
  <si>
    <t>t2_input_PV_radius</t>
  </si>
  <si>
    <t>t2_input_PV_tilt</t>
  </si>
  <si>
    <t>t2_input_PV_array_type</t>
  </si>
  <si>
    <t>t2_input_PV_module_type</t>
  </si>
  <si>
    <t>City</t>
  </si>
  <si>
    <t>Las Vegas</t>
  </si>
  <si>
    <t>Chicago</t>
  </si>
  <si>
    <t>% diff b/w ground and roof mounted solar</t>
  </si>
  <si>
    <t>city</t>
  </si>
  <si>
    <t>LasVegas</t>
  </si>
  <si>
    <t>Latitude</t>
  </si>
  <si>
    <t>Longitude</t>
  </si>
  <si>
    <t>PV location</t>
  </si>
  <si>
    <t>PV installed cost per kW</t>
  </si>
  <si>
    <t>PV kW per sqft</t>
  </si>
  <si>
    <t>PV gcr</t>
  </si>
  <si>
    <t>PV azimuth</t>
  </si>
  <si>
    <t>PV radius</t>
  </si>
  <si>
    <t>PV tilt</t>
  </si>
  <si>
    <t>PV array type</t>
  </si>
  <si>
    <t>PV module type</t>
  </si>
  <si>
    <t>Electric Load</t>
  </si>
  <si>
    <t>Building Type</t>
  </si>
  <si>
    <t>Landspace acres</t>
  </si>
  <si>
    <t>Roofspace sqft</t>
  </si>
  <si>
    <t>NEM limit</t>
  </si>
  <si>
    <t>Net Billing</t>
  </si>
  <si>
    <t>Electricity cost per kWh</t>
  </si>
  <si>
    <t>Demand cost per kWh</t>
  </si>
  <si>
    <t>PV size kW</t>
  </si>
  <si>
    <t>PV Yr 1 Production kWh</t>
  </si>
  <si>
    <t>PV avg Annual Production kWh</t>
  </si>
  <si>
    <t>PV energy LCOE</t>
  </si>
  <si>
    <t>PV energy exported kWh</t>
  </si>
  <si>
    <t>PV energy curtailed</t>
  </si>
  <si>
    <t>Grid Supplied Electricity kWh</t>
  </si>
  <si>
    <t>NPV</t>
  </si>
  <si>
    <t>LCC</t>
  </si>
  <si>
    <t>% diff b/w ground and roof mounted solar energy curtailed</t>
  </si>
  <si>
    <t>% diff b/w ground and roof mounted solar production per kW</t>
  </si>
  <si>
    <t>per kW</t>
  </si>
  <si>
    <t>Las Vegas - g</t>
  </si>
  <si>
    <t>Las Vegas - r</t>
  </si>
  <si>
    <t>Chicago - g</t>
  </si>
  <si>
    <t>Chicago -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</si>
</sst>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2" fontId="0" fillId="0" borderId="0" xfId="0" applyNumberFormat="1"/>
    <xf numFmtId="0" fontId="0" fillId="0" borderId="0" xfId="0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45B1-8B45-41FA-8880-1A4798593A48}">
  <dimension ref="A1:AB5"/>
  <sheetViews>
    <sheetView topLeftCell="N1" workbookViewId="0">
      <selection activeCell="F12" sqref="F12"/>
    </sheetView>
  </sheetViews>
  <sheetFormatPr defaultColWidth="11.42578125" defaultRowHeight="15" x14ac:dyDescent="0.25"/>
  <sheetData>
    <row r="1" spans="1:28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35.171599999999998</v>
      </c>
      <c r="B2">
        <v>-115.1391</v>
      </c>
      <c r="C2" t="s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10000000</v>
      </c>
      <c r="M2" t="s">
        <v>29</v>
      </c>
      <c r="N2">
        <v>0</v>
      </c>
      <c r="O2">
        <v>1</v>
      </c>
      <c r="P2">
        <v>0</v>
      </c>
      <c r="Q2">
        <v>0</v>
      </c>
      <c r="R2">
        <v>1</v>
      </c>
      <c r="S2">
        <v>20</v>
      </c>
      <c r="T2">
        <v>167</v>
      </c>
      <c r="U2">
        <v>310529</v>
      </c>
      <c r="V2">
        <v>295960</v>
      </c>
      <c r="W2">
        <v>0</v>
      </c>
      <c r="X2">
        <v>0</v>
      </c>
      <c r="Y2">
        <v>0</v>
      </c>
      <c r="Z2">
        <v>9704040</v>
      </c>
      <c r="AA2">
        <v>3023554.52</v>
      </c>
      <c r="AB2">
        <v>108539884.53</v>
      </c>
    </row>
    <row r="3" spans="1:28" x14ac:dyDescent="0.25">
      <c r="A3">
        <v>35.171599999999998</v>
      </c>
      <c r="B3">
        <v>-115.1391</v>
      </c>
      <c r="C3" t="s">
        <v>30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10000000</v>
      </c>
      <c r="M3" t="s">
        <v>29</v>
      </c>
      <c r="N3">
        <v>43560</v>
      </c>
      <c r="O3">
        <v>1</v>
      </c>
      <c r="P3">
        <v>0</v>
      </c>
      <c r="Q3">
        <v>0</v>
      </c>
      <c r="R3">
        <v>1</v>
      </c>
      <c r="S3">
        <v>20</v>
      </c>
      <c r="T3">
        <v>436</v>
      </c>
      <c r="U3">
        <v>811598</v>
      </c>
      <c r="V3">
        <v>773520</v>
      </c>
      <c r="W3">
        <v>0</v>
      </c>
      <c r="X3">
        <v>0</v>
      </c>
      <c r="Y3">
        <v>0</v>
      </c>
      <c r="Z3">
        <v>9226480</v>
      </c>
      <c r="AA3">
        <v>7902362.0800000001</v>
      </c>
      <c r="AB3">
        <v>103661076.95999999</v>
      </c>
    </row>
    <row r="4" spans="1:28" x14ac:dyDescent="0.25">
      <c r="A4">
        <v>41.878100000000003</v>
      </c>
      <c r="B4">
        <v>-87.629800000000003</v>
      </c>
      <c r="C4" t="s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10000000</v>
      </c>
      <c r="M4" t="s">
        <v>29</v>
      </c>
      <c r="N4">
        <v>43560</v>
      </c>
      <c r="O4">
        <v>1</v>
      </c>
      <c r="P4">
        <v>0</v>
      </c>
      <c r="Q4">
        <v>0</v>
      </c>
      <c r="R4">
        <v>1</v>
      </c>
      <c r="S4">
        <v>20</v>
      </c>
      <c r="T4">
        <v>167</v>
      </c>
      <c r="U4">
        <v>218079</v>
      </c>
      <c r="V4">
        <v>207847</v>
      </c>
      <c r="W4">
        <v>0</v>
      </c>
      <c r="X4">
        <v>0</v>
      </c>
      <c r="Y4">
        <v>0</v>
      </c>
      <c r="Z4">
        <v>9792153</v>
      </c>
      <c r="AA4">
        <v>2066756.2</v>
      </c>
      <c r="AB4">
        <v>109496682.84</v>
      </c>
    </row>
    <row r="5" spans="1:28" x14ac:dyDescent="0.25">
      <c r="A5">
        <v>41.878100000000003</v>
      </c>
      <c r="B5">
        <v>-87.629800000000003</v>
      </c>
      <c r="C5" t="s">
        <v>30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10000000</v>
      </c>
      <c r="M5" t="s">
        <v>29</v>
      </c>
      <c r="N5">
        <v>43560</v>
      </c>
      <c r="O5">
        <v>1</v>
      </c>
      <c r="P5">
        <v>0</v>
      </c>
      <c r="Q5">
        <v>0</v>
      </c>
      <c r="R5">
        <v>1</v>
      </c>
      <c r="S5">
        <v>20</v>
      </c>
      <c r="T5">
        <v>436</v>
      </c>
      <c r="U5">
        <v>569971</v>
      </c>
      <c r="V5">
        <v>543230</v>
      </c>
      <c r="W5">
        <v>0</v>
      </c>
      <c r="X5">
        <v>0</v>
      </c>
      <c r="Y5">
        <v>0</v>
      </c>
      <c r="Z5">
        <v>9456770</v>
      </c>
      <c r="AA5">
        <v>5401674.0099999998</v>
      </c>
      <c r="AB5">
        <v>106161765.03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7FB2-3AFE-4EE9-A2D3-0C94A411DF0F}">
  <dimension ref="A1:AC9"/>
  <sheetViews>
    <sheetView topLeftCell="H1" workbookViewId="0">
      <selection activeCell="W8" sqref="W8"/>
    </sheetView>
  </sheetViews>
  <sheetFormatPr defaultColWidth="11.42578125" defaultRowHeight="15" x14ac:dyDescent="0.25"/>
  <cols>
    <col min="11" max="11" width="15.140625" customWidth="1"/>
    <col min="13" max="13" width="13.28515625" bestFit="1" customWidth="1"/>
    <col min="26" max="27" width="12.5703125" bestFit="1" customWidth="1"/>
    <col min="28" max="29" width="14.28515625" bestFit="1" customWidth="1"/>
  </cols>
  <sheetData>
    <row r="1" spans="1:29" s="1" customFormat="1" ht="60" x14ac:dyDescent="0.25">
      <c r="A1" s="1" t="s">
        <v>43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59</v>
      </c>
      <c r="P1" s="1" t="s">
        <v>58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</row>
    <row r="2" spans="1:29" x14ac:dyDescent="0.25">
      <c r="A2" t="s">
        <v>44</v>
      </c>
      <c r="B2">
        <v>35.171599999999998</v>
      </c>
      <c r="C2">
        <v>-115.1391</v>
      </c>
      <c r="D2" t="s">
        <v>28</v>
      </c>
      <c r="E2">
        <v>1790</v>
      </c>
      <c r="F2">
        <v>0.01</v>
      </c>
      <c r="G2">
        <v>0.4</v>
      </c>
      <c r="H2">
        <v>180</v>
      </c>
      <c r="I2">
        <v>0</v>
      </c>
      <c r="J2">
        <v>20</v>
      </c>
      <c r="K2">
        <v>1</v>
      </c>
      <c r="L2">
        <v>0</v>
      </c>
      <c r="M2" s="2">
        <v>1000000</v>
      </c>
      <c r="N2" t="s">
        <v>29</v>
      </c>
      <c r="O2">
        <v>0</v>
      </c>
      <c r="P2">
        <v>1</v>
      </c>
      <c r="Q2">
        <v>0</v>
      </c>
      <c r="R2">
        <v>0</v>
      </c>
      <c r="S2">
        <v>1</v>
      </c>
      <c r="T2">
        <v>20</v>
      </c>
      <c r="U2">
        <v>167</v>
      </c>
      <c r="V2" s="2">
        <v>310529</v>
      </c>
      <c r="W2" s="2">
        <v>295960</v>
      </c>
      <c r="X2">
        <v>0</v>
      </c>
      <c r="Y2">
        <v>0</v>
      </c>
      <c r="Z2" s="2">
        <v>5237.7730000000001</v>
      </c>
      <c r="AA2" s="2">
        <v>709278</v>
      </c>
      <c r="AB2" s="3">
        <v>2966678.26</v>
      </c>
      <c r="AC2" s="3">
        <v>8189665.6399999997</v>
      </c>
    </row>
    <row r="3" spans="1:29" x14ac:dyDescent="0.25">
      <c r="A3" t="s">
        <v>44</v>
      </c>
      <c r="B3">
        <v>35.171599999999998</v>
      </c>
      <c r="C3">
        <v>-115.1391</v>
      </c>
      <c r="D3" t="s">
        <v>30</v>
      </c>
      <c r="E3">
        <v>1790</v>
      </c>
      <c r="F3">
        <v>0.01</v>
      </c>
      <c r="G3">
        <v>0.4</v>
      </c>
      <c r="H3">
        <v>180</v>
      </c>
      <c r="I3">
        <v>0</v>
      </c>
      <c r="J3">
        <v>20</v>
      </c>
      <c r="K3">
        <v>1</v>
      </c>
      <c r="L3">
        <v>0</v>
      </c>
      <c r="M3" s="2">
        <v>1000000</v>
      </c>
      <c r="N3" t="s">
        <v>29</v>
      </c>
      <c r="O3">
        <v>43560</v>
      </c>
      <c r="P3">
        <v>0</v>
      </c>
      <c r="Q3">
        <v>0</v>
      </c>
      <c r="R3">
        <v>0</v>
      </c>
      <c r="S3">
        <v>1</v>
      </c>
      <c r="T3">
        <v>20</v>
      </c>
      <c r="U3">
        <v>436</v>
      </c>
      <c r="V3" s="2">
        <v>811598</v>
      </c>
      <c r="W3" s="2">
        <v>773520</v>
      </c>
      <c r="X3">
        <v>0</v>
      </c>
      <c r="Y3">
        <v>0</v>
      </c>
      <c r="Z3" s="2">
        <v>377033.86699999997</v>
      </c>
      <c r="AA3" s="2">
        <v>603514</v>
      </c>
      <c r="AB3" s="3">
        <v>3808211.15</v>
      </c>
      <c r="AC3" s="3">
        <v>7348132.7599999998</v>
      </c>
    </row>
    <row r="4" spans="1:29" x14ac:dyDescent="0.25">
      <c r="A4" t="s">
        <v>41</v>
      </c>
      <c r="B4">
        <v>41.878100000000003</v>
      </c>
      <c r="C4">
        <v>-87.629800000000003</v>
      </c>
      <c r="D4" t="s">
        <v>28</v>
      </c>
      <c r="E4">
        <v>1790</v>
      </c>
      <c r="F4">
        <v>0.01</v>
      </c>
      <c r="G4">
        <v>0.4</v>
      </c>
      <c r="H4">
        <v>180</v>
      </c>
      <c r="I4">
        <v>0</v>
      </c>
      <c r="J4">
        <v>20</v>
      </c>
      <c r="K4">
        <v>1</v>
      </c>
      <c r="L4">
        <v>0</v>
      </c>
      <c r="M4" s="2">
        <v>1000000</v>
      </c>
      <c r="N4" t="s">
        <v>29</v>
      </c>
      <c r="O4">
        <v>0</v>
      </c>
      <c r="P4">
        <v>1</v>
      </c>
      <c r="Q4">
        <v>0</v>
      </c>
      <c r="R4">
        <v>0</v>
      </c>
      <c r="S4">
        <v>1</v>
      </c>
      <c r="T4">
        <v>20</v>
      </c>
      <c r="U4">
        <v>167</v>
      </c>
      <c r="V4" s="2">
        <v>218079</v>
      </c>
      <c r="W4" s="2">
        <v>207847</v>
      </c>
      <c r="X4">
        <v>0</v>
      </c>
      <c r="Y4">
        <v>0</v>
      </c>
      <c r="Z4" s="2">
        <v>1744.3409999999999</v>
      </c>
      <c r="AA4" s="2">
        <v>793897</v>
      </c>
      <c r="AB4" s="3">
        <v>2047814.64</v>
      </c>
      <c r="AC4" s="3">
        <v>9108529.2699999996</v>
      </c>
    </row>
    <row r="5" spans="1:29" x14ac:dyDescent="0.25">
      <c r="A5" t="s">
        <v>41</v>
      </c>
      <c r="B5">
        <v>41.878100000000003</v>
      </c>
      <c r="C5">
        <v>-87.629800000000003</v>
      </c>
      <c r="D5" t="s">
        <v>30</v>
      </c>
      <c r="E5">
        <v>1790</v>
      </c>
      <c r="F5">
        <v>0.01</v>
      </c>
      <c r="G5">
        <v>0.4</v>
      </c>
      <c r="H5">
        <v>180</v>
      </c>
      <c r="I5">
        <v>0</v>
      </c>
      <c r="J5">
        <v>20</v>
      </c>
      <c r="K5">
        <v>1</v>
      </c>
      <c r="L5">
        <v>0</v>
      </c>
      <c r="M5" s="2">
        <v>1000000</v>
      </c>
      <c r="N5" t="s">
        <v>29</v>
      </c>
      <c r="O5">
        <v>43560</v>
      </c>
      <c r="P5">
        <v>0</v>
      </c>
      <c r="Q5">
        <v>0</v>
      </c>
      <c r="R5">
        <v>0</v>
      </c>
      <c r="S5">
        <v>1</v>
      </c>
      <c r="T5">
        <v>20</v>
      </c>
      <c r="U5">
        <v>436</v>
      </c>
      <c r="V5" s="2">
        <v>569971</v>
      </c>
      <c r="W5" s="2">
        <v>543230</v>
      </c>
      <c r="X5">
        <v>0</v>
      </c>
      <c r="Y5">
        <v>0</v>
      </c>
      <c r="Z5" s="2">
        <v>217683.63399999996</v>
      </c>
      <c r="AA5" s="2">
        <v>674454</v>
      </c>
      <c r="AB5" s="3">
        <v>3037881.95</v>
      </c>
      <c r="AC5" s="3">
        <v>8118461.96</v>
      </c>
    </row>
    <row r="7" spans="1:29" x14ac:dyDescent="0.25">
      <c r="V7" t="s">
        <v>42</v>
      </c>
      <c r="Z7" t="s">
        <v>73</v>
      </c>
    </row>
    <row r="8" spans="1:29" x14ac:dyDescent="0.25">
      <c r="V8" t="s">
        <v>40</v>
      </c>
      <c r="W8" s="4">
        <f>V2/U2</f>
        <v>1859.4550898203593</v>
      </c>
      <c r="Z8" t="s">
        <v>40</v>
      </c>
      <c r="AA8" s="4">
        <f>Z2/Z3*100</f>
        <v>1.3892049119290393</v>
      </c>
    </row>
    <row r="9" spans="1:29" x14ac:dyDescent="0.25">
      <c r="V9" t="s">
        <v>41</v>
      </c>
      <c r="W9" s="4">
        <f>V4/V5*100</f>
        <v>38.261420317875825</v>
      </c>
      <c r="Z9" t="s">
        <v>41</v>
      </c>
      <c r="AA9" s="4">
        <f>Z4/Z5*100</f>
        <v>0.80131931277847013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9BAA-1D28-4E60-AFB5-A0EFAC7C59C5}">
  <dimension ref="A1:AC16"/>
  <sheetViews>
    <sheetView topLeftCell="G1" workbookViewId="0">
      <selection activeCell="V7" sqref="V7:AA16"/>
    </sheetView>
  </sheetViews>
  <sheetFormatPr defaultColWidth="11.42578125" defaultRowHeight="15" x14ac:dyDescent="0.25"/>
  <cols>
    <col min="22" max="22" width="12.5703125" customWidth="1"/>
  </cols>
  <sheetData>
    <row r="1" spans="1:29" s="1" customFormat="1" ht="60" x14ac:dyDescent="0.25">
      <c r="A1" s="1" t="s">
        <v>43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59</v>
      </c>
      <c r="P1" s="1" t="s">
        <v>58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</row>
    <row r="2" spans="1:29" x14ac:dyDescent="0.25">
      <c r="A2" t="s">
        <v>44</v>
      </c>
      <c r="B2">
        <v>35.171599999999998</v>
      </c>
      <c r="C2">
        <v>-115.1391</v>
      </c>
      <c r="D2" t="s">
        <v>28</v>
      </c>
      <c r="E2">
        <v>1790</v>
      </c>
      <c r="F2">
        <v>0.01</v>
      </c>
      <c r="G2">
        <v>0.4</v>
      </c>
      <c r="H2">
        <v>180</v>
      </c>
      <c r="I2">
        <v>0</v>
      </c>
      <c r="J2">
        <v>20</v>
      </c>
      <c r="K2">
        <v>0</v>
      </c>
      <c r="L2">
        <v>0</v>
      </c>
      <c r="M2">
        <v>1000000</v>
      </c>
      <c r="N2" t="s">
        <v>29</v>
      </c>
      <c r="O2">
        <v>0</v>
      </c>
      <c r="P2">
        <v>1</v>
      </c>
      <c r="Q2">
        <v>0</v>
      </c>
      <c r="R2">
        <v>0</v>
      </c>
      <c r="S2">
        <v>0.1</v>
      </c>
      <c r="T2">
        <v>20</v>
      </c>
      <c r="U2">
        <v>167</v>
      </c>
      <c r="V2">
        <v>311808</v>
      </c>
      <c r="W2">
        <v>297179</v>
      </c>
      <c r="X2">
        <v>0</v>
      </c>
      <c r="Y2">
        <v>0</v>
      </c>
      <c r="Z2" s="2">
        <v>5899.0380000000005</v>
      </c>
      <c r="AA2">
        <v>708720</v>
      </c>
      <c r="AB2">
        <v>126072.06</v>
      </c>
      <c r="AC2">
        <v>1257314.58</v>
      </c>
    </row>
    <row r="3" spans="1:29" x14ac:dyDescent="0.25">
      <c r="A3" t="s">
        <v>44</v>
      </c>
      <c r="B3">
        <v>35.171599999999998</v>
      </c>
      <c r="C3">
        <v>-115.1391</v>
      </c>
      <c r="D3" t="s">
        <v>30</v>
      </c>
      <c r="E3">
        <v>1790</v>
      </c>
      <c r="F3">
        <v>0.01</v>
      </c>
      <c r="G3">
        <v>0.4</v>
      </c>
      <c r="H3">
        <v>180</v>
      </c>
      <c r="I3">
        <v>0</v>
      </c>
      <c r="J3">
        <v>20</v>
      </c>
      <c r="K3">
        <v>1</v>
      </c>
      <c r="L3">
        <v>0</v>
      </c>
      <c r="M3">
        <v>1000000</v>
      </c>
      <c r="N3" t="s">
        <v>29</v>
      </c>
      <c r="O3">
        <v>43560</v>
      </c>
      <c r="P3">
        <v>0</v>
      </c>
      <c r="Q3">
        <v>0</v>
      </c>
      <c r="R3">
        <v>0</v>
      </c>
      <c r="S3">
        <v>0.1</v>
      </c>
      <c r="T3">
        <v>20</v>
      </c>
      <c r="U3">
        <v>176</v>
      </c>
      <c r="V3">
        <v>327933</v>
      </c>
      <c r="W3">
        <v>312547</v>
      </c>
      <c r="X3">
        <v>0</v>
      </c>
      <c r="Y3">
        <v>0</v>
      </c>
      <c r="Z3" s="2">
        <v>10950.691000000001</v>
      </c>
      <c r="AA3">
        <v>698404</v>
      </c>
      <c r="AB3">
        <v>126613.55</v>
      </c>
      <c r="AC3">
        <v>1256773.0900000001</v>
      </c>
    </row>
    <row r="4" spans="1:29" x14ac:dyDescent="0.25">
      <c r="A4" t="s">
        <v>41</v>
      </c>
      <c r="B4">
        <v>41.878100000000003</v>
      </c>
      <c r="C4">
        <v>-87.629800000000003</v>
      </c>
      <c r="D4" t="s">
        <v>28</v>
      </c>
      <c r="E4">
        <v>1790</v>
      </c>
      <c r="F4">
        <v>0.01</v>
      </c>
      <c r="G4">
        <v>0.4</v>
      </c>
      <c r="H4">
        <v>180</v>
      </c>
      <c r="I4">
        <v>0</v>
      </c>
      <c r="J4">
        <v>20</v>
      </c>
      <c r="K4">
        <v>0</v>
      </c>
      <c r="L4">
        <v>0</v>
      </c>
      <c r="M4">
        <v>1000000</v>
      </c>
      <c r="N4" t="s">
        <v>29</v>
      </c>
      <c r="O4">
        <v>0</v>
      </c>
      <c r="P4">
        <v>1</v>
      </c>
      <c r="Q4">
        <v>0</v>
      </c>
      <c r="R4">
        <v>0</v>
      </c>
      <c r="S4">
        <v>0.1</v>
      </c>
      <c r="T4">
        <v>20</v>
      </c>
      <c r="U4">
        <v>166</v>
      </c>
      <c r="V4">
        <v>217696</v>
      </c>
      <c r="W4">
        <v>207482</v>
      </c>
      <c r="X4">
        <v>0</v>
      </c>
      <c r="Y4">
        <v>0</v>
      </c>
      <c r="Z4" s="2">
        <v>1931.9870000000001</v>
      </c>
      <c r="AA4">
        <v>794450</v>
      </c>
      <c r="AB4">
        <v>33296.61</v>
      </c>
      <c r="AC4">
        <v>1350090.04</v>
      </c>
    </row>
    <row r="5" spans="1:29" x14ac:dyDescent="0.25">
      <c r="A5" t="s">
        <v>41</v>
      </c>
      <c r="B5">
        <v>41.878100000000003</v>
      </c>
      <c r="C5">
        <v>-87.629800000000003</v>
      </c>
      <c r="D5" t="s">
        <v>30</v>
      </c>
      <c r="E5">
        <v>1790</v>
      </c>
      <c r="F5">
        <v>0.01</v>
      </c>
      <c r="G5">
        <v>0.4</v>
      </c>
      <c r="H5">
        <v>180</v>
      </c>
      <c r="I5">
        <v>0</v>
      </c>
      <c r="J5">
        <v>20</v>
      </c>
      <c r="K5">
        <v>1</v>
      </c>
      <c r="L5">
        <v>0</v>
      </c>
      <c r="M5">
        <v>1000000</v>
      </c>
      <c r="N5" t="s">
        <v>29</v>
      </c>
      <c r="O5">
        <v>43560</v>
      </c>
      <c r="P5">
        <v>0</v>
      </c>
      <c r="Q5">
        <v>0</v>
      </c>
      <c r="R5">
        <v>0</v>
      </c>
      <c r="S5">
        <v>0.1</v>
      </c>
      <c r="T5">
        <v>20</v>
      </c>
      <c r="U5">
        <v>168</v>
      </c>
      <c r="V5">
        <v>219768</v>
      </c>
      <c r="W5">
        <v>209457</v>
      </c>
      <c r="X5">
        <v>0</v>
      </c>
      <c r="Y5">
        <v>0</v>
      </c>
      <c r="Z5" s="2">
        <v>1989.3530000000001</v>
      </c>
      <c r="AA5">
        <v>792532</v>
      </c>
      <c r="AB5">
        <v>33588.800000000003</v>
      </c>
      <c r="AC5">
        <v>1349797.84</v>
      </c>
    </row>
    <row r="7" spans="1:29" x14ac:dyDescent="0.25">
      <c r="V7" t="s">
        <v>42</v>
      </c>
      <c r="Z7" t="s">
        <v>42</v>
      </c>
    </row>
    <row r="8" spans="1:29" x14ac:dyDescent="0.25">
      <c r="V8" t="s">
        <v>40</v>
      </c>
      <c r="W8" s="4">
        <f>(1-V2/V3)*100</f>
        <v>4.9171629570674451</v>
      </c>
      <c r="Z8" t="s">
        <v>40</v>
      </c>
    </row>
    <row r="9" spans="1:29" x14ac:dyDescent="0.25">
      <c r="V9" t="s">
        <v>41</v>
      </c>
      <c r="W9" s="4">
        <f>(1-V4/V5)*100</f>
        <v>0.94281242037057567</v>
      </c>
      <c r="Z9" t="s">
        <v>41</v>
      </c>
    </row>
    <row r="11" spans="1:29" x14ac:dyDescent="0.25">
      <c r="V11" s="5" t="s">
        <v>74</v>
      </c>
      <c r="W11" s="5"/>
      <c r="X11" s="5"/>
    </row>
    <row r="12" spans="1:29" x14ac:dyDescent="0.25">
      <c r="V12" s="5"/>
      <c r="W12" s="5"/>
      <c r="X12" s="5"/>
    </row>
    <row r="13" spans="1:29" x14ac:dyDescent="0.25">
      <c r="V13" t="s">
        <v>76</v>
      </c>
      <c r="W13">
        <f>V2/U2</f>
        <v>1867.1137724550899</v>
      </c>
      <c r="X13" t="s">
        <v>75</v>
      </c>
    </row>
    <row r="14" spans="1:29" x14ac:dyDescent="0.25">
      <c r="V14" t="s">
        <v>77</v>
      </c>
      <c r="W14">
        <f t="shared" ref="W14:W16" si="0">V3/U3</f>
        <v>1863.2556818181818</v>
      </c>
      <c r="X14" t="s">
        <v>75</v>
      </c>
    </row>
    <row r="15" spans="1:29" x14ac:dyDescent="0.25">
      <c r="V15" t="s">
        <v>78</v>
      </c>
      <c r="W15">
        <f t="shared" si="0"/>
        <v>1311.4216867469879</v>
      </c>
      <c r="X15" t="s">
        <v>75</v>
      </c>
    </row>
    <row r="16" spans="1:29" x14ac:dyDescent="0.25">
      <c r="V16" t="s">
        <v>79</v>
      </c>
      <c r="W16">
        <f t="shared" si="0"/>
        <v>1308.1428571428571</v>
      </c>
      <c r="X16" t="s">
        <v>75</v>
      </c>
    </row>
  </sheetData>
  <mergeCells count="1">
    <mergeCell ref="V11:X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A1FE-1BC4-4F33-82F2-047D2F2D76F9}">
  <dimension ref="A1:AC16"/>
  <sheetViews>
    <sheetView topLeftCell="G1" workbookViewId="0">
      <selection activeCell="Y24" sqref="Y24"/>
    </sheetView>
  </sheetViews>
  <sheetFormatPr defaultColWidth="11.42578125" defaultRowHeight="15" x14ac:dyDescent="0.25"/>
  <sheetData>
    <row r="1" spans="1:29" s="1" customFormat="1" ht="60" x14ac:dyDescent="0.25">
      <c r="A1" s="1" t="s">
        <v>43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59</v>
      </c>
      <c r="P1" s="1" t="s">
        <v>58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</row>
    <row r="2" spans="1:29" x14ac:dyDescent="0.25">
      <c r="A2" t="s">
        <v>44</v>
      </c>
      <c r="B2">
        <v>35.171599999999998</v>
      </c>
      <c r="C2">
        <v>-115.1391</v>
      </c>
      <c r="D2" t="s">
        <v>28</v>
      </c>
      <c r="E2">
        <v>1790</v>
      </c>
      <c r="F2">
        <v>0.01</v>
      </c>
      <c r="G2">
        <v>0.4</v>
      </c>
      <c r="H2">
        <v>180</v>
      </c>
      <c r="I2">
        <v>0</v>
      </c>
      <c r="J2">
        <v>20</v>
      </c>
      <c r="K2">
        <v>0</v>
      </c>
      <c r="L2">
        <v>0</v>
      </c>
      <c r="M2">
        <v>1000000</v>
      </c>
      <c r="N2" t="s">
        <v>29</v>
      </c>
      <c r="O2">
        <v>0</v>
      </c>
      <c r="P2">
        <v>1</v>
      </c>
      <c r="Q2">
        <v>0</v>
      </c>
      <c r="R2">
        <v>0</v>
      </c>
      <c r="S2">
        <v>0.1</v>
      </c>
      <c r="T2">
        <v>20</v>
      </c>
      <c r="U2">
        <v>167</v>
      </c>
      <c r="V2">
        <v>311808</v>
      </c>
      <c r="W2">
        <v>297179</v>
      </c>
      <c r="X2">
        <v>0</v>
      </c>
      <c r="Y2">
        <v>0</v>
      </c>
      <c r="Z2">
        <v>5899.0380000000005</v>
      </c>
      <c r="AA2">
        <v>708720</v>
      </c>
      <c r="AB2">
        <v>126072.06</v>
      </c>
      <c r="AC2">
        <v>1257314.58</v>
      </c>
    </row>
    <row r="3" spans="1:29" x14ac:dyDescent="0.25">
      <c r="A3" t="s">
        <v>44</v>
      </c>
      <c r="B3">
        <v>35.171599999999998</v>
      </c>
      <c r="C3">
        <v>-115.1391</v>
      </c>
      <c r="D3" t="s">
        <v>30</v>
      </c>
      <c r="E3">
        <v>1790</v>
      </c>
      <c r="F3">
        <v>0.01</v>
      </c>
      <c r="G3">
        <v>0.4</v>
      </c>
      <c r="H3">
        <v>180</v>
      </c>
      <c r="I3">
        <v>0</v>
      </c>
      <c r="J3">
        <v>20</v>
      </c>
      <c r="K3">
        <v>1</v>
      </c>
      <c r="L3">
        <v>0</v>
      </c>
      <c r="M3">
        <v>1000000</v>
      </c>
      <c r="N3" t="s">
        <v>29</v>
      </c>
      <c r="O3">
        <v>43560</v>
      </c>
      <c r="P3">
        <v>0</v>
      </c>
      <c r="Q3">
        <v>0</v>
      </c>
      <c r="R3">
        <v>0</v>
      </c>
      <c r="S3">
        <v>0.1</v>
      </c>
      <c r="T3">
        <v>20</v>
      </c>
      <c r="U3">
        <v>176</v>
      </c>
      <c r="V3">
        <v>327933</v>
      </c>
      <c r="W3">
        <v>312547</v>
      </c>
      <c r="X3">
        <v>0</v>
      </c>
      <c r="Y3">
        <v>0</v>
      </c>
      <c r="Z3">
        <v>10950.691000000001</v>
      </c>
      <c r="AA3">
        <v>698404</v>
      </c>
      <c r="AB3">
        <v>126613.55</v>
      </c>
      <c r="AC3">
        <v>1256773.0900000001</v>
      </c>
    </row>
    <row r="4" spans="1:29" x14ac:dyDescent="0.25">
      <c r="A4" t="s">
        <v>41</v>
      </c>
      <c r="B4">
        <v>41.878100000000003</v>
      </c>
      <c r="C4">
        <v>-87.629800000000003</v>
      </c>
      <c r="D4" t="s">
        <v>28</v>
      </c>
      <c r="E4">
        <v>1790</v>
      </c>
      <c r="F4">
        <v>0.01</v>
      </c>
      <c r="G4">
        <v>0.4</v>
      </c>
      <c r="H4">
        <v>180</v>
      </c>
      <c r="I4">
        <v>0</v>
      </c>
      <c r="J4">
        <v>20</v>
      </c>
      <c r="K4">
        <v>0</v>
      </c>
      <c r="L4">
        <v>0</v>
      </c>
      <c r="M4">
        <v>1000000</v>
      </c>
      <c r="N4" t="s">
        <v>29</v>
      </c>
      <c r="O4">
        <v>0</v>
      </c>
      <c r="P4">
        <v>1</v>
      </c>
      <c r="Q4">
        <v>0</v>
      </c>
      <c r="R4">
        <v>0</v>
      </c>
      <c r="S4">
        <v>0.1</v>
      </c>
      <c r="T4">
        <v>20</v>
      </c>
      <c r="U4">
        <v>166</v>
      </c>
      <c r="V4">
        <v>217696</v>
      </c>
      <c r="W4">
        <v>207482</v>
      </c>
      <c r="X4">
        <v>0</v>
      </c>
      <c r="Y4">
        <v>0</v>
      </c>
      <c r="Z4">
        <v>1931.9870000000001</v>
      </c>
      <c r="AA4">
        <v>794450</v>
      </c>
      <c r="AB4">
        <v>33296.61</v>
      </c>
      <c r="AC4">
        <v>1350090.04</v>
      </c>
    </row>
    <row r="5" spans="1:29" x14ac:dyDescent="0.25">
      <c r="A5" t="s">
        <v>41</v>
      </c>
      <c r="B5">
        <v>41.878100000000003</v>
      </c>
      <c r="C5">
        <v>-87.629800000000003</v>
      </c>
      <c r="D5" t="s">
        <v>30</v>
      </c>
      <c r="E5">
        <v>1790</v>
      </c>
      <c r="F5">
        <v>0.01</v>
      </c>
      <c r="G5">
        <v>0.4</v>
      </c>
      <c r="H5">
        <v>180</v>
      </c>
      <c r="I5">
        <v>0</v>
      </c>
      <c r="J5">
        <v>20</v>
      </c>
      <c r="K5">
        <v>1</v>
      </c>
      <c r="L5">
        <v>0</v>
      </c>
      <c r="M5">
        <v>1000000</v>
      </c>
      <c r="N5" t="s">
        <v>29</v>
      </c>
      <c r="O5">
        <v>43560</v>
      </c>
      <c r="P5">
        <v>0</v>
      </c>
      <c r="Q5">
        <v>0</v>
      </c>
      <c r="R5">
        <v>0</v>
      </c>
      <c r="S5">
        <v>0.1</v>
      </c>
      <c r="T5">
        <v>20</v>
      </c>
      <c r="U5">
        <v>168</v>
      </c>
      <c r="V5">
        <v>219768</v>
      </c>
      <c r="W5">
        <v>209457</v>
      </c>
      <c r="X5">
        <v>0</v>
      </c>
      <c r="Y5">
        <v>0</v>
      </c>
      <c r="Z5">
        <v>1989.3530000000001</v>
      </c>
      <c r="AA5">
        <v>792532</v>
      </c>
      <c r="AB5">
        <v>33588.800000000003</v>
      </c>
      <c r="AC5">
        <v>1349797.84</v>
      </c>
    </row>
    <row r="7" spans="1:29" x14ac:dyDescent="0.25">
      <c r="V7" t="s">
        <v>42</v>
      </c>
      <c r="Z7" t="s">
        <v>42</v>
      </c>
    </row>
    <row r="8" spans="1:29" x14ac:dyDescent="0.25">
      <c r="V8" t="s">
        <v>40</v>
      </c>
      <c r="W8" s="4">
        <f>(1-V2/V3)*100</f>
        <v>4.9171629570674451</v>
      </c>
      <c r="Z8" t="s">
        <v>40</v>
      </c>
    </row>
    <row r="9" spans="1:29" x14ac:dyDescent="0.25">
      <c r="V9" t="s">
        <v>41</v>
      </c>
      <c r="W9" s="4">
        <f>(1-V4/V5)*100</f>
        <v>0.94281242037057567</v>
      </c>
      <c r="Z9" t="s">
        <v>41</v>
      </c>
    </row>
    <row r="11" spans="1:29" x14ac:dyDescent="0.25">
      <c r="V11" s="5" t="s">
        <v>74</v>
      </c>
      <c r="W11" s="5"/>
      <c r="X11" s="5"/>
    </row>
    <row r="12" spans="1:29" x14ac:dyDescent="0.25">
      <c r="V12" s="5"/>
      <c r="W12" s="5"/>
      <c r="X12" s="5"/>
    </row>
    <row r="13" spans="1:29" x14ac:dyDescent="0.25">
      <c r="V13" t="s">
        <v>76</v>
      </c>
      <c r="W13">
        <f>V2/U2</f>
        <v>1867.1137724550899</v>
      </c>
      <c r="X13" t="s">
        <v>75</v>
      </c>
    </row>
    <row r="14" spans="1:29" x14ac:dyDescent="0.25">
      <c r="V14" t="s">
        <v>77</v>
      </c>
      <c r="W14">
        <f t="shared" ref="W14:W16" si="0">V3/U3</f>
        <v>1863.2556818181818</v>
      </c>
      <c r="X14" t="s">
        <v>75</v>
      </c>
    </row>
    <row r="15" spans="1:29" x14ac:dyDescent="0.25">
      <c r="V15" t="s">
        <v>78</v>
      </c>
      <c r="W15">
        <f t="shared" si="0"/>
        <v>1311.4216867469879</v>
      </c>
      <c r="X15" t="s">
        <v>75</v>
      </c>
    </row>
    <row r="16" spans="1:29" x14ac:dyDescent="0.25">
      <c r="V16" t="s">
        <v>79</v>
      </c>
      <c r="W16">
        <f t="shared" si="0"/>
        <v>1308.1428571428571</v>
      </c>
      <c r="X16" t="s">
        <v>75</v>
      </c>
    </row>
  </sheetData>
  <mergeCells count="1">
    <mergeCell ref="V11:X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3A39-E997-44BD-8C5F-FA2DE243B244}">
  <dimension ref="A1:AC16"/>
  <sheetViews>
    <sheetView topLeftCell="F1" workbookViewId="0">
      <selection activeCell="V7" sqref="V7:X16"/>
    </sheetView>
  </sheetViews>
  <sheetFormatPr defaultColWidth="11.42578125" defaultRowHeight="15" x14ac:dyDescent="0.25"/>
  <sheetData>
    <row r="1" spans="1:29" s="1" customFormat="1" ht="60" x14ac:dyDescent="0.25">
      <c r="A1" s="1" t="s">
        <v>43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59</v>
      </c>
      <c r="P1" s="1" t="s">
        <v>58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</row>
    <row r="2" spans="1:29" x14ac:dyDescent="0.25">
      <c r="A2" t="s">
        <v>44</v>
      </c>
      <c r="B2">
        <v>36.1</v>
      </c>
      <c r="C2">
        <v>-115.1391</v>
      </c>
      <c r="D2" t="s">
        <v>28</v>
      </c>
      <c r="E2">
        <v>1790</v>
      </c>
      <c r="F2">
        <v>0.01</v>
      </c>
      <c r="G2">
        <v>0.4</v>
      </c>
      <c r="H2">
        <v>180</v>
      </c>
      <c r="I2">
        <v>0</v>
      </c>
      <c r="J2">
        <v>20</v>
      </c>
      <c r="K2">
        <v>1</v>
      </c>
      <c r="L2">
        <v>0</v>
      </c>
      <c r="M2">
        <v>1000000</v>
      </c>
      <c r="N2" t="s">
        <v>29</v>
      </c>
      <c r="O2">
        <v>0</v>
      </c>
      <c r="P2">
        <v>1</v>
      </c>
      <c r="Q2">
        <v>0</v>
      </c>
      <c r="R2">
        <v>0</v>
      </c>
      <c r="S2">
        <v>1</v>
      </c>
      <c r="T2">
        <v>20</v>
      </c>
      <c r="U2">
        <v>167</v>
      </c>
      <c r="V2">
        <v>291890</v>
      </c>
      <c r="W2">
        <v>278195</v>
      </c>
      <c r="X2">
        <v>0</v>
      </c>
      <c r="Y2">
        <v>0</v>
      </c>
      <c r="Z2" s="2">
        <v>2226.1639999999998</v>
      </c>
      <c r="AA2">
        <v>724031</v>
      </c>
      <c r="AB2">
        <v>2806479.88</v>
      </c>
      <c r="AC2">
        <v>8349864.0199999996</v>
      </c>
    </row>
    <row r="3" spans="1:29" x14ac:dyDescent="0.25">
      <c r="A3" t="s">
        <v>44</v>
      </c>
      <c r="B3">
        <v>36.1</v>
      </c>
      <c r="C3">
        <v>-115.1391</v>
      </c>
      <c r="D3" t="s">
        <v>30</v>
      </c>
      <c r="E3">
        <v>1790</v>
      </c>
      <c r="F3">
        <v>0.01</v>
      </c>
      <c r="G3">
        <v>0.4</v>
      </c>
      <c r="H3">
        <v>180</v>
      </c>
      <c r="I3">
        <v>0</v>
      </c>
      <c r="J3">
        <v>20</v>
      </c>
      <c r="K3">
        <v>1</v>
      </c>
      <c r="L3">
        <v>0</v>
      </c>
      <c r="M3">
        <v>1000000</v>
      </c>
      <c r="N3" t="s">
        <v>29</v>
      </c>
      <c r="O3">
        <v>43560</v>
      </c>
      <c r="P3">
        <v>0</v>
      </c>
      <c r="Q3">
        <v>0</v>
      </c>
      <c r="R3">
        <v>0</v>
      </c>
      <c r="S3">
        <v>1</v>
      </c>
      <c r="T3">
        <v>20</v>
      </c>
      <c r="U3">
        <v>436</v>
      </c>
      <c r="V3">
        <v>762883</v>
      </c>
      <c r="W3">
        <v>727091</v>
      </c>
      <c r="X3">
        <v>0</v>
      </c>
      <c r="Y3">
        <v>0</v>
      </c>
      <c r="Z3" s="2">
        <v>336727.56400000001</v>
      </c>
      <c r="AA3">
        <v>609637</v>
      </c>
      <c r="AB3">
        <v>3741724.28</v>
      </c>
      <c r="AC3">
        <v>7414619.6299999999</v>
      </c>
    </row>
    <row r="4" spans="1:29" x14ac:dyDescent="0.25">
      <c r="A4" t="s">
        <v>41</v>
      </c>
      <c r="B4">
        <v>41.878100000000003</v>
      </c>
      <c r="C4">
        <v>-87.629800000000003</v>
      </c>
      <c r="D4" t="s">
        <v>28</v>
      </c>
      <c r="E4">
        <v>1790</v>
      </c>
      <c r="F4">
        <v>0.01</v>
      </c>
      <c r="G4">
        <v>0.4</v>
      </c>
      <c r="H4">
        <v>180</v>
      </c>
      <c r="I4">
        <v>0</v>
      </c>
      <c r="J4">
        <v>20</v>
      </c>
      <c r="K4">
        <v>1</v>
      </c>
      <c r="L4">
        <v>0</v>
      </c>
      <c r="M4">
        <v>1000000</v>
      </c>
      <c r="N4" t="s">
        <v>29</v>
      </c>
      <c r="O4">
        <v>0</v>
      </c>
      <c r="P4">
        <v>1</v>
      </c>
      <c r="Q4">
        <v>0</v>
      </c>
      <c r="R4">
        <v>0</v>
      </c>
      <c r="S4">
        <v>1</v>
      </c>
      <c r="T4">
        <v>20</v>
      </c>
      <c r="U4">
        <v>167</v>
      </c>
      <c r="V4">
        <v>218079</v>
      </c>
      <c r="W4">
        <v>207847</v>
      </c>
      <c r="X4">
        <v>0</v>
      </c>
      <c r="Y4">
        <v>0</v>
      </c>
      <c r="Z4" s="2">
        <v>1744.3409999999999</v>
      </c>
      <c r="AA4">
        <v>793897</v>
      </c>
      <c r="AB4">
        <v>2047814.64</v>
      </c>
      <c r="AC4">
        <v>9108529.2699999996</v>
      </c>
    </row>
    <row r="5" spans="1:29" x14ac:dyDescent="0.25">
      <c r="A5" t="s">
        <v>41</v>
      </c>
      <c r="B5">
        <v>41.878100000000003</v>
      </c>
      <c r="C5">
        <v>-87.629800000000003</v>
      </c>
      <c r="D5" t="s">
        <v>30</v>
      </c>
      <c r="E5">
        <v>1790</v>
      </c>
      <c r="F5">
        <v>0.01</v>
      </c>
      <c r="G5">
        <v>0.4</v>
      </c>
      <c r="H5">
        <v>180</v>
      </c>
      <c r="I5">
        <v>0</v>
      </c>
      <c r="J5">
        <v>20</v>
      </c>
      <c r="K5">
        <v>1</v>
      </c>
      <c r="L5">
        <v>0</v>
      </c>
      <c r="M5">
        <v>1000000</v>
      </c>
      <c r="N5" t="s">
        <v>29</v>
      </c>
      <c r="O5">
        <v>43560</v>
      </c>
      <c r="P5">
        <v>0</v>
      </c>
      <c r="Q5">
        <v>0</v>
      </c>
      <c r="R5">
        <v>0</v>
      </c>
      <c r="S5">
        <v>1</v>
      </c>
      <c r="T5">
        <v>20</v>
      </c>
      <c r="U5">
        <v>436</v>
      </c>
      <c r="V5">
        <v>569971</v>
      </c>
      <c r="W5">
        <v>543230</v>
      </c>
      <c r="X5">
        <v>0</v>
      </c>
      <c r="Y5">
        <v>0</v>
      </c>
      <c r="Z5" s="2">
        <v>217683.63399999996</v>
      </c>
      <c r="AA5">
        <v>674454</v>
      </c>
      <c r="AB5">
        <v>3037881.95</v>
      </c>
      <c r="AC5">
        <v>8118461.96</v>
      </c>
    </row>
    <row r="7" spans="1:29" x14ac:dyDescent="0.25">
      <c r="V7" t="s">
        <v>42</v>
      </c>
    </row>
    <row r="8" spans="1:29" x14ac:dyDescent="0.25">
      <c r="V8" t="s">
        <v>40</v>
      </c>
      <c r="W8" s="4">
        <f>(1-V2/V3)*100</f>
        <v>61.738562794032639</v>
      </c>
    </row>
    <row r="9" spans="1:29" x14ac:dyDescent="0.25">
      <c r="V9" t="s">
        <v>41</v>
      </c>
      <c r="W9" s="4">
        <f>(1-V4/V5)*100</f>
        <v>61.738579682124175</v>
      </c>
    </row>
    <row r="11" spans="1:29" x14ac:dyDescent="0.25">
      <c r="V11" s="5" t="s">
        <v>74</v>
      </c>
      <c r="W11" s="5"/>
      <c r="X11" s="5"/>
    </row>
    <row r="12" spans="1:29" x14ac:dyDescent="0.25">
      <c r="V12" s="5"/>
      <c r="W12" s="5"/>
      <c r="X12" s="5"/>
    </row>
    <row r="13" spans="1:29" x14ac:dyDescent="0.25">
      <c r="V13" t="s">
        <v>76</v>
      </c>
      <c r="W13">
        <f>V2/U2</f>
        <v>1747.8443113772455</v>
      </c>
      <c r="X13" t="s">
        <v>75</v>
      </c>
    </row>
    <row r="14" spans="1:29" x14ac:dyDescent="0.25">
      <c r="V14" t="s">
        <v>77</v>
      </c>
      <c r="W14">
        <f t="shared" ref="W14:W16" si="0">V3/U3</f>
        <v>1749.7316513761468</v>
      </c>
      <c r="X14" t="s">
        <v>75</v>
      </c>
    </row>
    <row r="15" spans="1:29" x14ac:dyDescent="0.25">
      <c r="V15" t="s">
        <v>78</v>
      </c>
      <c r="W15">
        <f t="shared" si="0"/>
        <v>1305.8622754491018</v>
      </c>
      <c r="X15" t="s">
        <v>75</v>
      </c>
    </row>
    <row r="16" spans="1:29" x14ac:dyDescent="0.25">
      <c r="V16" t="s">
        <v>79</v>
      </c>
      <c r="W16">
        <f t="shared" si="0"/>
        <v>1307.2729357798164</v>
      </c>
      <c r="X16" t="s">
        <v>75</v>
      </c>
    </row>
  </sheetData>
  <mergeCells count="1">
    <mergeCell ref="V11:X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AC16"/>
  <sheetViews>
    <sheetView tabSelected="1" workbookViewId="0">
      <selection activeCell="H15" sqref="H15"/>
    </sheetView>
  </sheetViews>
  <sheetFormatPr defaultColWidth="11.42578125" defaultRowHeight="15" x14ac:dyDescent="0.25"/>
  <sheetData>
    <row r="1" spans="1:29" s="1" customFormat="1" ht="60" x14ac:dyDescent="0.25">
      <c r="A1" s="1" t="s">
        <v>43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59</v>
      </c>
      <c r="P1" s="1" t="s">
        <v>58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</row>
    <row r="2" spans="1:29" x14ac:dyDescent="0.25">
      <c r="A2" t="s">
        <v>44</v>
      </c>
      <c r="B2">
        <v>36.1</v>
      </c>
      <c r="C2">
        <v>-115.1391</v>
      </c>
      <c r="D2" t="s">
        <v>28</v>
      </c>
      <c r="E2">
        <v>1790</v>
      </c>
      <c r="F2">
        <v>0.01</v>
      </c>
      <c r="G2">
        <v>0.4</v>
      </c>
      <c r="H2">
        <v>180</v>
      </c>
      <c r="I2">
        <v>0</v>
      </c>
      <c r="J2">
        <v>20</v>
      </c>
      <c r="K2">
        <v>0</v>
      </c>
      <c r="L2">
        <v>0</v>
      </c>
      <c r="M2">
        <v>1000000</v>
      </c>
      <c r="N2" t="s">
        <v>29</v>
      </c>
      <c r="O2">
        <v>0</v>
      </c>
      <c r="P2">
        <v>1</v>
      </c>
      <c r="Q2">
        <v>0</v>
      </c>
      <c r="R2">
        <v>0</v>
      </c>
      <c r="S2">
        <v>1</v>
      </c>
      <c r="T2">
        <v>20</v>
      </c>
      <c r="U2">
        <v>167</v>
      </c>
      <c r="V2">
        <v>293424</v>
      </c>
      <c r="W2">
        <v>279657</v>
      </c>
      <c r="X2">
        <v>0</v>
      </c>
      <c r="Y2">
        <v>0</v>
      </c>
      <c r="Z2">
        <v>2673.346</v>
      </c>
      <c r="AA2">
        <v>723016</v>
      </c>
      <c r="AB2">
        <v>2817501.54</v>
      </c>
      <c r="AC2">
        <v>8338842.3600000003</v>
      </c>
    </row>
    <row r="3" spans="1:29" x14ac:dyDescent="0.25">
      <c r="A3" t="s">
        <v>44</v>
      </c>
      <c r="B3">
        <v>36.1</v>
      </c>
      <c r="C3">
        <v>-115.1391</v>
      </c>
      <c r="D3" t="s">
        <v>30</v>
      </c>
      <c r="E3">
        <v>1790</v>
      </c>
      <c r="F3">
        <v>0.01</v>
      </c>
      <c r="G3">
        <v>0.4</v>
      </c>
      <c r="H3">
        <v>180</v>
      </c>
      <c r="I3">
        <v>0</v>
      </c>
      <c r="J3">
        <v>20</v>
      </c>
      <c r="K3">
        <v>1</v>
      </c>
      <c r="L3">
        <v>0</v>
      </c>
      <c r="M3">
        <v>1000000</v>
      </c>
      <c r="N3" t="s">
        <v>29</v>
      </c>
      <c r="O3">
        <v>43560</v>
      </c>
      <c r="P3">
        <v>0</v>
      </c>
      <c r="Q3">
        <v>0</v>
      </c>
      <c r="R3">
        <v>0</v>
      </c>
      <c r="S3">
        <v>1</v>
      </c>
      <c r="T3">
        <v>20</v>
      </c>
      <c r="U3">
        <v>436</v>
      </c>
      <c r="V3">
        <v>762883</v>
      </c>
      <c r="W3">
        <v>727091</v>
      </c>
      <c r="X3">
        <v>0</v>
      </c>
      <c r="Y3">
        <v>0</v>
      </c>
      <c r="Z3">
        <v>336727.56400000001</v>
      </c>
      <c r="AA3">
        <v>609637</v>
      </c>
      <c r="AB3">
        <v>3741724.28</v>
      </c>
      <c r="AC3">
        <v>7414619.6299999999</v>
      </c>
    </row>
    <row r="4" spans="1:29" x14ac:dyDescent="0.25">
      <c r="A4" t="s">
        <v>41</v>
      </c>
      <c r="B4">
        <v>41.878100000000003</v>
      </c>
      <c r="C4">
        <v>-87.629800000000003</v>
      </c>
      <c r="D4" t="s">
        <v>28</v>
      </c>
      <c r="E4">
        <v>1790</v>
      </c>
      <c r="F4">
        <v>0.01</v>
      </c>
      <c r="G4">
        <v>0.4</v>
      </c>
      <c r="H4">
        <v>180</v>
      </c>
      <c r="I4">
        <v>0</v>
      </c>
      <c r="J4">
        <v>20</v>
      </c>
      <c r="K4">
        <v>0</v>
      </c>
      <c r="L4">
        <v>0</v>
      </c>
      <c r="M4">
        <v>1000000</v>
      </c>
      <c r="N4" t="s">
        <v>29</v>
      </c>
      <c r="O4">
        <v>0</v>
      </c>
      <c r="P4">
        <v>1</v>
      </c>
      <c r="Q4">
        <v>0</v>
      </c>
      <c r="R4">
        <v>0</v>
      </c>
      <c r="S4">
        <v>1</v>
      </c>
      <c r="T4">
        <v>20</v>
      </c>
      <c r="U4">
        <v>167</v>
      </c>
      <c r="V4">
        <v>218059</v>
      </c>
      <c r="W4">
        <v>207828</v>
      </c>
      <c r="X4">
        <v>0</v>
      </c>
      <c r="Y4">
        <v>0</v>
      </c>
      <c r="Z4">
        <v>1986.8240000000001</v>
      </c>
      <c r="AA4">
        <v>794159</v>
      </c>
      <c r="AB4">
        <v>2044975.44</v>
      </c>
      <c r="AC4">
        <v>9111368.4700000007</v>
      </c>
    </row>
    <row r="5" spans="1:29" x14ac:dyDescent="0.25">
      <c r="A5" t="s">
        <v>41</v>
      </c>
      <c r="B5">
        <v>41.878100000000003</v>
      </c>
      <c r="C5">
        <v>-87.629800000000003</v>
      </c>
      <c r="D5" t="s">
        <v>30</v>
      </c>
      <c r="E5">
        <v>1790</v>
      </c>
      <c r="F5">
        <v>0.01</v>
      </c>
      <c r="G5">
        <v>0.4</v>
      </c>
      <c r="H5">
        <v>180</v>
      </c>
      <c r="I5">
        <v>0</v>
      </c>
      <c r="J5">
        <v>20</v>
      </c>
      <c r="K5">
        <v>1</v>
      </c>
      <c r="L5">
        <v>0</v>
      </c>
      <c r="M5">
        <v>1000000</v>
      </c>
      <c r="N5" t="s">
        <v>29</v>
      </c>
      <c r="O5">
        <v>43560</v>
      </c>
      <c r="P5">
        <v>0</v>
      </c>
      <c r="Q5">
        <v>0</v>
      </c>
      <c r="R5">
        <v>0</v>
      </c>
      <c r="S5">
        <v>1</v>
      </c>
      <c r="T5">
        <v>20</v>
      </c>
      <c r="U5">
        <v>436</v>
      </c>
      <c r="V5">
        <v>569971</v>
      </c>
      <c r="W5">
        <v>543230</v>
      </c>
      <c r="X5">
        <v>0</v>
      </c>
      <c r="Y5">
        <v>0</v>
      </c>
      <c r="Z5">
        <v>217683.63399999996</v>
      </c>
      <c r="AA5">
        <v>674454</v>
      </c>
      <c r="AB5">
        <v>3037881.95</v>
      </c>
      <c r="AC5">
        <v>8118461.96</v>
      </c>
    </row>
    <row r="7" spans="1:29" x14ac:dyDescent="0.25">
      <c r="V7" t="s">
        <v>42</v>
      </c>
    </row>
    <row r="8" spans="1:29" x14ac:dyDescent="0.25">
      <c r="V8" t="s">
        <v>40</v>
      </c>
      <c r="W8" s="4">
        <f>(1-V2/V3)*100</f>
        <v>61.537483467320676</v>
      </c>
    </row>
    <row r="9" spans="1:29" x14ac:dyDescent="0.25">
      <c r="V9" t="s">
        <v>41</v>
      </c>
      <c r="W9" s="4">
        <f>(1-V4/V5)*100</f>
        <v>61.742088632579552</v>
      </c>
    </row>
    <row r="11" spans="1:29" x14ac:dyDescent="0.25">
      <c r="V11" s="5" t="s">
        <v>74</v>
      </c>
      <c r="W11" s="5"/>
      <c r="X11" s="5"/>
    </row>
    <row r="12" spans="1:29" x14ac:dyDescent="0.25">
      <c r="V12" s="5"/>
      <c r="W12" s="5"/>
      <c r="X12" s="5"/>
    </row>
    <row r="13" spans="1:29" x14ac:dyDescent="0.25">
      <c r="V13" t="s">
        <v>76</v>
      </c>
      <c r="W13">
        <f>V2/U2</f>
        <v>1757.0299401197606</v>
      </c>
      <c r="X13" t="s">
        <v>75</v>
      </c>
    </row>
    <row r="14" spans="1:29" x14ac:dyDescent="0.25">
      <c r="H14">
        <f>U2/F2</f>
        <v>16700</v>
      </c>
      <c r="V14" t="s">
        <v>77</v>
      </c>
      <c r="W14">
        <f t="shared" ref="W14:W16" si="0">V3/U3</f>
        <v>1749.7316513761468</v>
      </c>
      <c r="X14" t="s">
        <v>75</v>
      </c>
    </row>
    <row r="15" spans="1:29" x14ac:dyDescent="0.25">
      <c r="H15">
        <f>U3/F3</f>
        <v>43600</v>
      </c>
      <c r="V15" t="s">
        <v>78</v>
      </c>
      <c r="W15">
        <f t="shared" si="0"/>
        <v>1305.7425149700598</v>
      </c>
      <c r="X15" t="s">
        <v>75</v>
      </c>
    </row>
    <row r="16" spans="1:29" x14ac:dyDescent="0.25">
      <c r="V16" t="s">
        <v>79</v>
      </c>
      <c r="W16">
        <f t="shared" si="0"/>
        <v>1307.2729357798164</v>
      </c>
      <c r="X16" t="s">
        <v>75</v>
      </c>
    </row>
  </sheetData>
  <mergeCells count="1">
    <mergeCell ref="V11:X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EA91-88B8-41AC-A4FB-B98FC3943AA5}">
  <dimension ref="A1:AB5"/>
  <sheetViews>
    <sheetView workbookViewId="0"/>
  </sheetViews>
  <sheetFormatPr defaultColWidth="11.42578125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35.171599999999998</v>
      </c>
      <c r="B2">
        <v>-115.1391</v>
      </c>
      <c r="C2" t="s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10000000</v>
      </c>
      <c r="M2" t="s">
        <v>29</v>
      </c>
      <c r="N2">
        <v>0</v>
      </c>
      <c r="O2">
        <v>1</v>
      </c>
      <c r="P2">
        <v>0</v>
      </c>
      <c r="Q2">
        <v>0</v>
      </c>
      <c r="R2">
        <v>1</v>
      </c>
      <c r="S2">
        <v>20</v>
      </c>
      <c r="T2">
        <v>167</v>
      </c>
      <c r="U2">
        <v>310529</v>
      </c>
      <c r="V2">
        <v>295960</v>
      </c>
      <c r="W2">
        <v>0</v>
      </c>
      <c r="X2">
        <v>0</v>
      </c>
      <c r="Y2">
        <v>0</v>
      </c>
      <c r="Z2">
        <v>9704040</v>
      </c>
      <c r="AA2">
        <v>3023554.52</v>
      </c>
      <c r="AB2">
        <v>108539884.53</v>
      </c>
    </row>
    <row r="3" spans="1:28" x14ac:dyDescent="0.25">
      <c r="A3">
        <v>35.171599999999998</v>
      </c>
      <c r="B3">
        <v>-115.1391</v>
      </c>
      <c r="C3" t="s">
        <v>30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10000000</v>
      </c>
      <c r="M3" t="s">
        <v>29</v>
      </c>
      <c r="N3">
        <v>43560</v>
      </c>
      <c r="O3">
        <v>1</v>
      </c>
      <c r="P3">
        <v>0</v>
      </c>
      <c r="Q3">
        <v>0</v>
      </c>
      <c r="R3">
        <v>1</v>
      </c>
      <c r="S3">
        <v>20</v>
      </c>
      <c r="T3">
        <v>436</v>
      </c>
      <c r="U3">
        <v>811598</v>
      </c>
      <c r="V3">
        <v>773520</v>
      </c>
      <c r="W3">
        <v>0</v>
      </c>
      <c r="X3">
        <v>0</v>
      </c>
      <c r="Y3">
        <v>0</v>
      </c>
      <c r="Z3">
        <v>9226480</v>
      </c>
      <c r="AA3">
        <v>7902362.0800000001</v>
      </c>
      <c r="AB3">
        <v>103661076.95999999</v>
      </c>
    </row>
    <row r="4" spans="1:28" x14ac:dyDescent="0.25">
      <c r="A4">
        <v>41.878100000000003</v>
      </c>
      <c r="B4">
        <v>-87.629800000000003</v>
      </c>
      <c r="C4" t="s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10000000</v>
      </c>
      <c r="M4" t="s">
        <v>29</v>
      </c>
      <c r="N4">
        <v>43560</v>
      </c>
      <c r="O4">
        <v>1</v>
      </c>
      <c r="P4">
        <v>0</v>
      </c>
      <c r="Q4">
        <v>0</v>
      </c>
      <c r="R4">
        <v>1</v>
      </c>
      <c r="S4">
        <v>20</v>
      </c>
      <c r="T4">
        <v>167</v>
      </c>
      <c r="U4">
        <v>218079</v>
      </c>
      <c r="V4">
        <v>207847</v>
      </c>
      <c r="W4">
        <v>0</v>
      </c>
      <c r="X4">
        <v>0</v>
      </c>
      <c r="Y4">
        <v>0</v>
      </c>
      <c r="Z4">
        <v>9792153</v>
      </c>
      <c r="AA4">
        <v>2066756.2</v>
      </c>
      <c r="AB4">
        <v>109496682.84</v>
      </c>
    </row>
    <row r="5" spans="1:28" x14ac:dyDescent="0.25">
      <c r="A5">
        <v>41.878100000000003</v>
      </c>
      <c r="B5">
        <v>-87.629800000000003</v>
      </c>
      <c r="C5" t="s">
        <v>30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10000000</v>
      </c>
      <c r="M5" t="s">
        <v>29</v>
      </c>
      <c r="N5">
        <v>43560</v>
      </c>
      <c r="O5">
        <v>1</v>
      </c>
      <c r="P5">
        <v>0</v>
      </c>
      <c r="Q5">
        <v>0</v>
      </c>
      <c r="R5">
        <v>1</v>
      </c>
      <c r="S5">
        <v>20</v>
      </c>
      <c r="T5">
        <v>436</v>
      </c>
      <c r="U5">
        <v>569971</v>
      </c>
      <c r="V5">
        <v>543230</v>
      </c>
      <c r="W5">
        <v>0</v>
      </c>
      <c r="X5">
        <v>0</v>
      </c>
      <c r="Y5">
        <v>0</v>
      </c>
      <c r="Z5">
        <v>9456770</v>
      </c>
      <c r="AA5">
        <v>5401674.0099999998</v>
      </c>
      <c r="AB5">
        <v>106161765.03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5138-A537-4147-AF8E-E74A39932383}">
  <dimension ref="A1:AB5"/>
  <sheetViews>
    <sheetView workbookViewId="0"/>
  </sheetViews>
  <sheetFormatPr defaultColWidth="11.42578125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35.171599999999998</v>
      </c>
      <c r="B2">
        <v>-115.1391</v>
      </c>
      <c r="C2" t="s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10000000</v>
      </c>
      <c r="M2" t="s">
        <v>29</v>
      </c>
      <c r="N2">
        <v>0</v>
      </c>
      <c r="O2">
        <v>1</v>
      </c>
      <c r="P2">
        <v>0</v>
      </c>
      <c r="Q2">
        <v>0</v>
      </c>
      <c r="R2">
        <v>1</v>
      </c>
      <c r="S2">
        <v>20</v>
      </c>
      <c r="T2">
        <v>167</v>
      </c>
      <c r="U2">
        <v>310529</v>
      </c>
      <c r="V2">
        <v>295960</v>
      </c>
      <c r="W2">
        <v>0</v>
      </c>
      <c r="X2">
        <v>0</v>
      </c>
      <c r="Y2">
        <v>0</v>
      </c>
      <c r="Z2">
        <v>9704040</v>
      </c>
      <c r="AA2">
        <v>3023554.52</v>
      </c>
      <c r="AB2">
        <v>108539884.53</v>
      </c>
    </row>
    <row r="3" spans="1:28" x14ac:dyDescent="0.25">
      <c r="A3">
        <v>35.171599999999998</v>
      </c>
      <c r="B3">
        <v>-115.1391</v>
      </c>
      <c r="C3" t="s">
        <v>30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10000000</v>
      </c>
      <c r="M3" t="s">
        <v>29</v>
      </c>
      <c r="N3">
        <v>43560</v>
      </c>
      <c r="O3">
        <v>1</v>
      </c>
      <c r="P3">
        <v>0</v>
      </c>
      <c r="Q3">
        <v>0</v>
      </c>
      <c r="R3">
        <v>1</v>
      </c>
      <c r="S3">
        <v>20</v>
      </c>
      <c r="T3">
        <v>436</v>
      </c>
      <c r="U3">
        <v>811598</v>
      </c>
      <c r="V3">
        <v>773520</v>
      </c>
      <c r="W3">
        <v>0</v>
      </c>
      <c r="X3">
        <v>0</v>
      </c>
      <c r="Y3">
        <v>0</v>
      </c>
      <c r="Z3">
        <v>9226480</v>
      </c>
      <c r="AA3">
        <v>7902362.0800000001</v>
      </c>
      <c r="AB3">
        <v>103661076.95999999</v>
      </c>
    </row>
    <row r="4" spans="1:28" x14ac:dyDescent="0.25">
      <c r="A4">
        <v>41.878100000000003</v>
      </c>
      <c r="B4">
        <v>-87.629800000000003</v>
      </c>
      <c r="C4" t="s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10000000</v>
      </c>
      <c r="M4" t="s">
        <v>29</v>
      </c>
      <c r="N4">
        <v>43560</v>
      </c>
      <c r="O4">
        <v>1</v>
      </c>
      <c r="P4">
        <v>0</v>
      </c>
      <c r="Q4">
        <v>0</v>
      </c>
      <c r="R4">
        <v>1</v>
      </c>
      <c r="S4">
        <v>20</v>
      </c>
      <c r="T4">
        <v>167</v>
      </c>
      <c r="U4">
        <v>218079</v>
      </c>
      <c r="V4">
        <v>207847</v>
      </c>
      <c r="W4">
        <v>0</v>
      </c>
      <c r="X4">
        <v>0</v>
      </c>
      <c r="Y4">
        <v>0</v>
      </c>
      <c r="Z4">
        <v>9792153</v>
      </c>
      <c r="AA4">
        <v>2066756.2</v>
      </c>
      <c r="AB4">
        <v>109496682.84</v>
      </c>
    </row>
    <row r="5" spans="1:28" x14ac:dyDescent="0.25">
      <c r="A5">
        <v>41.878100000000003</v>
      </c>
      <c r="B5">
        <v>-87.629800000000003</v>
      </c>
      <c r="C5" t="s">
        <v>30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10000000</v>
      </c>
      <c r="M5" t="s">
        <v>29</v>
      </c>
      <c r="N5">
        <v>43560</v>
      </c>
      <c r="O5">
        <v>1</v>
      </c>
      <c r="P5">
        <v>0</v>
      </c>
      <c r="Q5">
        <v>0</v>
      </c>
      <c r="R5">
        <v>1</v>
      </c>
      <c r="S5">
        <v>20</v>
      </c>
      <c r="T5">
        <v>436</v>
      </c>
      <c r="U5">
        <v>569971</v>
      </c>
      <c r="V5">
        <v>543230</v>
      </c>
      <c r="W5">
        <v>0</v>
      </c>
      <c r="X5">
        <v>0</v>
      </c>
      <c r="Y5">
        <v>0</v>
      </c>
      <c r="Z5">
        <v>9456770</v>
      </c>
      <c r="AA5">
        <v>5401674.0099999998</v>
      </c>
      <c r="AB5">
        <v>106161765.03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92C6-F6C3-45CF-BF89-DB07623A0E13}">
  <dimension ref="A1:AB5"/>
  <sheetViews>
    <sheetView topLeftCell="J1" workbookViewId="0">
      <selection activeCell="K9" sqref="K9"/>
    </sheetView>
  </sheetViews>
  <sheetFormatPr defaultColWidth="11.42578125" defaultRowHeight="15" x14ac:dyDescent="0.25"/>
  <sheetData>
    <row r="1" spans="1:28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35.171599999999998</v>
      </c>
      <c r="B2">
        <v>-115.1391</v>
      </c>
      <c r="C2" t="s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10000000</v>
      </c>
      <c r="M2" t="s">
        <v>29</v>
      </c>
      <c r="N2">
        <v>0</v>
      </c>
      <c r="O2">
        <v>1</v>
      </c>
      <c r="P2">
        <v>0</v>
      </c>
      <c r="Q2">
        <v>0</v>
      </c>
      <c r="R2">
        <v>1</v>
      </c>
      <c r="S2">
        <v>20</v>
      </c>
      <c r="T2">
        <v>167</v>
      </c>
      <c r="U2">
        <v>310529</v>
      </c>
      <c r="V2">
        <v>295960</v>
      </c>
      <c r="W2">
        <v>0</v>
      </c>
      <c r="X2">
        <v>0</v>
      </c>
      <c r="Y2">
        <v>0</v>
      </c>
      <c r="Z2">
        <v>9704040</v>
      </c>
      <c r="AA2">
        <v>3023554.52</v>
      </c>
      <c r="AB2">
        <v>108539884.53</v>
      </c>
    </row>
    <row r="3" spans="1:28" x14ac:dyDescent="0.25">
      <c r="A3">
        <v>35.171599999999998</v>
      </c>
      <c r="B3">
        <v>-115.1391</v>
      </c>
      <c r="C3" t="s">
        <v>30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10000000</v>
      </c>
      <c r="M3" t="s">
        <v>29</v>
      </c>
      <c r="N3">
        <v>43560</v>
      </c>
      <c r="O3">
        <v>1</v>
      </c>
      <c r="P3">
        <v>0</v>
      </c>
      <c r="Q3">
        <v>0</v>
      </c>
      <c r="R3">
        <v>1</v>
      </c>
      <c r="S3">
        <v>20</v>
      </c>
      <c r="T3">
        <v>436</v>
      </c>
      <c r="U3">
        <v>811598</v>
      </c>
      <c r="V3">
        <v>773520</v>
      </c>
      <c r="W3">
        <v>0</v>
      </c>
      <c r="X3">
        <v>0</v>
      </c>
      <c r="Y3">
        <v>0</v>
      </c>
      <c r="Z3">
        <v>9226480</v>
      </c>
      <c r="AA3">
        <v>7902362.0800000001</v>
      </c>
      <c r="AB3">
        <v>103661076.95999999</v>
      </c>
    </row>
    <row r="4" spans="1:28" x14ac:dyDescent="0.25">
      <c r="A4">
        <v>41.878100000000003</v>
      </c>
      <c r="B4">
        <v>-87.629800000000003</v>
      </c>
      <c r="C4" t="s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10000000</v>
      </c>
      <c r="M4" t="s">
        <v>29</v>
      </c>
      <c r="N4">
        <v>43560</v>
      </c>
      <c r="O4">
        <v>1</v>
      </c>
      <c r="P4">
        <v>0</v>
      </c>
      <c r="Q4">
        <v>0</v>
      </c>
      <c r="R4">
        <v>1</v>
      </c>
      <c r="S4">
        <v>20</v>
      </c>
      <c r="T4">
        <v>167</v>
      </c>
      <c r="U4">
        <v>218079</v>
      </c>
      <c r="V4">
        <v>207847</v>
      </c>
      <c r="W4">
        <v>0</v>
      </c>
      <c r="X4">
        <v>0</v>
      </c>
      <c r="Y4">
        <v>0</v>
      </c>
      <c r="Z4">
        <v>9792153</v>
      </c>
      <c r="AA4">
        <v>2066756.2</v>
      </c>
      <c r="AB4">
        <v>109496682.84</v>
      </c>
    </row>
    <row r="5" spans="1:28" x14ac:dyDescent="0.25">
      <c r="A5">
        <v>41.878100000000003</v>
      </c>
      <c r="B5">
        <v>-87.629800000000003</v>
      </c>
      <c r="C5" t="s">
        <v>30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10000000</v>
      </c>
      <c r="M5" t="s">
        <v>29</v>
      </c>
      <c r="N5">
        <v>43560</v>
      </c>
      <c r="O5">
        <v>1</v>
      </c>
      <c r="P5">
        <v>0</v>
      </c>
      <c r="Q5">
        <v>0</v>
      </c>
      <c r="R5">
        <v>1</v>
      </c>
      <c r="S5">
        <v>20</v>
      </c>
      <c r="T5">
        <v>436</v>
      </c>
      <c r="U5">
        <v>569971</v>
      </c>
      <c r="V5">
        <v>543230</v>
      </c>
      <c r="W5">
        <v>0</v>
      </c>
      <c r="X5">
        <v>0</v>
      </c>
      <c r="Y5">
        <v>0</v>
      </c>
      <c r="Z5">
        <v>9456770</v>
      </c>
      <c r="AA5">
        <v>5401674.0099999998</v>
      </c>
      <c r="AB5">
        <v>106161765.03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00B7-15B8-4305-967F-4357B81FFE0D}">
  <dimension ref="A1:AB5"/>
  <sheetViews>
    <sheetView topLeftCell="H1" workbookViewId="0">
      <selection activeCell="Y16" sqref="Y16"/>
    </sheetView>
  </sheetViews>
  <sheetFormatPr defaultColWidth="11.42578125" defaultRowHeight="15" x14ac:dyDescent="0.25"/>
  <cols>
    <col min="5" max="5" width="13" customWidth="1"/>
    <col min="6" max="6" width="12.85546875" customWidth="1"/>
    <col min="21" max="21" width="11.5703125" customWidth="1"/>
    <col min="26" max="26" width="13.28515625" bestFit="1" customWidth="1"/>
  </cols>
  <sheetData>
    <row r="1" spans="1:28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35.171599999999998</v>
      </c>
      <c r="B2">
        <v>-115.1391</v>
      </c>
      <c r="C2" t="s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10000000</v>
      </c>
      <c r="M2" t="s">
        <v>29</v>
      </c>
      <c r="N2">
        <v>0</v>
      </c>
      <c r="O2">
        <v>1</v>
      </c>
      <c r="P2">
        <v>0</v>
      </c>
      <c r="Q2">
        <v>0</v>
      </c>
      <c r="R2">
        <v>1</v>
      </c>
      <c r="S2">
        <v>20</v>
      </c>
      <c r="T2">
        <v>167</v>
      </c>
      <c r="U2" s="2">
        <v>310529</v>
      </c>
      <c r="V2">
        <v>295960</v>
      </c>
      <c r="W2">
        <v>0</v>
      </c>
      <c r="X2">
        <v>0</v>
      </c>
      <c r="Y2">
        <v>0</v>
      </c>
      <c r="Z2" s="2">
        <v>9704040</v>
      </c>
      <c r="AA2">
        <v>3023554.52</v>
      </c>
      <c r="AB2">
        <v>108539884.53</v>
      </c>
    </row>
    <row r="3" spans="1:28" x14ac:dyDescent="0.25">
      <c r="A3">
        <v>35.171599999999998</v>
      </c>
      <c r="B3">
        <v>-115.1391</v>
      </c>
      <c r="C3" t="s">
        <v>30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10000000</v>
      </c>
      <c r="M3" t="s">
        <v>29</v>
      </c>
      <c r="N3">
        <v>43560</v>
      </c>
      <c r="O3">
        <v>0</v>
      </c>
      <c r="P3">
        <v>0</v>
      </c>
      <c r="Q3">
        <v>0</v>
      </c>
      <c r="R3">
        <v>1</v>
      </c>
      <c r="S3">
        <v>20</v>
      </c>
      <c r="T3">
        <v>436</v>
      </c>
      <c r="U3" s="2">
        <v>811598</v>
      </c>
      <c r="V3">
        <v>773520</v>
      </c>
      <c r="W3">
        <v>0</v>
      </c>
      <c r="X3">
        <v>0</v>
      </c>
      <c r="Y3">
        <v>0</v>
      </c>
      <c r="Z3" s="2">
        <v>9226480</v>
      </c>
      <c r="AA3">
        <v>7902362.0800000001</v>
      </c>
      <c r="AB3">
        <v>103661076.95999999</v>
      </c>
    </row>
    <row r="4" spans="1:28" x14ac:dyDescent="0.25">
      <c r="A4">
        <v>41.878100000000003</v>
      </c>
      <c r="B4">
        <v>-87.629800000000003</v>
      </c>
      <c r="C4" t="s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10000000</v>
      </c>
      <c r="M4" t="s">
        <v>29</v>
      </c>
      <c r="N4">
        <v>0</v>
      </c>
      <c r="O4">
        <v>1</v>
      </c>
      <c r="P4">
        <v>0</v>
      </c>
      <c r="Q4">
        <v>0</v>
      </c>
      <c r="R4">
        <v>1</v>
      </c>
      <c r="S4">
        <v>20</v>
      </c>
      <c r="T4">
        <v>167</v>
      </c>
      <c r="U4" s="2">
        <v>218079</v>
      </c>
      <c r="V4">
        <v>207847</v>
      </c>
      <c r="W4">
        <v>0</v>
      </c>
      <c r="X4">
        <v>0</v>
      </c>
      <c r="Y4">
        <v>0</v>
      </c>
      <c r="Z4" s="2">
        <v>9792153</v>
      </c>
      <c r="AA4">
        <v>2066756.2</v>
      </c>
      <c r="AB4">
        <v>109496682.84</v>
      </c>
    </row>
    <row r="5" spans="1:28" x14ac:dyDescent="0.25">
      <c r="A5">
        <v>41.878100000000003</v>
      </c>
      <c r="B5">
        <v>-87.629800000000003</v>
      </c>
      <c r="C5" t="s">
        <v>30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10000000</v>
      </c>
      <c r="M5" t="s">
        <v>29</v>
      </c>
      <c r="N5">
        <v>43560</v>
      </c>
      <c r="O5">
        <v>0</v>
      </c>
      <c r="P5">
        <v>0</v>
      </c>
      <c r="Q5">
        <v>0</v>
      </c>
      <c r="R5">
        <v>1</v>
      </c>
      <c r="S5">
        <v>20</v>
      </c>
      <c r="T5">
        <v>436</v>
      </c>
      <c r="U5" s="2">
        <v>569971</v>
      </c>
      <c r="V5">
        <v>543230</v>
      </c>
      <c r="W5">
        <v>0</v>
      </c>
      <c r="X5">
        <v>0</v>
      </c>
      <c r="Y5">
        <v>0</v>
      </c>
      <c r="Z5" s="2">
        <v>9456770</v>
      </c>
      <c r="AA5">
        <v>5401674.0099999998</v>
      </c>
      <c r="AB5">
        <v>106161765.03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C1DF-593D-490B-9210-E9DD8E4312EE}">
  <dimension ref="A1:AK9"/>
  <sheetViews>
    <sheetView topLeftCell="P1" workbookViewId="0">
      <selection activeCell="AD7" sqref="AD7:AI9"/>
    </sheetView>
  </sheetViews>
  <sheetFormatPr defaultColWidth="11.42578125" defaultRowHeight="15" x14ac:dyDescent="0.25"/>
  <cols>
    <col min="2" max="3" width="0" hidden="1" customWidth="1"/>
    <col min="21" max="21" width="13.28515625" bestFit="1" customWidth="1"/>
    <col min="36" max="37" width="14.28515625" bestFit="1" customWidth="1"/>
  </cols>
  <sheetData>
    <row r="1" spans="1:37" s="1" customFormat="1" ht="75" x14ac:dyDescent="0.25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31</v>
      </c>
      <c r="G1" s="1" t="s">
        <v>4</v>
      </c>
      <c r="H1" s="1" t="s">
        <v>32</v>
      </c>
      <c r="I1" s="1" t="s">
        <v>5</v>
      </c>
      <c r="J1" s="1" t="s">
        <v>33</v>
      </c>
      <c r="K1" s="1" t="s">
        <v>6</v>
      </c>
      <c r="L1" s="1" t="s">
        <v>34</v>
      </c>
      <c r="M1" s="1" t="s">
        <v>7</v>
      </c>
      <c r="N1" s="1" t="s">
        <v>35</v>
      </c>
      <c r="O1" s="1" t="s">
        <v>8</v>
      </c>
      <c r="P1" s="1" t="s">
        <v>36</v>
      </c>
      <c r="Q1" s="1" t="s">
        <v>9</v>
      </c>
      <c r="R1" s="1" t="s">
        <v>37</v>
      </c>
      <c r="S1" s="1" t="s">
        <v>10</v>
      </c>
      <c r="T1" s="1" t="s">
        <v>38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</row>
    <row r="2" spans="1:37" x14ac:dyDescent="0.25">
      <c r="A2" t="s">
        <v>40</v>
      </c>
      <c r="B2">
        <v>35.171599999999998</v>
      </c>
      <c r="C2">
        <v>-115.1391</v>
      </c>
      <c r="D2" t="s">
        <v>28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2">
        <v>1000000</v>
      </c>
      <c r="V2" t="s">
        <v>29</v>
      </c>
      <c r="W2">
        <v>0</v>
      </c>
      <c r="X2">
        <v>1</v>
      </c>
      <c r="Y2">
        <v>0</v>
      </c>
      <c r="Z2">
        <v>0</v>
      </c>
      <c r="AA2">
        <v>1</v>
      </c>
      <c r="AB2">
        <v>20</v>
      </c>
      <c r="AC2">
        <v>167</v>
      </c>
      <c r="AD2" s="2">
        <v>310529</v>
      </c>
      <c r="AE2" s="2">
        <v>295960</v>
      </c>
      <c r="AF2">
        <v>0</v>
      </c>
      <c r="AG2">
        <v>0</v>
      </c>
      <c r="AH2" s="2">
        <v>5237.7730000000001</v>
      </c>
      <c r="AI2">
        <v>709278</v>
      </c>
      <c r="AJ2" s="3">
        <v>2966678.26</v>
      </c>
      <c r="AK2" s="3">
        <v>8189665.6399999997</v>
      </c>
    </row>
    <row r="3" spans="1:37" x14ac:dyDescent="0.25">
      <c r="A3" t="s">
        <v>40</v>
      </c>
      <c r="B3">
        <v>35.171599999999998</v>
      </c>
      <c r="C3">
        <v>-115.1391</v>
      </c>
      <c r="D3" t="s">
        <v>30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2">
        <v>1000000</v>
      </c>
      <c r="V3" t="s">
        <v>29</v>
      </c>
      <c r="W3">
        <v>43560</v>
      </c>
      <c r="X3">
        <v>0</v>
      </c>
      <c r="Y3">
        <v>0</v>
      </c>
      <c r="Z3">
        <v>0</v>
      </c>
      <c r="AA3">
        <v>1</v>
      </c>
      <c r="AB3">
        <v>20</v>
      </c>
      <c r="AC3">
        <v>436</v>
      </c>
      <c r="AD3" s="2">
        <v>811598</v>
      </c>
      <c r="AE3" s="2">
        <v>773520</v>
      </c>
      <c r="AF3">
        <v>0</v>
      </c>
      <c r="AG3">
        <v>0</v>
      </c>
      <c r="AH3" s="2">
        <v>377033.86699999997</v>
      </c>
      <c r="AI3">
        <v>603514</v>
      </c>
      <c r="AJ3" s="3">
        <v>3808211.15</v>
      </c>
      <c r="AK3" s="3">
        <v>7348132.7599999998</v>
      </c>
    </row>
    <row r="4" spans="1:37" x14ac:dyDescent="0.25">
      <c r="A4" t="s">
        <v>41</v>
      </c>
      <c r="B4">
        <v>41.878100000000003</v>
      </c>
      <c r="C4">
        <v>-87.629800000000003</v>
      </c>
      <c r="D4" t="s">
        <v>28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2">
        <v>1000000</v>
      </c>
      <c r="V4" t="s">
        <v>29</v>
      </c>
      <c r="W4">
        <v>0</v>
      </c>
      <c r="X4">
        <v>1</v>
      </c>
      <c r="Y4">
        <v>0</v>
      </c>
      <c r="Z4">
        <v>0</v>
      </c>
      <c r="AA4">
        <v>1</v>
      </c>
      <c r="AB4">
        <v>20</v>
      </c>
      <c r="AC4">
        <v>167</v>
      </c>
      <c r="AD4" s="2">
        <v>218079</v>
      </c>
      <c r="AE4" s="2">
        <v>207847</v>
      </c>
      <c r="AF4">
        <v>0</v>
      </c>
      <c r="AG4">
        <v>0</v>
      </c>
      <c r="AH4" s="2">
        <v>1744.3409999999999</v>
      </c>
      <c r="AI4">
        <v>793897</v>
      </c>
      <c r="AJ4" s="3">
        <v>2047814.64</v>
      </c>
      <c r="AK4" s="3">
        <v>9108529.2699999996</v>
      </c>
    </row>
    <row r="5" spans="1:37" x14ac:dyDescent="0.25">
      <c r="A5" t="s">
        <v>41</v>
      </c>
      <c r="B5">
        <v>41.878100000000003</v>
      </c>
      <c r="C5">
        <v>-87.629800000000003</v>
      </c>
      <c r="D5" t="s">
        <v>30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2">
        <v>1000000</v>
      </c>
      <c r="V5" t="s">
        <v>29</v>
      </c>
      <c r="W5">
        <v>43560</v>
      </c>
      <c r="X5">
        <v>0</v>
      </c>
      <c r="Y5">
        <v>0</v>
      </c>
      <c r="Z5">
        <v>0</v>
      </c>
      <c r="AA5">
        <v>1</v>
      </c>
      <c r="AB5">
        <v>20</v>
      </c>
      <c r="AC5">
        <v>436</v>
      </c>
      <c r="AD5" s="2">
        <v>569971</v>
      </c>
      <c r="AE5" s="2">
        <v>543230</v>
      </c>
      <c r="AF5">
        <v>0</v>
      </c>
      <c r="AG5">
        <v>0</v>
      </c>
      <c r="AH5" s="2">
        <v>217683.63399999996</v>
      </c>
      <c r="AI5">
        <v>674454</v>
      </c>
      <c r="AJ5" s="3">
        <v>3037881.95</v>
      </c>
      <c r="AK5" s="3">
        <v>8118461.96</v>
      </c>
    </row>
    <row r="7" spans="1:37" x14ac:dyDescent="0.25">
      <c r="AD7" t="s">
        <v>42</v>
      </c>
      <c r="AH7" t="s">
        <v>42</v>
      </c>
    </row>
    <row r="8" spans="1:37" x14ac:dyDescent="0.25">
      <c r="AD8" t="s">
        <v>40</v>
      </c>
      <c r="AE8" s="4">
        <f>AD2/AD3*100</f>
        <v>38.261429919738589</v>
      </c>
      <c r="AH8" t="s">
        <v>40</v>
      </c>
      <c r="AI8" s="4">
        <f>AH2/AH3*100</f>
        <v>1.3892049119290393</v>
      </c>
    </row>
    <row r="9" spans="1:37" x14ac:dyDescent="0.25">
      <c r="AD9" t="s">
        <v>41</v>
      </c>
      <c r="AE9" s="4">
        <f>AD4/AD5*100</f>
        <v>38.261420317875825</v>
      </c>
      <c r="AH9" t="s">
        <v>41</v>
      </c>
      <c r="AI9" s="4">
        <f>AH4/AH5*100</f>
        <v>0.80131931277847013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DCE-5628-4691-BE31-2736130171E6}">
  <dimension ref="A1:AJ5"/>
  <sheetViews>
    <sheetView topLeftCell="N1" workbookViewId="0">
      <selection activeCell="Z24" sqref="Z24"/>
    </sheetView>
  </sheetViews>
  <sheetFormatPr defaultColWidth="11.42578125" defaultRowHeight="15" x14ac:dyDescent="0.25"/>
  <cols>
    <col min="35" max="36" width="14.28515625" bestFit="1" customWidth="1"/>
  </cols>
  <sheetData>
    <row r="1" spans="1:36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4</v>
      </c>
      <c r="G1" s="1" t="s">
        <v>32</v>
      </c>
      <c r="H1" s="1" t="s">
        <v>5</v>
      </c>
      <c r="I1" s="1" t="s">
        <v>33</v>
      </c>
      <c r="J1" s="1" t="s">
        <v>6</v>
      </c>
      <c r="K1" s="1" t="s">
        <v>34</v>
      </c>
      <c r="L1" s="1" t="s">
        <v>7</v>
      </c>
      <c r="M1" s="1" t="s">
        <v>35</v>
      </c>
      <c r="N1" s="1" t="s">
        <v>8</v>
      </c>
      <c r="O1" s="1" t="s">
        <v>36</v>
      </c>
      <c r="P1" s="1" t="s">
        <v>9</v>
      </c>
      <c r="Q1" s="1" t="s">
        <v>37</v>
      </c>
      <c r="R1" s="1" t="s">
        <v>10</v>
      </c>
      <c r="S1" s="1" t="s">
        <v>38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</row>
    <row r="2" spans="1:36" x14ac:dyDescent="0.25">
      <c r="A2">
        <v>35.171599999999998</v>
      </c>
      <c r="B2">
        <v>-115.1391</v>
      </c>
      <c r="C2" t="s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1000000</v>
      </c>
      <c r="U2" t="s">
        <v>29</v>
      </c>
      <c r="V2">
        <v>0</v>
      </c>
      <c r="W2">
        <v>1</v>
      </c>
      <c r="X2">
        <v>0</v>
      </c>
      <c r="Y2">
        <v>0</v>
      </c>
      <c r="Z2">
        <v>1</v>
      </c>
      <c r="AA2">
        <v>20</v>
      </c>
      <c r="AB2">
        <v>167</v>
      </c>
      <c r="AC2">
        <v>310529</v>
      </c>
      <c r="AD2">
        <v>295960</v>
      </c>
      <c r="AE2">
        <v>0</v>
      </c>
      <c r="AF2">
        <v>0</v>
      </c>
      <c r="AG2">
        <v>5237.7730000000001</v>
      </c>
      <c r="AH2">
        <v>709278</v>
      </c>
      <c r="AI2" s="3">
        <v>2966678.26</v>
      </c>
      <c r="AJ2" s="3">
        <v>8189665.6399999997</v>
      </c>
    </row>
    <row r="3" spans="1:36" x14ac:dyDescent="0.25">
      <c r="A3">
        <v>35.171599999999998</v>
      </c>
      <c r="B3">
        <v>-115.1391</v>
      </c>
      <c r="C3" t="s">
        <v>30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1000000</v>
      </c>
      <c r="U3" t="s">
        <v>29</v>
      </c>
      <c r="V3">
        <v>43560</v>
      </c>
      <c r="W3">
        <v>0</v>
      </c>
      <c r="X3">
        <v>0</v>
      </c>
      <c r="Y3">
        <v>0</v>
      </c>
      <c r="Z3">
        <v>1</v>
      </c>
      <c r="AA3">
        <v>20</v>
      </c>
      <c r="AB3">
        <v>436</v>
      </c>
      <c r="AC3">
        <v>811598</v>
      </c>
      <c r="AD3">
        <v>773520</v>
      </c>
      <c r="AE3">
        <v>0</v>
      </c>
      <c r="AF3">
        <v>0</v>
      </c>
      <c r="AG3">
        <v>377033.86699999997</v>
      </c>
      <c r="AH3">
        <v>603514</v>
      </c>
      <c r="AI3" s="3">
        <v>3808211.15</v>
      </c>
      <c r="AJ3" s="3">
        <v>7348132.7599999998</v>
      </c>
    </row>
    <row r="4" spans="1:36" x14ac:dyDescent="0.25">
      <c r="A4">
        <v>41.878100000000003</v>
      </c>
      <c r="B4">
        <v>-87.629800000000003</v>
      </c>
      <c r="C4" t="s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1000000</v>
      </c>
      <c r="U4" t="s">
        <v>29</v>
      </c>
      <c r="V4">
        <v>0</v>
      </c>
      <c r="W4">
        <v>1</v>
      </c>
      <c r="X4">
        <v>0</v>
      </c>
      <c r="Y4">
        <v>0</v>
      </c>
      <c r="Z4">
        <v>1</v>
      </c>
      <c r="AA4">
        <v>20</v>
      </c>
      <c r="AB4">
        <v>167</v>
      </c>
      <c r="AC4">
        <v>218079</v>
      </c>
      <c r="AD4">
        <v>207847</v>
      </c>
      <c r="AE4">
        <v>0</v>
      </c>
      <c r="AF4">
        <v>0</v>
      </c>
      <c r="AG4">
        <v>1744.3409999999999</v>
      </c>
      <c r="AH4">
        <v>793897</v>
      </c>
      <c r="AI4" s="3">
        <v>2047814.64</v>
      </c>
      <c r="AJ4" s="3">
        <v>9108529.2699999996</v>
      </c>
    </row>
    <row r="5" spans="1:36" x14ac:dyDescent="0.25">
      <c r="A5">
        <v>41.878100000000003</v>
      </c>
      <c r="B5">
        <v>-87.629800000000003</v>
      </c>
      <c r="C5" t="s">
        <v>30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1000000</v>
      </c>
      <c r="U5" t="s">
        <v>29</v>
      </c>
      <c r="V5">
        <v>43560</v>
      </c>
      <c r="W5">
        <v>0</v>
      </c>
      <c r="X5">
        <v>0</v>
      </c>
      <c r="Y5">
        <v>0</v>
      </c>
      <c r="Z5">
        <v>1</v>
      </c>
      <c r="AA5">
        <v>20</v>
      </c>
      <c r="AB5">
        <v>436</v>
      </c>
      <c r="AC5">
        <v>569971</v>
      </c>
      <c r="AD5">
        <v>543230</v>
      </c>
      <c r="AE5">
        <v>0</v>
      </c>
      <c r="AF5">
        <v>0</v>
      </c>
      <c r="AG5">
        <v>217683.63399999996</v>
      </c>
      <c r="AH5">
        <v>674454</v>
      </c>
      <c r="AI5" s="3">
        <v>3037881.95</v>
      </c>
      <c r="AJ5" s="3">
        <v>8118461.96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F99F-8268-4306-AC29-83260FB3232A}">
  <dimension ref="A1:AK5"/>
  <sheetViews>
    <sheetView workbookViewId="0"/>
  </sheetViews>
  <sheetFormatPr defaultColWidth="11.42578125" defaultRowHeight="15" x14ac:dyDescent="0.25"/>
  <sheetData>
    <row r="1" spans="1:37" x14ac:dyDescent="0.25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4</v>
      </c>
      <c r="H1" t="s">
        <v>32</v>
      </c>
      <c r="I1" t="s">
        <v>5</v>
      </c>
      <c r="J1" t="s">
        <v>33</v>
      </c>
      <c r="K1" t="s">
        <v>6</v>
      </c>
      <c r="L1" t="s">
        <v>34</v>
      </c>
      <c r="M1" t="s">
        <v>7</v>
      </c>
      <c r="N1" t="s">
        <v>35</v>
      </c>
      <c r="O1" t="s">
        <v>8</v>
      </c>
      <c r="P1" t="s">
        <v>36</v>
      </c>
      <c r="Q1" t="s">
        <v>9</v>
      </c>
      <c r="R1" t="s">
        <v>37</v>
      </c>
      <c r="S1" t="s">
        <v>10</v>
      </c>
      <c r="T1" t="s">
        <v>38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</row>
    <row r="2" spans="1:37" x14ac:dyDescent="0.25">
      <c r="A2" t="s">
        <v>44</v>
      </c>
      <c r="B2">
        <v>35.171599999999998</v>
      </c>
      <c r="C2">
        <v>-115.1391</v>
      </c>
      <c r="D2" t="s">
        <v>28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1000000</v>
      </c>
      <c r="V2" t="s">
        <v>29</v>
      </c>
      <c r="W2">
        <v>0</v>
      </c>
      <c r="X2">
        <v>1</v>
      </c>
      <c r="Y2">
        <v>0</v>
      </c>
      <c r="Z2">
        <v>0</v>
      </c>
      <c r="AA2">
        <v>1</v>
      </c>
      <c r="AB2">
        <v>20</v>
      </c>
      <c r="AC2">
        <v>167</v>
      </c>
      <c r="AD2">
        <v>310529</v>
      </c>
      <c r="AE2">
        <v>295960</v>
      </c>
      <c r="AF2">
        <v>0</v>
      </c>
      <c r="AG2">
        <v>0</v>
      </c>
      <c r="AH2">
        <v>5237.7730000000001</v>
      </c>
      <c r="AI2">
        <v>709278</v>
      </c>
      <c r="AJ2">
        <v>2966678.26</v>
      </c>
      <c r="AK2">
        <v>8189665.6399999997</v>
      </c>
    </row>
    <row r="3" spans="1:37" x14ac:dyDescent="0.25">
      <c r="A3" t="s">
        <v>44</v>
      </c>
      <c r="B3">
        <v>35.171599999999998</v>
      </c>
      <c r="C3">
        <v>-115.1391</v>
      </c>
      <c r="D3" t="s">
        <v>30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1000000</v>
      </c>
      <c r="V3" t="s">
        <v>29</v>
      </c>
      <c r="W3">
        <v>43560</v>
      </c>
      <c r="X3">
        <v>0</v>
      </c>
      <c r="Y3">
        <v>0</v>
      </c>
      <c r="Z3">
        <v>0</v>
      </c>
      <c r="AA3">
        <v>1</v>
      </c>
      <c r="AB3">
        <v>20</v>
      </c>
      <c r="AC3">
        <v>436</v>
      </c>
      <c r="AD3">
        <v>811598</v>
      </c>
      <c r="AE3">
        <v>773520</v>
      </c>
      <c r="AF3">
        <v>0</v>
      </c>
      <c r="AG3">
        <v>0</v>
      </c>
      <c r="AH3">
        <v>377033.86699999997</v>
      </c>
      <c r="AI3">
        <v>603514</v>
      </c>
      <c r="AJ3">
        <v>3808211.15</v>
      </c>
      <c r="AK3">
        <v>7348132.7599999998</v>
      </c>
    </row>
    <row r="4" spans="1:37" x14ac:dyDescent="0.25">
      <c r="A4" t="s">
        <v>41</v>
      </c>
      <c r="B4">
        <v>41.878100000000003</v>
      </c>
      <c r="C4">
        <v>-87.629800000000003</v>
      </c>
      <c r="D4" t="s">
        <v>28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1000000</v>
      </c>
      <c r="V4" t="s">
        <v>29</v>
      </c>
      <c r="W4">
        <v>0</v>
      </c>
      <c r="X4">
        <v>1</v>
      </c>
      <c r="Y4">
        <v>0</v>
      </c>
      <c r="Z4">
        <v>0</v>
      </c>
      <c r="AA4">
        <v>1</v>
      </c>
      <c r="AB4">
        <v>20</v>
      </c>
      <c r="AC4">
        <v>167</v>
      </c>
      <c r="AD4">
        <v>218079</v>
      </c>
      <c r="AE4">
        <v>207847</v>
      </c>
      <c r="AF4">
        <v>0</v>
      </c>
      <c r="AG4">
        <v>0</v>
      </c>
      <c r="AH4">
        <v>1744.3409999999999</v>
      </c>
      <c r="AI4">
        <v>793897</v>
      </c>
      <c r="AJ4">
        <v>2047814.64</v>
      </c>
      <c r="AK4">
        <v>9108529.2699999996</v>
      </c>
    </row>
    <row r="5" spans="1:37" x14ac:dyDescent="0.25">
      <c r="A5" t="s">
        <v>41</v>
      </c>
      <c r="B5">
        <v>41.878100000000003</v>
      </c>
      <c r="C5">
        <v>-87.629800000000003</v>
      </c>
      <c r="D5" t="s">
        <v>30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1000000</v>
      </c>
      <c r="V5" t="s">
        <v>29</v>
      </c>
      <c r="W5">
        <v>43560</v>
      </c>
      <c r="X5">
        <v>0</v>
      </c>
      <c r="Y5">
        <v>0</v>
      </c>
      <c r="Z5">
        <v>0</v>
      </c>
      <c r="AA5">
        <v>1</v>
      </c>
      <c r="AB5">
        <v>20</v>
      </c>
      <c r="AC5">
        <v>436</v>
      </c>
      <c r="AD5">
        <v>569971</v>
      </c>
      <c r="AE5">
        <v>543230</v>
      </c>
      <c r="AF5">
        <v>0</v>
      </c>
      <c r="AG5">
        <v>0</v>
      </c>
      <c r="AH5">
        <v>217683.63399999996</v>
      </c>
      <c r="AI5">
        <v>674454</v>
      </c>
      <c r="AJ5">
        <v>3037881.95</v>
      </c>
      <c r="AK5">
        <v>8118461.96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010D-B6E2-4979-8CDC-37005E87A538}">
  <dimension ref="A1:AK9"/>
  <sheetViews>
    <sheetView topLeftCell="O1" workbookViewId="0">
      <selection activeCell="AD7" sqref="AD7:AI9"/>
    </sheetView>
  </sheetViews>
  <sheetFormatPr defaultColWidth="11.42578125" defaultRowHeight="15" x14ac:dyDescent="0.25"/>
  <sheetData>
    <row r="1" spans="1:37" s="1" customFormat="1" ht="75" x14ac:dyDescent="0.2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31</v>
      </c>
      <c r="G1" s="1" t="s">
        <v>4</v>
      </c>
      <c r="H1" s="1" t="s">
        <v>32</v>
      </c>
      <c r="I1" s="1" t="s">
        <v>5</v>
      </c>
      <c r="J1" s="1" t="s">
        <v>33</v>
      </c>
      <c r="K1" s="1" t="s">
        <v>6</v>
      </c>
      <c r="L1" s="1" t="s">
        <v>34</v>
      </c>
      <c r="M1" s="1" t="s">
        <v>7</v>
      </c>
      <c r="N1" s="1" t="s">
        <v>35</v>
      </c>
      <c r="O1" s="1" t="s">
        <v>8</v>
      </c>
      <c r="P1" s="1" t="s">
        <v>36</v>
      </c>
      <c r="Q1" s="1" t="s">
        <v>9</v>
      </c>
      <c r="R1" s="1" t="s">
        <v>37</v>
      </c>
      <c r="S1" s="1" t="s">
        <v>10</v>
      </c>
      <c r="T1" s="1" t="s">
        <v>38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</row>
    <row r="2" spans="1:37" x14ac:dyDescent="0.25">
      <c r="A2" t="s">
        <v>44</v>
      </c>
      <c r="B2">
        <v>35.171599999999998</v>
      </c>
      <c r="C2">
        <v>-115.1391</v>
      </c>
      <c r="D2" t="s">
        <v>28</v>
      </c>
      <c r="E2">
        <v>0</v>
      </c>
      <c r="F2">
        <v>1</v>
      </c>
      <c r="G2">
        <v>0</v>
      </c>
      <c r="H2">
        <v>0.01</v>
      </c>
      <c r="I2">
        <v>0</v>
      </c>
      <c r="J2">
        <v>0.4</v>
      </c>
      <c r="K2">
        <v>0</v>
      </c>
      <c r="L2">
        <v>180</v>
      </c>
      <c r="M2">
        <v>0</v>
      </c>
      <c r="N2">
        <v>0</v>
      </c>
      <c r="O2">
        <v>0</v>
      </c>
      <c r="P2">
        <v>20</v>
      </c>
      <c r="Q2">
        <v>0</v>
      </c>
      <c r="R2">
        <v>1</v>
      </c>
      <c r="S2">
        <v>0</v>
      </c>
      <c r="T2">
        <v>0</v>
      </c>
      <c r="U2">
        <v>1000000</v>
      </c>
      <c r="V2" t="s">
        <v>29</v>
      </c>
      <c r="W2">
        <v>0</v>
      </c>
      <c r="X2">
        <v>1</v>
      </c>
      <c r="Y2">
        <v>0</v>
      </c>
      <c r="Z2">
        <v>0</v>
      </c>
      <c r="AA2">
        <v>1</v>
      </c>
      <c r="AB2">
        <v>20</v>
      </c>
      <c r="AC2">
        <v>167</v>
      </c>
      <c r="AD2">
        <v>310529</v>
      </c>
      <c r="AE2">
        <v>295960</v>
      </c>
      <c r="AF2">
        <v>0</v>
      </c>
      <c r="AG2">
        <v>0</v>
      </c>
      <c r="AH2">
        <v>5237.7730000000001</v>
      </c>
      <c r="AI2">
        <v>709278</v>
      </c>
      <c r="AJ2">
        <v>2966678.26</v>
      </c>
      <c r="AK2">
        <v>8189665.6399999997</v>
      </c>
    </row>
    <row r="3" spans="1:37" x14ac:dyDescent="0.25">
      <c r="A3" t="s">
        <v>44</v>
      </c>
      <c r="B3">
        <v>35.171599999999998</v>
      </c>
      <c r="C3">
        <v>-115.1391</v>
      </c>
      <c r="D3" t="s">
        <v>30</v>
      </c>
      <c r="E3">
        <v>0</v>
      </c>
      <c r="F3">
        <v>1</v>
      </c>
      <c r="G3">
        <v>0</v>
      </c>
      <c r="H3">
        <v>0.01</v>
      </c>
      <c r="I3">
        <v>0</v>
      </c>
      <c r="J3">
        <v>0.4</v>
      </c>
      <c r="K3">
        <v>0</v>
      </c>
      <c r="L3">
        <v>180</v>
      </c>
      <c r="M3">
        <v>0</v>
      </c>
      <c r="N3">
        <v>0</v>
      </c>
      <c r="O3">
        <v>0</v>
      </c>
      <c r="P3">
        <v>20</v>
      </c>
      <c r="Q3">
        <v>0</v>
      </c>
      <c r="R3">
        <v>1</v>
      </c>
      <c r="S3">
        <v>0</v>
      </c>
      <c r="T3">
        <v>0</v>
      </c>
      <c r="U3">
        <v>1000000</v>
      </c>
      <c r="V3" t="s">
        <v>29</v>
      </c>
      <c r="W3">
        <v>43560</v>
      </c>
      <c r="X3">
        <v>0</v>
      </c>
      <c r="Y3">
        <v>0</v>
      </c>
      <c r="Z3">
        <v>0</v>
      </c>
      <c r="AA3">
        <v>1</v>
      </c>
      <c r="AB3">
        <v>20</v>
      </c>
      <c r="AC3">
        <v>436</v>
      </c>
      <c r="AD3">
        <v>811598</v>
      </c>
      <c r="AE3">
        <v>773520</v>
      </c>
      <c r="AF3">
        <v>0</v>
      </c>
      <c r="AG3">
        <v>0</v>
      </c>
      <c r="AH3">
        <v>377033.86699999997</v>
      </c>
      <c r="AI3">
        <v>603514</v>
      </c>
      <c r="AJ3">
        <v>3808211.15</v>
      </c>
      <c r="AK3">
        <v>7348132.7599999998</v>
      </c>
    </row>
    <row r="4" spans="1:37" x14ac:dyDescent="0.25">
      <c r="A4" t="s">
        <v>41</v>
      </c>
      <c r="B4">
        <v>41.878100000000003</v>
      </c>
      <c r="C4">
        <v>-87.629800000000003</v>
      </c>
      <c r="D4" t="s">
        <v>28</v>
      </c>
      <c r="E4">
        <v>0</v>
      </c>
      <c r="F4">
        <v>1</v>
      </c>
      <c r="G4">
        <v>0</v>
      </c>
      <c r="H4">
        <v>0.01</v>
      </c>
      <c r="I4">
        <v>0</v>
      </c>
      <c r="J4">
        <v>0.4</v>
      </c>
      <c r="K4">
        <v>0</v>
      </c>
      <c r="L4">
        <v>180</v>
      </c>
      <c r="M4">
        <v>0</v>
      </c>
      <c r="N4">
        <v>0</v>
      </c>
      <c r="O4">
        <v>0</v>
      </c>
      <c r="P4">
        <v>20</v>
      </c>
      <c r="Q4">
        <v>0</v>
      </c>
      <c r="R4">
        <v>1</v>
      </c>
      <c r="S4">
        <v>0</v>
      </c>
      <c r="T4">
        <v>0</v>
      </c>
      <c r="U4">
        <v>1000000</v>
      </c>
      <c r="V4" t="s">
        <v>29</v>
      </c>
      <c r="W4">
        <v>0</v>
      </c>
      <c r="X4">
        <v>1</v>
      </c>
      <c r="Y4">
        <v>0</v>
      </c>
      <c r="Z4">
        <v>0</v>
      </c>
      <c r="AA4">
        <v>1</v>
      </c>
      <c r="AB4">
        <v>20</v>
      </c>
      <c r="AC4">
        <v>167</v>
      </c>
      <c r="AD4">
        <v>218079</v>
      </c>
      <c r="AE4">
        <v>207847</v>
      </c>
      <c r="AF4">
        <v>0</v>
      </c>
      <c r="AG4">
        <v>0</v>
      </c>
      <c r="AH4">
        <v>1744.3409999999999</v>
      </c>
      <c r="AI4">
        <v>793897</v>
      </c>
      <c r="AJ4">
        <v>2047814.64</v>
      </c>
      <c r="AK4">
        <v>9108529.2699999996</v>
      </c>
    </row>
    <row r="5" spans="1:37" x14ac:dyDescent="0.25">
      <c r="A5" t="s">
        <v>41</v>
      </c>
      <c r="B5">
        <v>41.878100000000003</v>
      </c>
      <c r="C5">
        <v>-87.629800000000003</v>
      </c>
      <c r="D5" t="s">
        <v>30</v>
      </c>
      <c r="E5">
        <v>0</v>
      </c>
      <c r="F5">
        <v>1</v>
      </c>
      <c r="G5">
        <v>0</v>
      </c>
      <c r="H5">
        <v>0.01</v>
      </c>
      <c r="I5">
        <v>0</v>
      </c>
      <c r="J5">
        <v>0.4</v>
      </c>
      <c r="K5">
        <v>0</v>
      </c>
      <c r="L5">
        <v>180</v>
      </c>
      <c r="M5">
        <v>0</v>
      </c>
      <c r="N5">
        <v>0</v>
      </c>
      <c r="O5">
        <v>0</v>
      </c>
      <c r="P5">
        <v>20</v>
      </c>
      <c r="Q5">
        <v>0</v>
      </c>
      <c r="R5">
        <v>1</v>
      </c>
      <c r="S5">
        <v>0</v>
      </c>
      <c r="T5">
        <v>0</v>
      </c>
      <c r="U5">
        <v>1000000</v>
      </c>
      <c r="V5" t="s">
        <v>29</v>
      </c>
      <c r="W5">
        <v>43560</v>
      </c>
      <c r="X5">
        <v>0</v>
      </c>
      <c r="Y5">
        <v>0</v>
      </c>
      <c r="Z5">
        <v>0</v>
      </c>
      <c r="AA5">
        <v>1</v>
      </c>
      <c r="AB5">
        <v>20</v>
      </c>
      <c r="AC5">
        <v>436</v>
      </c>
      <c r="AD5">
        <v>569971</v>
      </c>
      <c r="AE5">
        <v>543230</v>
      </c>
      <c r="AF5">
        <v>0</v>
      </c>
      <c r="AG5">
        <v>0</v>
      </c>
      <c r="AH5">
        <v>217683.63399999996</v>
      </c>
      <c r="AI5">
        <v>674454</v>
      </c>
      <c r="AJ5">
        <v>3037881.95</v>
      </c>
      <c r="AK5">
        <v>8118461.96</v>
      </c>
    </row>
    <row r="7" spans="1:37" x14ac:dyDescent="0.25">
      <c r="AD7" t="s">
        <v>42</v>
      </c>
      <c r="AH7" t="s">
        <v>42</v>
      </c>
    </row>
    <row r="8" spans="1:37" x14ac:dyDescent="0.25">
      <c r="AD8" t="s">
        <v>40</v>
      </c>
      <c r="AE8" s="4">
        <f>AD2/AD3*100</f>
        <v>38.261429919738589</v>
      </c>
      <c r="AH8" t="s">
        <v>40</v>
      </c>
      <c r="AI8" s="4">
        <f>AH2/AH3*100</f>
        <v>1.3892049119290393</v>
      </c>
    </row>
    <row r="9" spans="1:37" x14ac:dyDescent="0.25">
      <c r="AD9" t="s">
        <v>41</v>
      </c>
      <c r="AE9" s="4">
        <f>AD4/AD5*100</f>
        <v>38.261420317875825</v>
      </c>
      <c r="AH9" t="s">
        <v>41</v>
      </c>
      <c r="AI9" s="4">
        <f>AH4/AH5*100</f>
        <v>0.80131931277847013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Results_0</vt:lpstr>
      <vt:lpstr>Results_1</vt:lpstr>
      <vt:lpstr>Results_2</vt:lpstr>
      <vt:lpstr>Results_3</vt:lpstr>
      <vt:lpstr>Results_4</vt:lpstr>
      <vt:lpstr>Results_6</vt:lpstr>
      <vt:lpstr>Results_8</vt:lpstr>
      <vt:lpstr>Results_9</vt:lpstr>
      <vt:lpstr>Results_20</vt:lpstr>
      <vt:lpstr>Results_21</vt:lpstr>
      <vt:lpstr>Results_22</vt:lpstr>
      <vt:lpstr>Results_23</vt:lpstr>
      <vt:lpstr>Results_24</vt:lpstr>
      <vt:lpstr>Results_25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Daniel</dc:creator>
  <cp:lastModifiedBy>Bernal, Daniel</cp:lastModifiedBy>
  <dcterms:created xsi:type="dcterms:W3CDTF">2015-06-05T18:17:20Z</dcterms:created>
  <dcterms:modified xsi:type="dcterms:W3CDTF">2024-10-01T23:23:47Z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2024-09-25T19:14:30Z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96cfc9d7-1b6f-47ca-833f-4d6116a98292</vt:lpwstr>
  </property>
  <property fmtid="{D5CDD505-2E9C-101B-9397-08002B2CF9AE}" pid="8" name="MSIP_Label_95965d95-ecc0-4720-b759-1f33c42ed7da_ContentBits">
    <vt:lpwstr>0</vt:lpwstr>
  </property>
</Properties>
</file>