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\Desktop\"/>
    </mc:Choice>
  </mc:AlternateContent>
  <bookViews>
    <workbookView xWindow="0" yWindow="0" windowWidth="20430" windowHeight="7500" firstSheet="3" activeTab="6"/>
  </bookViews>
  <sheets>
    <sheet name="Расчет кол-ва людей с ВО" sheetId="32" r:id="rId1"/>
    <sheet name="Расчет производительности" sheetId="33" r:id="rId2"/>
    <sheet name="исходные данные" sheetId="14" r:id="rId3"/>
    <sheet name="Трансформирование" sheetId="7" r:id="rId4"/>
    <sheet name="Нормировка и расчет" sheetId="12" r:id="rId5"/>
    <sheet name="Индекс (идентичные)" sheetId="34" r:id="rId6"/>
    <sheet name="Для сравнения" sheetId="35" r:id="rId7"/>
  </sheets>
  <definedNames>
    <definedName name="_xlnm._FilterDatabase" localSheetId="5" hidden="1">'Индекс (идентичные)'!$A$1:$B$1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2" l="1"/>
  <c r="H5" i="12"/>
  <c r="F2" i="32" l="1"/>
  <c r="AD4" i="33"/>
  <c r="C16" i="35" l="1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B16" i="35"/>
  <c r="AE4" i="33" l="1"/>
  <c r="AD5" i="33"/>
  <c r="AI91" i="14" l="1"/>
  <c r="AF91" i="14"/>
  <c r="AG91" i="14"/>
  <c r="AH91" i="14"/>
  <c r="AE91" i="14"/>
  <c r="AD91" i="14"/>
  <c r="AC91" i="14"/>
  <c r="AB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O91" i="14"/>
  <c r="N91" i="14"/>
  <c r="M91" i="14"/>
  <c r="L91" i="14"/>
  <c r="K91" i="14"/>
  <c r="H91" i="14"/>
  <c r="I91" i="14"/>
  <c r="J91" i="14"/>
  <c r="C91" i="14"/>
  <c r="D91" i="14"/>
  <c r="E91" i="14"/>
  <c r="F91" i="14"/>
  <c r="F90" i="12" s="1"/>
  <c r="G91" i="14"/>
  <c r="B91" i="14"/>
  <c r="B90" i="12"/>
  <c r="F60" i="32"/>
  <c r="C90" i="12" l="1"/>
  <c r="D90" i="12"/>
  <c r="E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90" i="12"/>
  <c r="A91" i="12"/>
  <c r="A42" i="34" s="1"/>
  <c r="A92" i="12"/>
  <c r="A29" i="34" s="1"/>
  <c r="A93" i="12"/>
  <c r="A19" i="34" s="1"/>
  <c r="A94" i="12"/>
  <c r="A47" i="34" s="1"/>
  <c r="A95" i="12"/>
  <c r="A32" i="34" s="1"/>
  <c r="A96" i="12"/>
  <c r="A9" i="34" s="1"/>
  <c r="A97" i="12"/>
  <c r="A26" i="34" s="1"/>
  <c r="A98" i="12"/>
  <c r="A45" i="34" s="1"/>
  <c r="A99" i="12"/>
  <c r="A56" i="34" s="1"/>
  <c r="A100" i="12"/>
  <c r="A41" i="34" s="1"/>
  <c r="A101" i="12"/>
  <c r="A49" i="34" s="1"/>
  <c r="A102" i="12"/>
  <c r="A27" i="34" s="1"/>
  <c r="A103" i="12"/>
  <c r="A22" i="34" s="1"/>
  <c r="A104" i="12"/>
  <c r="A63" i="34" s="1"/>
  <c r="A105" i="12"/>
  <c r="A16" i="34" s="1"/>
  <c r="A106" i="12"/>
  <c r="A20" i="34" s="1"/>
  <c r="A107" i="12"/>
  <c r="A33" i="34" s="1"/>
  <c r="A108" i="12"/>
  <c r="A75" i="34" s="1"/>
  <c r="A109" i="12"/>
  <c r="A25" i="34" s="1"/>
  <c r="A110" i="12"/>
  <c r="A14" i="34" s="1"/>
  <c r="A111" i="12"/>
  <c r="A7" i="34" s="1"/>
  <c r="A112" i="12"/>
  <c r="A39" i="34" s="1"/>
  <c r="A113" i="12"/>
  <c r="A17" i="34" s="1"/>
  <c r="A114" i="12"/>
  <c r="A8" i="34" s="1"/>
  <c r="A115" i="12"/>
  <c r="A55" i="34" s="1"/>
  <c r="A116" i="12"/>
  <c r="A66" i="34" s="1"/>
  <c r="A117" i="12"/>
  <c r="A28" i="34" s="1"/>
  <c r="A118" i="12"/>
  <c r="A31" i="34" s="1"/>
  <c r="A119" i="12"/>
  <c r="A76" i="34" s="1"/>
  <c r="A120" i="12"/>
  <c r="A78" i="34" s="1"/>
  <c r="A121" i="12"/>
  <c r="A79" i="34" s="1"/>
  <c r="A122" i="12"/>
  <c r="A72" i="34" s="1"/>
  <c r="A123" i="12"/>
  <c r="A48" i="34" s="1"/>
  <c r="A124" i="12"/>
  <c r="A5" i="34" s="1"/>
  <c r="A125" i="12"/>
  <c r="A37" i="34" s="1"/>
  <c r="A126" i="12"/>
  <c r="A80" i="34" s="1"/>
  <c r="A127" i="12"/>
  <c r="A83" i="34" s="1"/>
  <c r="A128" i="12"/>
  <c r="A74" i="34" s="1"/>
  <c r="A129" i="12"/>
  <c r="A82" i="34" s="1"/>
  <c r="A130" i="12"/>
  <c r="A58" i="34" s="1"/>
  <c r="A131" i="12"/>
  <c r="A84" i="34" s="1"/>
  <c r="A132" i="12"/>
  <c r="A67" i="34" s="1"/>
  <c r="A133" i="12"/>
  <c r="A64" i="34" s="1"/>
  <c r="A134" i="12"/>
  <c r="A52" i="34" s="1"/>
  <c r="A135" i="12"/>
  <c r="A60" i="34" s="1"/>
  <c r="A136" i="12"/>
  <c r="A2" i="34" s="1"/>
  <c r="A137" i="12"/>
  <c r="A50" i="34" s="1"/>
  <c r="A138" i="12"/>
  <c r="A81" i="34" s="1"/>
  <c r="A139" i="12"/>
  <c r="A11" i="34" s="1"/>
  <c r="A140" i="12"/>
  <c r="A21" i="34" s="1"/>
  <c r="A141" i="12"/>
  <c r="A62" i="34" s="1"/>
  <c r="A142" i="12"/>
  <c r="A40" i="34" s="1"/>
  <c r="A143" i="12"/>
  <c r="A24" i="34" s="1"/>
  <c r="A144" i="12"/>
  <c r="A4" i="34" s="1"/>
  <c r="A145" i="12"/>
  <c r="A10" i="34" s="1"/>
  <c r="A146" i="12"/>
  <c r="A61" i="34" s="1"/>
  <c r="A147" i="12"/>
  <c r="A46" i="34" s="1"/>
  <c r="A148" i="12"/>
  <c r="A53" i="34" s="1"/>
  <c r="A149" i="12"/>
  <c r="A69" i="34" s="1"/>
  <c r="A150" i="12"/>
  <c r="A59" i="34" s="1"/>
  <c r="A151" i="12"/>
  <c r="A35" i="34" s="1"/>
  <c r="A152" i="12"/>
  <c r="A85" i="34" s="1"/>
  <c r="A153" i="12"/>
  <c r="A65" i="34" s="1"/>
  <c r="A154" i="12"/>
  <c r="A73" i="34" s="1"/>
  <c r="A155" i="12"/>
  <c r="A36" i="34" s="1"/>
  <c r="A156" i="12"/>
  <c r="A70" i="34" s="1"/>
  <c r="A157" i="12"/>
  <c r="A44" i="34" s="1"/>
  <c r="A158" i="12"/>
  <c r="A3" i="34" s="1"/>
  <c r="A159" i="12"/>
  <c r="A15" i="34" s="1"/>
  <c r="A160" i="12"/>
  <c r="A51" i="34" s="1"/>
  <c r="A161" i="12"/>
  <c r="A12" i="34" s="1"/>
  <c r="A162" i="12"/>
  <c r="A13" i="34" s="1"/>
  <c r="A163" i="12"/>
  <c r="A18" i="34" s="1"/>
  <c r="A164" i="12"/>
  <c r="A57" i="34" s="1"/>
  <c r="A165" i="12"/>
  <c r="A23" i="34" s="1"/>
  <c r="A166" i="12"/>
  <c r="A6" i="34" s="1"/>
  <c r="A167" i="12"/>
  <c r="A34" i="34" s="1"/>
  <c r="A168" i="12"/>
  <c r="A43" i="34" s="1"/>
  <c r="A169" i="12"/>
  <c r="A71" i="34" s="1"/>
  <c r="A170" i="12"/>
  <c r="A30" i="34" s="1"/>
  <c r="A171" i="12"/>
  <c r="A38" i="34" s="1"/>
  <c r="A172" i="12"/>
  <c r="A54" i="34" s="1"/>
  <c r="A173" i="12"/>
  <c r="A77" i="34" s="1"/>
  <c r="A174" i="12"/>
  <c r="A68" i="34" s="1"/>
  <c r="AE4" i="7" l="1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A5" i="7"/>
  <c r="AB5" i="7"/>
  <c r="AC5" i="7"/>
  <c r="AD5" i="7"/>
  <c r="AF5" i="7"/>
  <c r="AG5" i="7"/>
  <c r="AH5" i="7"/>
  <c r="AA6" i="7"/>
  <c r="AB6" i="7"/>
  <c r="AC6" i="7"/>
  <c r="AD6" i="7"/>
  <c r="AF6" i="7"/>
  <c r="AG6" i="7"/>
  <c r="AH6" i="7"/>
  <c r="AA7" i="7"/>
  <c r="AB7" i="7"/>
  <c r="AC7" i="7"/>
  <c r="AD7" i="7"/>
  <c r="AF7" i="7"/>
  <c r="AG7" i="7"/>
  <c r="AH7" i="7"/>
  <c r="AA8" i="7"/>
  <c r="AB8" i="7"/>
  <c r="AC8" i="7"/>
  <c r="AD8" i="7"/>
  <c r="AF8" i="7"/>
  <c r="AG8" i="7"/>
  <c r="AH8" i="7"/>
  <c r="AA9" i="7"/>
  <c r="AB9" i="7"/>
  <c r="AC9" i="7"/>
  <c r="AD9" i="7"/>
  <c r="AF9" i="7"/>
  <c r="AG9" i="7"/>
  <c r="AH9" i="7"/>
  <c r="AA10" i="7"/>
  <c r="AB10" i="7"/>
  <c r="AC10" i="7"/>
  <c r="AD10" i="7"/>
  <c r="AF10" i="7"/>
  <c r="AG10" i="7"/>
  <c r="AH10" i="7"/>
  <c r="AA11" i="7"/>
  <c r="AB11" i="7"/>
  <c r="AC11" i="7"/>
  <c r="AD11" i="7"/>
  <c r="AF11" i="7"/>
  <c r="AG11" i="7"/>
  <c r="AH11" i="7"/>
  <c r="AA12" i="7"/>
  <c r="AB12" i="7"/>
  <c r="AC12" i="7"/>
  <c r="AD12" i="7"/>
  <c r="AF12" i="7"/>
  <c r="AG12" i="7"/>
  <c r="AH12" i="7"/>
  <c r="AA13" i="7"/>
  <c r="AB13" i="7"/>
  <c r="AC13" i="7"/>
  <c r="AD13" i="7"/>
  <c r="AF13" i="7"/>
  <c r="AG13" i="7"/>
  <c r="AH13" i="7"/>
  <c r="AA14" i="7"/>
  <c r="AB14" i="7"/>
  <c r="AC14" i="7"/>
  <c r="AD14" i="7"/>
  <c r="AF14" i="7"/>
  <c r="AG14" i="7"/>
  <c r="AH14" i="7"/>
  <c r="AA15" i="7"/>
  <c r="AB15" i="7"/>
  <c r="AC15" i="7"/>
  <c r="AD15" i="7"/>
  <c r="AF15" i="7"/>
  <c r="AG15" i="7"/>
  <c r="AH15" i="7"/>
  <c r="AA16" i="7"/>
  <c r="AB16" i="7"/>
  <c r="AC16" i="7"/>
  <c r="AD16" i="7"/>
  <c r="AF16" i="7"/>
  <c r="AG16" i="7"/>
  <c r="AH16" i="7"/>
  <c r="AA17" i="7"/>
  <c r="AB17" i="7"/>
  <c r="AC17" i="7"/>
  <c r="AD17" i="7"/>
  <c r="AF17" i="7"/>
  <c r="AG17" i="7"/>
  <c r="AH17" i="7"/>
  <c r="AA18" i="7"/>
  <c r="AB18" i="7"/>
  <c r="AC18" i="7"/>
  <c r="AD18" i="7"/>
  <c r="AF18" i="7"/>
  <c r="AG18" i="7"/>
  <c r="AH18" i="7"/>
  <c r="AA19" i="7"/>
  <c r="AB19" i="7"/>
  <c r="AC19" i="7"/>
  <c r="AD19" i="7"/>
  <c r="AF19" i="7"/>
  <c r="AG19" i="7"/>
  <c r="AH19" i="7"/>
  <c r="AA20" i="7"/>
  <c r="AB20" i="7"/>
  <c r="AC20" i="7"/>
  <c r="AD20" i="7"/>
  <c r="AF20" i="7"/>
  <c r="AG20" i="7"/>
  <c r="AH20" i="7"/>
  <c r="AA21" i="7"/>
  <c r="AB21" i="7"/>
  <c r="AC21" i="7"/>
  <c r="AD21" i="7"/>
  <c r="AF21" i="7"/>
  <c r="AG21" i="7"/>
  <c r="AH21" i="7"/>
  <c r="AA22" i="7"/>
  <c r="AB22" i="7"/>
  <c r="AC22" i="7"/>
  <c r="AD22" i="7"/>
  <c r="AF22" i="7"/>
  <c r="AG22" i="7"/>
  <c r="AH22" i="7"/>
  <c r="AA23" i="7"/>
  <c r="AB23" i="7"/>
  <c r="AC23" i="7"/>
  <c r="AD23" i="7"/>
  <c r="AF23" i="7"/>
  <c r="AG23" i="7"/>
  <c r="AH23" i="7"/>
  <c r="AA24" i="7"/>
  <c r="AB24" i="7"/>
  <c r="AC24" i="7"/>
  <c r="AD24" i="7"/>
  <c r="AF24" i="7"/>
  <c r="AG24" i="7"/>
  <c r="AH24" i="7"/>
  <c r="AA25" i="7"/>
  <c r="AB25" i="7"/>
  <c r="AC25" i="7"/>
  <c r="AD25" i="7"/>
  <c r="AF25" i="7"/>
  <c r="AG25" i="7"/>
  <c r="AH25" i="7"/>
  <c r="AA26" i="7"/>
  <c r="AB26" i="7"/>
  <c r="AC26" i="7"/>
  <c r="AD26" i="7"/>
  <c r="AF26" i="7"/>
  <c r="AG26" i="7"/>
  <c r="AH26" i="7"/>
  <c r="AA27" i="7"/>
  <c r="AB27" i="7"/>
  <c r="AC27" i="7"/>
  <c r="AD27" i="7"/>
  <c r="AF27" i="7"/>
  <c r="AG27" i="7"/>
  <c r="AH27" i="7"/>
  <c r="AA28" i="7"/>
  <c r="AB28" i="7"/>
  <c r="AC28" i="7"/>
  <c r="AD28" i="7"/>
  <c r="AF28" i="7"/>
  <c r="AG28" i="7"/>
  <c r="AH28" i="7"/>
  <c r="AA29" i="7"/>
  <c r="AB29" i="7"/>
  <c r="AC29" i="7"/>
  <c r="AD29" i="7"/>
  <c r="AF29" i="7"/>
  <c r="AG29" i="7"/>
  <c r="AH29" i="7"/>
  <c r="AA30" i="7"/>
  <c r="AB30" i="7"/>
  <c r="AC30" i="7"/>
  <c r="AD30" i="7"/>
  <c r="AF30" i="7"/>
  <c r="AG30" i="7"/>
  <c r="AH30" i="7"/>
  <c r="AA31" i="7"/>
  <c r="AB31" i="7"/>
  <c r="AC31" i="7"/>
  <c r="AD31" i="7"/>
  <c r="AF31" i="7"/>
  <c r="AG31" i="7"/>
  <c r="AH31" i="7"/>
  <c r="AA32" i="7"/>
  <c r="AB32" i="7"/>
  <c r="AC32" i="7"/>
  <c r="AD32" i="7"/>
  <c r="AF32" i="7"/>
  <c r="AG32" i="7"/>
  <c r="AH32" i="7"/>
  <c r="AA33" i="7"/>
  <c r="AB33" i="7"/>
  <c r="AC33" i="7"/>
  <c r="AD33" i="7"/>
  <c r="AF33" i="7"/>
  <c r="AG33" i="7"/>
  <c r="AH33" i="7"/>
  <c r="AA34" i="7"/>
  <c r="AB34" i="7"/>
  <c r="AC34" i="7"/>
  <c r="AD34" i="7"/>
  <c r="AF34" i="7"/>
  <c r="AG34" i="7"/>
  <c r="AH34" i="7"/>
  <c r="AA35" i="7"/>
  <c r="AB35" i="7"/>
  <c r="AC35" i="7"/>
  <c r="AD35" i="7"/>
  <c r="AF35" i="7"/>
  <c r="AG35" i="7"/>
  <c r="AH35" i="7"/>
  <c r="AA36" i="7"/>
  <c r="AB36" i="7"/>
  <c r="AC36" i="7"/>
  <c r="AD36" i="7"/>
  <c r="AF36" i="7"/>
  <c r="AG36" i="7"/>
  <c r="AH36" i="7"/>
  <c r="AA37" i="7"/>
  <c r="AB37" i="7"/>
  <c r="AC37" i="7"/>
  <c r="AD37" i="7"/>
  <c r="AF37" i="7"/>
  <c r="AG37" i="7"/>
  <c r="AH37" i="7"/>
  <c r="AA38" i="7"/>
  <c r="AB38" i="7"/>
  <c r="AC38" i="7"/>
  <c r="AD38" i="7"/>
  <c r="AF38" i="7"/>
  <c r="AG38" i="7"/>
  <c r="AH38" i="7"/>
  <c r="AA39" i="7"/>
  <c r="AB39" i="7"/>
  <c r="AC39" i="7"/>
  <c r="AD39" i="7"/>
  <c r="AF39" i="7"/>
  <c r="AG39" i="7"/>
  <c r="AH39" i="7"/>
  <c r="AA40" i="7"/>
  <c r="AB40" i="7"/>
  <c r="AC40" i="7"/>
  <c r="AD40" i="7"/>
  <c r="AF40" i="7"/>
  <c r="AG40" i="7"/>
  <c r="AH40" i="7"/>
  <c r="AA41" i="7"/>
  <c r="AB41" i="7"/>
  <c r="AC41" i="7"/>
  <c r="AD41" i="7"/>
  <c r="AF41" i="7"/>
  <c r="AG41" i="7"/>
  <c r="AH41" i="7"/>
  <c r="AA42" i="7"/>
  <c r="AB42" i="7"/>
  <c r="AC42" i="7"/>
  <c r="AD42" i="7"/>
  <c r="AF42" i="7"/>
  <c r="AG42" i="7"/>
  <c r="AH42" i="7"/>
  <c r="AA43" i="7"/>
  <c r="AB43" i="7"/>
  <c r="AC43" i="7"/>
  <c r="AD43" i="7"/>
  <c r="AF43" i="7"/>
  <c r="AG43" i="7"/>
  <c r="AH43" i="7"/>
  <c r="AA44" i="7"/>
  <c r="AB44" i="7"/>
  <c r="AC44" i="7"/>
  <c r="AD44" i="7"/>
  <c r="AF44" i="7"/>
  <c r="AG44" i="7"/>
  <c r="AH44" i="7"/>
  <c r="AA45" i="7"/>
  <c r="AB45" i="7"/>
  <c r="AC45" i="7"/>
  <c r="AD45" i="7"/>
  <c r="AF45" i="7"/>
  <c r="AG45" i="7"/>
  <c r="AH45" i="7"/>
  <c r="AA46" i="7"/>
  <c r="AB46" i="7"/>
  <c r="AC46" i="7"/>
  <c r="AD46" i="7"/>
  <c r="AF46" i="7"/>
  <c r="AG46" i="7"/>
  <c r="AH46" i="7"/>
  <c r="AA47" i="7"/>
  <c r="AB47" i="7"/>
  <c r="AC47" i="7"/>
  <c r="AD47" i="7"/>
  <c r="AF47" i="7"/>
  <c r="AG47" i="7"/>
  <c r="AH47" i="7"/>
  <c r="AA48" i="7"/>
  <c r="AB48" i="7"/>
  <c r="AC48" i="7"/>
  <c r="AD48" i="7"/>
  <c r="AF48" i="7"/>
  <c r="AG48" i="7"/>
  <c r="AH48" i="7"/>
  <c r="AA49" i="7"/>
  <c r="AB49" i="7"/>
  <c r="AC49" i="7"/>
  <c r="AD49" i="7"/>
  <c r="AF49" i="7"/>
  <c r="AG49" i="7"/>
  <c r="AH49" i="7"/>
  <c r="AA50" i="7"/>
  <c r="AB50" i="7"/>
  <c r="AC50" i="7"/>
  <c r="AD50" i="7"/>
  <c r="AF50" i="7"/>
  <c r="AG50" i="7"/>
  <c r="AH50" i="7"/>
  <c r="AA51" i="7"/>
  <c r="AB51" i="7"/>
  <c r="AC51" i="7"/>
  <c r="AD51" i="7"/>
  <c r="AF51" i="7"/>
  <c r="AG51" i="7"/>
  <c r="AH51" i="7"/>
  <c r="AA52" i="7"/>
  <c r="AB52" i="7"/>
  <c r="AC52" i="7"/>
  <c r="AD52" i="7"/>
  <c r="AF52" i="7"/>
  <c r="AG52" i="7"/>
  <c r="AH52" i="7"/>
  <c r="AA53" i="7"/>
  <c r="AB53" i="7"/>
  <c r="AC53" i="7"/>
  <c r="AD53" i="7"/>
  <c r="AF53" i="7"/>
  <c r="AG53" i="7"/>
  <c r="AH53" i="7"/>
  <c r="AA54" i="7"/>
  <c r="AB54" i="7"/>
  <c r="AC54" i="7"/>
  <c r="AD54" i="7"/>
  <c r="AF54" i="7"/>
  <c r="AG54" i="7"/>
  <c r="AH54" i="7"/>
  <c r="AA55" i="7"/>
  <c r="AB55" i="7"/>
  <c r="AC55" i="7"/>
  <c r="AD55" i="7"/>
  <c r="AF55" i="7"/>
  <c r="AG55" i="7"/>
  <c r="AH55" i="7"/>
  <c r="AA56" i="7"/>
  <c r="AB56" i="7"/>
  <c r="AC56" i="7"/>
  <c r="AD56" i="7"/>
  <c r="AF56" i="7"/>
  <c r="AG56" i="7"/>
  <c r="AH56" i="7"/>
  <c r="AA57" i="7"/>
  <c r="AB57" i="7"/>
  <c r="AC57" i="7"/>
  <c r="AD57" i="7"/>
  <c r="AF57" i="7"/>
  <c r="AG57" i="7"/>
  <c r="AH57" i="7"/>
  <c r="AA58" i="7"/>
  <c r="AB58" i="7"/>
  <c r="AC58" i="7"/>
  <c r="AD58" i="7"/>
  <c r="AF58" i="7"/>
  <c r="AG58" i="7"/>
  <c r="AH58" i="7"/>
  <c r="AA59" i="7"/>
  <c r="AB59" i="7"/>
  <c r="AC59" i="7"/>
  <c r="AD59" i="7"/>
  <c r="AF59" i="7"/>
  <c r="AG59" i="7"/>
  <c r="AH59" i="7"/>
  <c r="AA60" i="7"/>
  <c r="AB60" i="7"/>
  <c r="AC60" i="7"/>
  <c r="AD60" i="7"/>
  <c r="AF60" i="7"/>
  <c r="AG60" i="7"/>
  <c r="AH60" i="7"/>
  <c r="AA61" i="7"/>
  <c r="AB61" i="7"/>
  <c r="AC61" i="7"/>
  <c r="AD61" i="7"/>
  <c r="AF61" i="7"/>
  <c r="AG61" i="7"/>
  <c r="AH61" i="7"/>
  <c r="AA62" i="7"/>
  <c r="AB62" i="7"/>
  <c r="AC62" i="7"/>
  <c r="AD62" i="7"/>
  <c r="AF62" i="7"/>
  <c r="AG62" i="7"/>
  <c r="AH62" i="7"/>
  <c r="AA63" i="7"/>
  <c r="AB63" i="7"/>
  <c r="AC63" i="7"/>
  <c r="AD63" i="7"/>
  <c r="AF63" i="7"/>
  <c r="AG63" i="7"/>
  <c r="AH63" i="7"/>
  <c r="AA64" i="7"/>
  <c r="AB64" i="7"/>
  <c r="AC64" i="7"/>
  <c r="AD64" i="7"/>
  <c r="AF64" i="7"/>
  <c r="AG64" i="7"/>
  <c r="AH64" i="7"/>
  <c r="AA65" i="7"/>
  <c r="AB65" i="7"/>
  <c r="AC65" i="7"/>
  <c r="AD65" i="7"/>
  <c r="AF65" i="7"/>
  <c r="AG65" i="7"/>
  <c r="AH65" i="7"/>
  <c r="AA66" i="7"/>
  <c r="AB66" i="7"/>
  <c r="AC66" i="7"/>
  <c r="AD66" i="7"/>
  <c r="AF66" i="7"/>
  <c r="AG66" i="7"/>
  <c r="AH66" i="7"/>
  <c r="AA67" i="7"/>
  <c r="AB67" i="7"/>
  <c r="AC67" i="7"/>
  <c r="AD67" i="7"/>
  <c r="AF67" i="7"/>
  <c r="AG67" i="7"/>
  <c r="AH67" i="7"/>
  <c r="AA68" i="7"/>
  <c r="AB68" i="7"/>
  <c r="AC68" i="7"/>
  <c r="AD68" i="7"/>
  <c r="AF68" i="7"/>
  <c r="AG68" i="7"/>
  <c r="AH68" i="7"/>
  <c r="AA69" i="7"/>
  <c r="AB69" i="7"/>
  <c r="AC69" i="7"/>
  <c r="AD69" i="7"/>
  <c r="AF69" i="7"/>
  <c r="AG69" i="7"/>
  <c r="AH69" i="7"/>
  <c r="AA70" i="7"/>
  <c r="AB70" i="7"/>
  <c r="AC70" i="7"/>
  <c r="AD70" i="7"/>
  <c r="AF70" i="7"/>
  <c r="AG70" i="7"/>
  <c r="AH70" i="7"/>
  <c r="AA71" i="7"/>
  <c r="AB71" i="7"/>
  <c r="AC71" i="7"/>
  <c r="AD71" i="7"/>
  <c r="AF71" i="7"/>
  <c r="AG71" i="7"/>
  <c r="AH71" i="7"/>
  <c r="AA72" i="7"/>
  <c r="AB72" i="7"/>
  <c r="AC72" i="7"/>
  <c r="AD72" i="7"/>
  <c r="AF72" i="7"/>
  <c r="AG72" i="7"/>
  <c r="AH72" i="7"/>
  <c r="AA73" i="7"/>
  <c r="AB73" i="7"/>
  <c r="AC73" i="7"/>
  <c r="AD73" i="7"/>
  <c r="AF73" i="7"/>
  <c r="AG73" i="7"/>
  <c r="AH73" i="7"/>
  <c r="AA74" i="7"/>
  <c r="AB74" i="7"/>
  <c r="AC74" i="7"/>
  <c r="AD74" i="7"/>
  <c r="AF74" i="7"/>
  <c r="AG74" i="7"/>
  <c r="AH74" i="7"/>
  <c r="AA75" i="7"/>
  <c r="AB75" i="7"/>
  <c r="AC75" i="7"/>
  <c r="AD75" i="7"/>
  <c r="AF75" i="7"/>
  <c r="AG75" i="7"/>
  <c r="AH75" i="7"/>
  <c r="AA76" i="7"/>
  <c r="AB76" i="7"/>
  <c r="AC76" i="7"/>
  <c r="AD76" i="7"/>
  <c r="AF76" i="7"/>
  <c r="AG76" i="7"/>
  <c r="AH76" i="7"/>
  <c r="AA77" i="7"/>
  <c r="AB77" i="7"/>
  <c r="AC77" i="7"/>
  <c r="AD77" i="7"/>
  <c r="AF77" i="7"/>
  <c r="AG77" i="7"/>
  <c r="AH77" i="7"/>
  <c r="AA78" i="7"/>
  <c r="AB78" i="7"/>
  <c r="AC78" i="7"/>
  <c r="AD78" i="7"/>
  <c r="AF78" i="7"/>
  <c r="AG78" i="7"/>
  <c r="AH78" i="7"/>
  <c r="AA79" i="7"/>
  <c r="AB79" i="7"/>
  <c r="AC79" i="7"/>
  <c r="AD79" i="7"/>
  <c r="AF79" i="7"/>
  <c r="AG79" i="7"/>
  <c r="AH79" i="7"/>
  <c r="AA80" i="7"/>
  <c r="AB80" i="7"/>
  <c r="AC80" i="7"/>
  <c r="AD80" i="7"/>
  <c r="AF80" i="7"/>
  <c r="AG80" i="7"/>
  <c r="AH80" i="7"/>
  <c r="AA81" i="7"/>
  <c r="AB81" i="7"/>
  <c r="AC81" i="7"/>
  <c r="AD81" i="7"/>
  <c r="AF81" i="7"/>
  <c r="AG81" i="7"/>
  <c r="AH81" i="7"/>
  <c r="AA82" i="7"/>
  <c r="AB82" i="7"/>
  <c r="AC82" i="7"/>
  <c r="AD82" i="7"/>
  <c r="AF82" i="7"/>
  <c r="AG82" i="7"/>
  <c r="AH82" i="7"/>
  <c r="AA83" i="7"/>
  <c r="AB83" i="7"/>
  <c r="AC83" i="7"/>
  <c r="AD83" i="7"/>
  <c r="AF83" i="7"/>
  <c r="AG83" i="7"/>
  <c r="AH83" i="7"/>
  <c r="AA84" i="7"/>
  <c r="AB84" i="7"/>
  <c r="AC84" i="7"/>
  <c r="AD84" i="7"/>
  <c r="AF84" i="7"/>
  <c r="AG84" i="7"/>
  <c r="AH84" i="7"/>
  <c r="AA85" i="7"/>
  <c r="AB85" i="7"/>
  <c r="AC85" i="7"/>
  <c r="AD85" i="7"/>
  <c r="AF85" i="7"/>
  <c r="AG85" i="7"/>
  <c r="AH85" i="7"/>
  <c r="AA86" i="7"/>
  <c r="AB86" i="7"/>
  <c r="AC86" i="7"/>
  <c r="AD86" i="7"/>
  <c r="AF86" i="7"/>
  <c r="AG86" i="7"/>
  <c r="AH86" i="7"/>
  <c r="AA87" i="7"/>
  <c r="AB87" i="7"/>
  <c r="AC87" i="7"/>
  <c r="AD87" i="7"/>
  <c r="AF87" i="7"/>
  <c r="AG87" i="7"/>
  <c r="AH87" i="7"/>
  <c r="AA88" i="7"/>
  <c r="AB88" i="7"/>
  <c r="AC88" i="7"/>
  <c r="AD88" i="7"/>
  <c r="AF88" i="7"/>
  <c r="AG88" i="7"/>
  <c r="AH88" i="7"/>
  <c r="AB4" i="7"/>
  <c r="AC4" i="7"/>
  <c r="AD4" i="7"/>
  <c r="AF4" i="7"/>
  <c r="AG4" i="7"/>
  <c r="AH4" i="7"/>
  <c r="N5" i="7"/>
  <c r="N5" i="12" s="1"/>
  <c r="O5" i="7"/>
  <c r="P5" i="7"/>
  <c r="Q5" i="7"/>
  <c r="R5" i="7"/>
  <c r="S5" i="7"/>
  <c r="T5" i="7"/>
  <c r="U5" i="7"/>
  <c r="V5" i="7"/>
  <c r="W5" i="7"/>
  <c r="X5" i="7"/>
  <c r="Y5" i="7"/>
  <c r="Z5" i="7"/>
  <c r="N6" i="7"/>
  <c r="N6" i="12" s="1"/>
  <c r="O6" i="7"/>
  <c r="P6" i="7"/>
  <c r="Q6" i="7"/>
  <c r="R6" i="7"/>
  <c r="S6" i="7"/>
  <c r="T6" i="7"/>
  <c r="U6" i="7"/>
  <c r="V6" i="7"/>
  <c r="W6" i="7"/>
  <c r="X6" i="7"/>
  <c r="Y6" i="7"/>
  <c r="Z6" i="7"/>
  <c r="N7" i="7"/>
  <c r="N7" i="12" s="1"/>
  <c r="O7" i="7"/>
  <c r="P7" i="7"/>
  <c r="Q7" i="7"/>
  <c r="R7" i="7"/>
  <c r="S7" i="7"/>
  <c r="T7" i="7"/>
  <c r="U7" i="7"/>
  <c r="V7" i="7"/>
  <c r="W7" i="7"/>
  <c r="X7" i="7"/>
  <c r="Y7" i="7"/>
  <c r="Z7" i="7"/>
  <c r="N8" i="7"/>
  <c r="N8" i="12" s="1"/>
  <c r="O8" i="7"/>
  <c r="P8" i="7"/>
  <c r="Q8" i="7"/>
  <c r="R8" i="7"/>
  <c r="S8" i="7"/>
  <c r="T8" i="7"/>
  <c r="U8" i="7"/>
  <c r="V8" i="7"/>
  <c r="W8" i="7"/>
  <c r="X8" i="7"/>
  <c r="Y8" i="7"/>
  <c r="Z8" i="7"/>
  <c r="N9" i="7"/>
  <c r="N9" i="12" s="1"/>
  <c r="O9" i="7"/>
  <c r="P9" i="7"/>
  <c r="Q9" i="7"/>
  <c r="R9" i="7"/>
  <c r="S9" i="7"/>
  <c r="T9" i="7"/>
  <c r="U9" i="7"/>
  <c r="V9" i="7"/>
  <c r="W9" i="7"/>
  <c r="X9" i="7"/>
  <c r="Y9" i="7"/>
  <c r="Z9" i="7"/>
  <c r="N10" i="7"/>
  <c r="N10" i="12" s="1"/>
  <c r="O10" i="7"/>
  <c r="P10" i="7"/>
  <c r="Q10" i="7"/>
  <c r="R10" i="7"/>
  <c r="S10" i="7"/>
  <c r="T10" i="7"/>
  <c r="U10" i="7"/>
  <c r="V10" i="7"/>
  <c r="W10" i="7"/>
  <c r="X10" i="7"/>
  <c r="Y10" i="7"/>
  <c r="Z10" i="7"/>
  <c r="N11" i="7"/>
  <c r="N11" i="12" s="1"/>
  <c r="O11" i="7"/>
  <c r="P11" i="7"/>
  <c r="Q11" i="7"/>
  <c r="R11" i="7"/>
  <c r="S11" i="7"/>
  <c r="T11" i="7"/>
  <c r="U11" i="7"/>
  <c r="V11" i="7"/>
  <c r="W11" i="7"/>
  <c r="X11" i="7"/>
  <c r="Y11" i="7"/>
  <c r="Z11" i="7"/>
  <c r="N12" i="7"/>
  <c r="N12" i="12" s="1"/>
  <c r="O12" i="7"/>
  <c r="P12" i="7"/>
  <c r="Q12" i="7"/>
  <c r="R12" i="7"/>
  <c r="S12" i="7"/>
  <c r="T12" i="7"/>
  <c r="U12" i="7"/>
  <c r="V12" i="7"/>
  <c r="W12" i="7"/>
  <c r="X12" i="7"/>
  <c r="Y12" i="7"/>
  <c r="Z12" i="7"/>
  <c r="N13" i="7"/>
  <c r="N13" i="12" s="1"/>
  <c r="O13" i="7"/>
  <c r="P13" i="7"/>
  <c r="Q13" i="7"/>
  <c r="R13" i="7"/>
  <c r="S13" i="7"/>
  <c r="T13" i="7"/>
  <c r="U13" i="7"/>
  <c r="V13" i="7"/>
  <c r="W13" i="7"/>
  <c r="X13" i="7"/>
  <c r="Y13" i="7"/>
  <c r="Z13" i="7"/>
  <c r="N14" i="7"/>
  <c r="N14" i="12" s="1"/>
  <c r="O14" i="7"/>
  <c r="P14" i="7"/>
  <c r="Q14" i="7"/>
  <c r="R14" i="7"/>
  <c r="S14" i="7"/>
  <c r="T14" i="7"/>
  <c r="U14" i="7"/>
  <c r="V14" i="7"/>
  <c r="W14" i="7"/>
  <c r="X14" i="7"/>
  <c r="Y14" i="7"/>
  <c r="Z14" i="7"/>
  <c r="N15" i="7"/>
  <c r="N15" i="12" s="1"/>
  <c r="O15" i="7"/>
  <c r="P15" i="7"/>
  <c r="Q15" i="7"/>
  <c r="R15" i="7"/>
  <c r="S15" i="7"/>
  <c r="T15" i="7"/>
  <c r="U15" i="7"/>
  <c r="V15" i="7"/>
  <c r="W15" i="7"/>
  <c r="X15" i="7"/>
  <c r="Y15" i="7"/>
  <c r="Z15" i="7"/>
  <c r="N16" i="7"/>
  <c r="N16" i="12" s="1"/>
  <c r="O16" i="7"/>
  <c r="P16" i="7"/>
  <c r="Q16" i="7"/>
  <c r="R16" i="7"/>
  <c r="S16" i="7"/>
  <c r="T16" i="7"/>
  <c r="U16" i="7"/>
  <c r="V16" i="7"/>
  <c r="W16" i="7"/>
  <c r="X16" i="7"/>
  <c r="Y16" i="7"/>
  <c r="Z16" i="7"/>
  <c r="N17" i="7"/>
  <c r="N17" i="12" s="1"/>
  <c r="O17" i="7"/>
  <c r="P17" i="7"/>
  <c r="Q17" i="7"/>
  <c r="R17" i="7"/>
  <c r="S17" i="7"/>
  <c r="T17" i="7"/>
  <c r="U17" i="7"/>
  <c r="V17" i="7"/>
  <c r="W17" i="7"/>
  <c r="X17" i="7"/>
  <c r="Y17" i="7"/>
  <c r="Z17" i="7"/>
  <c r="N18" i="7"/>
  <c r="N18" i="12" s="1"/>
  <c r="O18" i="7"/>
  <c r="P18" i="7"/>
  <c r="Q18" i="7"/>
  <c r="R18" i="7"/>
  <c r="S18" i="7"/>
  <c r="T18" i="7"/>
  <c r="U18" i="7"/>
  <c r="V18" i="7"/>
  <c r="W18" i="7"/>
  <c r="X18" i="7"/>
  <c r="Y18" i="7"/>
  <c r="Z18" i="7"/>
  <c r="N19" i="7"/>
  <c r="N19" i="12" s="1"/>
  <c r="O19" i="7"/>
  <c r="P19" i="7"/>
  <c r="Q19" i="7"/>
  <c r="R19" i="7"/>
  <c r="S19" i="7"/>
  <c r="T19" i="7"/>
  <c r="U19" i="7"/>
  <c r="V19" i="7"/>
  <c r="W19" i="7"/>
  <c r="X19" i="7"/>
  <c r="Y19" i="7"/>
  <c r="Z19" i="7"/>
  <c r="N20" i="7"/>
  <c r="N20" i="12" s="1"/>
  <c r="O20" i="7"/>
  <c r="P20" i="7"/>
  <c r="Q20" i="7"/>
  <c r="R20" i="7"/>
  <c r="S20" i="7"/>
  <c r="T20" i="7"/>
  <c r="U20" i="7"/>
  <c r="V20" i="7"/>
  <c r="W20" i="7"/>
  <c r="X20" i="7"/>
  <c r="Y20" i="7"/>
  <c r="Z20" i="7"/>
  <c r="N21" i="7"/>
  <c r="N21" i="12" s="1"/>
  <c r="O21" i="7"/>
  <c r="P21" i="7"/>
  <c r="Q21" i="7"/>
  <c r="R21" i="7"/>
  <c r="S21" i="7"/>
  <c r="T21" i="7"/>
  <c r="U21" i="7"/>
  <c r="V21" i="7"/>
  <c r="W21" i="7"/>
  <c r="X21" i="7"/>
  <c r="Y21" i="7"/>
  <c r="Z21" i="7"/>
  <c r="N22" i="7"/>
  <c r="N22" i="12" s="1"/>
  <c r="O22" i="7"/>
  <c r="P22" i="7"/>
  <c r="Q22" i="7"/>
  <c r="R22" i="7"/>
  <c r="S22" i="7"/>
  <c r="T22" i="7"/>
  <c r="U22" i="7"/>
  <c r="V22" i="7"/>
  <c r="W22" i="7"/>
  <c r="X22" i="7"/>
  <c r="Y22" i="7"/>
  <c r="Z22" i="7"/>
  <c r="N23" i="7"/>
  <c r="N23" i="12" s="1"/>
  <c r="O23" i="7"/>
  <c r="P23" i="7"/>
  <c r="Q23" i="7"/>
  <c r="R23" i="7"/>
  <c r="S23" i="7"/>
  <c r="T23" i="7"/>
  <c r="U23" i="7"/>
  <c r="V23" i="7"/>
  <c r="W23" i="7"/>
  <c r="X23" i="7"/>
  <c r="Y23" i="7"/>
  <c r="Z23" i="7"/>
  <c r="N24" i="7"/>
  <c r="N24" i="12" s="1"/>
  <c r="O24" i="7"/>
  <c r="P24" i="7"/>
  <c r="Q24" i="7"/>
  <c r="R24" i="7"/>
  <c r="S24" i="7"/>
  <c r="T24" i="7"/>
  <c r="U24" i="7"/>
  <c r="V24" i="7"/>
  <c r="W24" i="7"/>
  <c r="X24" i="7"/>
  <c r="Y24" i="7"/>
  <c r="Z24" i="7"/>
  <c r="N25" i="7"/>
  <c r="N25" i="12" s="1"/>
  <c r="O25" i="7"/>
  <c r="P25" i="7"/>
  <c r="Q25" i="7"/>
  <c r="R25" i="7"/>
  <c r="S25" i="7"/>
  <c r="T25" i="7"/>
  <c r="U25" i="7"/>
  <c r="V25" i="7"/>
  <c r="W25" i="7"/>
  <c r="X25" i="7"/>
  <c r="Y25" i="7"/>
  <c r="Z25" i="7"/>
  <c r="N26" i="7"/>
  <c r="N26" i="12" s="1"/>
  <c r="O26" i="7"/>
  <c r="P26" i="7"/>
  <c r="Q26" i="7"/>
  <c r="R26" i="7"/>
  <c r="S26" i="7"/>
  <c r="T26" i="7"/>
  <c r="U26" i="7"/>
  <c r="V26" i="7"/>
  <c r="W26" i="7"/>
  <c r="X26" i="7"/>
  <c r="Y26" i="7"/>
  <c r="Z26" i="7"/>
  <c r="N27" i="7"/>
  <c r="N27" i="12" s="1"/>
  <c r="O27" i="7"/>
  <c r="P27" i="7"/>
  <c r="Q27" i="7"/>
  <c r="R27" i="7"/>
  <c r="S27" i="7"/>
  <c r="T27" i="7"/>
  <c r="U27" i="7"/>
  <c r="V27" i="7"/>
  <c r="W27" i="7"/>
  <c r="X27" i="7"/>
  <c r="Y27" i="7"/>
  <c r="Z27" i="7"/>
  <c r="N28" i="7"/>
  <c r="N28" i="12" s="1"/>
  <c r="O28" i="7"/>
  <c r="P28" i="7"/>
  <c r="Q28" i="7"/>
  <c r="R28" i="7"/>
  <c r="S28" i="7"/>
  <c r="T28" i="7"/>
  <c r="U28" i="7"/>
  <c r="V28" i="7"/>
  <c r="W28" i="7"/>
  <c r="X28" i="7"/>
  <c r="Y28" i="7"/>
  <c r="Z28" i="7"/>
  <c r="N29" i="7"/>
  <c r="N29" i="12" s="1"/>
  <c r="O29" i="7"/>
  <c r="P29" i="7"/>
  <c r="Q29" i="7"/>
  <c r="R29" i="7"/>
  <c r="S29" i="7"/>
  <c r="T29" i="7"/>
  <c r="U29" i="7"/>
  <c r="V29" i="7"/>
  <c r="W29" i="7"/>
  <c r="X29" i="7"/>
  <c r="Y29" i="7"/>
  <c r="Z29" i="7"/>
  <c r="N30" i="7"/>
  <c r="N30" i="12" s="1"/>
  <c r="O30" i="7"/>
  <c r="P30" i="7"/>
  <c r="Q30" i="7"/>
  <c r="R30" i="7"/>
  <c r="S30" i="7"/>
  <c r="T30" i="7"/>
  <c r="U30" i="7"/>
  <c r="V30" i="7"/>
  <c r="W30" i="7"/>
  <c r="X30" i="7"/>
  <c r="Y30" i="7"/>
  <c r="Z30" i="7"/>
  <c r="N31" i="7"/>
  <c r="N31" i="12" s="1"/>
  <c r="O31" i="7"/>
  <c r="P31" i="7"/>
  <c r="Q31" i="7"/>
  <c r="R31" i="7"/>
  <c r="S31" i="7"/>
  <c r="T31" i="7"/>
  <c r="U31" i="7"/>
  <c r="V31" i="7"/>
  <c r="W31" i="7"/>
  <c r="X31" i="7"/>
  <c r="Y31" i="7"/>
  <c r="Z31" i="7"/>
  <c r="N32" i="7"/>
  <c r="N32" i="12" s="1"/>
  <c r="O32" i="7"/>
  <c r="P32" i="7"/>
  <c r="Q32" i="7"/>
  <c r="R32" i="7"/>
  <c r="S32" i="7"/>
  <c r="T32" i="7"/>
  <c r="U32" i="7"/>
  <c r="V32" i="7"/>
  <c r="W32" i="7"/>
  <c r="X32" i="7"/>
  <c r="Y32" i="7"/>
  <c r="Z32" i="7"/>
  <c r="N33" i="7"/>
  <c r="N33" i="12" s="1"/>
  <c r="O33" i="7"/>
  <c r="P33" i="7"/>
  <c r="Q33" i="7"/>
  <c r="R33" i="7"/>
  <c r="S33" i="7"/>
  <c r="T33" i="7"/>
  <c r="U33" i="7"/>
  <c r="V33" i="7"/>
  <c r="W33" i="7"/>
  <c r="X33" i="7"/>
  <c r="Y33" i="7"/>
  <c r="Z33" i="7"/>
  <c r="N34" i="7"/>
  <c r="N34" i="12" s="1"/>
  <c r="O34" i="7"/>
  <c r="P34" i="7"/>
  <c r="Q34" i="7"/>
  <c r="R34" i="7"/>
  <c r="S34" i="7"/>
  <c r="T34" i="7"/>
  <c r="U34" i="7"/>
  <c r="V34" i="7"/>
  <c r="W34" i="7"/>
  <c r="X34" i="7"/>
  <c r="Y34" i="7"/>
  <c r="Z34" i="7"/>
  <c r="N35" i="7"/>
  <c r="N35" i="12" s="1"/>
  <c r="O35" i="7"/>
  <c r="P35" i="7"/>
  <c r="Q35" i="7"/>
  <c r="R35" i="7"/>
  <c r="S35" i="7"/>
  <c r="T35" i="7"/>
  <c r="U35" i="7"/>
  <c r="V35" i="7"/>
  <c r="W35" i="7"/>
  <c r="X35" i="7"/>
  <c r="Y35" i="7"/>
  <c r="Z35" i="7"/>
  <c r="N36" i="7"/>
  <c r="N36" i="12" s="1"/>
  <c r="O36" i="7"/>
  <c r="P36" i="7"/>
  <c r="Q36" i="7"/>
  <c r="R36" i="7"/>
  <c r="S36" i="7"/>
  <c r="T36" i="7"/>
  <c r="U36" i="7"/>
  <c r="V36" i="7"/>
  <c r="W36" i="7"/>
  <c r="X36" i="7"/>
  <c r="Y36" i="7"/>
  <c r="Z36" i="7"/>
  <c r="N37" i="7"/>
  <c r="N37" i="12" s="1"/>
  <c r="O37" i="7"/>
  <c r="P37" i="7"/>
  <c r="Q37" i="7"/>
  <c r="R37" i="7"/>
  <c r="S37" i="7"/>
  <c r="T37" i="7"/>
  <c r="U37" i="7"/>
  <c r="V37" i="7"/>
  <c r="W37" i="7"/>
  <c r="X37" i="7"/>
  <c r="Y37" i="7"/>
  <c r="Z37" i="7"/>
  <c r="N38" i="7"/>
  <c r="N38" i="12" s="1"/>
  <c r="O38" i="7"/>
  <c r="P38" i="7"/>
  <c r="Q38" i="7"/>
  <c r="R38" i="7"/>
  <c r="S38" i="7"/>
  <c r="T38" i="7"/>
  <c r="U38" i="7"/>
  <c r="V38" i="7"/>
  <c r="W38" i="7"/>
  <c r="X38" i="7"/>
  <c r="Y38" i="7"/>
  <c r="Z38" i="7"/>
  <c r="N39" i="7"/>
  <c r="N39" i="12" s="1"/>
  <c r="O39" i="7"/>
  <c r="P39" i="7"/>
  <c r="Q39" i="7"/>
  <c r="R39" i="7"/>
  <c r="S39" i="7"/>
  <c r="T39" i="7"/>
  <c r="U39" i="7"/>
  <c r="V39" i="7"/>
  <c r="W39" i="7"/>
  <c r="X39" i="7"/>
  <c r="Y39" i="7"/>
  <c r="Z39" i="7"/>
  <c r="N40" i="7"/>
  <c r="N40" i="12" s="1"/>
  <c r="O40" i="7"/>
  <c r="P40" i="7"/>
  <c r="Q40" i="7"/>
  <c r="R40" i="7"/>
  <c r="S40" i="7"/>
  <c r="T40" i="7"/>
  <c r="U40" i="7"/>
  <c r="V40" i="7"/>
  <c r="W40" i="7"/>
  <c r="X40" i="7"/>
  <c r="Y40" i="7"/>
  <c r="Z40" i="7"/>
  <c r="N41" i="7"/>
  <c r="N41" i="12" s="1"/>
  <c r="O41" i="7"/>
  <c r="P41" i="7"/>
  <c r="Q41" i="7"/>
  <c r="R41" i="7"/>
  <c r="S41" i="7"/>
  <c r="T41" i="7"/>
  <c r="U41" i="7"/>
  <c r="V41" i="7"/>
  <c r="W41" i="7"/>
  <c r="X41" i="7"/>
  <c r="Y41" i="7"/>
  <c r="Z41" i="7"/>
  <c r="N42" i="7"/>
  <c r="N42" i="12" s="1"/>
  <c r="O42" i="7"/>
  <c r="P42" i="7"/>
  <c r="Q42" i="7"/>
  <c r="R42" i="7"/>
  <c r="S42" i="7"/>
  <c r="T42" i="7"/>
  <c r="U42" i="7"/>
  <c r="V42" i="7"/>
  <c r="W42" i="7"/>
  <c r="X42" i="7"/>
  <c r="Y42" i="7"/>
  <c r="Z42" i="7"/>
  <c r="N43" i="7"/>
  <c r="N43" i="12" s="1"/>
  <c r="O43" i="7"/>
  <c r="P43" i="7"/>
  <c r="Q43" i="7"/>
  <c r="R43" i="7"/>
  <c r="S43" i="7"/>
  <c r="T43" i="7"/>
  <c r="U43" i="7"/>
  <c r="V43" i="7"/>
  <c r="W43" i="7"/>
  <c r="X43" i="7"/>
  <c r="Y43" i="7"/>
  <c r="Z43" i="7"/>
  <c r="N44" i="7"/>
  <c r="N44" i="12" s="1"/>
  <c r="O44" i="7"/>
  <c r="P44" i="7"/>
  <c r="Q44" i="7"/>
  <c r="R44" i="7"/>
  <c r="S44" i="7"/>
  <c r="T44" i="7"/>
  <c r="U44" i="7"/>
  <c r="V44" i="7"/>
  <c r="W44" i="7"/>
  <c r="X44" i="7"/>
  <c r="Y44" i="7"/>
  <c r="Z44" i="7"/>
  <c r="N45" i="7"/>
  <c r="N45" i="12" s="1"/>
  <c r="O45" i="7"/>
  <c r="P45" i="7"/>
  <c r="Q45" i="7"/>
  <c r="R45" i="7"/>
  <c r="S45" i="7"/>
  <c r="T45" i="7"/>
  <c r="U45" i="7"/>
  <c r="V45" i="7"/>
  <c r="W45" i="7"/>
  <c r="X45" i="7"/>
  <c r="Y45" i="7"/>
  <c r="Z45" i="7"/>
  <c r="N46" i="7"/>
  <c r="N46" i="12" s="1"/>
  <c r="O46" i="7"/>
  <c r="P46" i="7"/>
  <c r="Q46" i="7"/>
  <c r="R46" i="7"/>
  <c r="S46" i="7"/>
  <c r="T46" i="7"/>
  <c r="U46" i="7"/>
  <c r="V46" i="7"/>
  <c r="W46" i="7"/>
  <c r="X46" i="7"/>
  <c r="Y46" i="7"/>
  <c r="Z46" i="7"/>
  <c r="N47" i="7"/>
  <c r="N47" i="12" s="1"/>
  <c r="O47" i="7"/>
  <c r="P47" i="7"/>
  <c r="Q47" i="7"/>
  <c r="R47" i="7"/>
  <c r="S47" i="7"/>
  <c r="T47" i="7"/>
  <c r="U47" i="7"/>
  <c r="V47" i="7"/>
  <c r="W47" i="7"/>
  <c r="X47" i="7"/>
  <c r="Y47" i="7"/>
  <c r="Z47" i="7"/>
  <c r="N48" i="7"/>
  <c r="N48" i="12" s="1"/>
  <c r="O48" i="7"/>
  <c r="P48" i="7"/>
  <c r="Q48" i="7"/>
  <c r="R48" i="7"/>
  <c r="S48" i="7"/>
  <c r="T48" i="7"/>
  <c r="U48" i="7"/>
  <c r="V48" i="7"/>
  <c r="W48" i="7"/>
  <c r="X48" i="7"/>
  <c r="Y48" i="7"/>
  <c r="Z48" i="7"/>
  <c r="N49" i="7"/>
  <c r="N49" i="12" s="1"/>
  <c r="O49" i="7"/>
  <c r="P49" i="7"/>
  <c r="Q49" i="7"/>
  <c r="R49" i="7"/>
  <c r="S49" i="7"/>
  <c r="T49" i="7"/>
  <c r="U49" i="7"/>
  <c r="V49" i="7"/>
  <c r="W49" i="7"/>
  <c r="X49" i="7"/>
  <c r="Y49" i="7"/>
  <c r="Z49" i="7"/>
  <c r="N50" i="7"/>
  <c r="N50" i="12" s="1"/>
  <c r="O50" i="7"/>
  <c r="P50" i="7"/>
  <c r="Q50" i="7"/>
  <c r="R50" i="7"/>
  <c r="S50" i="7"/>
  <c r="T50" i="7"/>
  <c r="U50" i="7"/>
  <c r="V50" i="7"/>
  <c r="W50" i="7"/>
  <c r="X50" i="7"/>
  <c r="Y50" i="7"/>
  <c r="Z50" i="7"/>
  <c r="N51" i="7"/>
  <c r="N51" i="12" s="1"/>
  <c r="O51" i="7"/>
  <c r="P51" i="7"/>
  <c r="Q51" i="7"/>
  <c r="R51" i="7"/>
  <c r="S51" i="7"/>
  <c r="T51" i="7"/>
  <c r="U51" i="7"/>
  <c r="V51" i="7"/>
  <c r="W51" i="7"/>
  <c r="X51" i="7"/>
  <c r="Y51" i="7"/>
  <c r="Z51" i="7"/>
  <c r="N52" i="7"/>
  <c r="N52" i="12" s="1"/>
  <c r="O52" i="7"/>
  <c r="P52" i="7"/>
  <c r="Q52" i="7"/>
  <c r="R52" i="7"/>
  <c r="S52" i="7"/>
  <c r="T52" i="7"/>
  <c r="U52" i="7"/>
  <c r="V52" i="7"/>
  <c r="W52" i="7"/>
  <c r="X52" i="7"/>
  <c r="Y52" i="7"/>
  <c r="Z52" i="7"/>
  <c r="N53" i="7"/>
  <c r="N53" i="12" s="1"/>
  <c r="O53" i="7"/>
  <c r="P53" i="7"/>
  <c r="Q53" i="7"/>
  <c r="R53" i="7"/>
  <c r="S53" i="7"/>
  <c r="T53" i="7"/>
  <c r="U53" i="7"/>
  <c r="V53" i="7"/>
  <c r="W53" i="7"/>
  <c r="X53" i="7"/>
  <c r="Y53" i="7"/>
  <c r="Z53" i="7"/>
  <c r="N54" i="7"/>
  <c r="N54" i="12" s="1"/>
  <c r="O54" i="7"/>
  <c r="P54" i="7"/>
  <c r="Q54" i="7"/>
  <c r="R54" i="7"/>
  <c r="S54" i="7"/>
  <c r="T54" i="7"/>
  <c r="U54" i="7"/>
  <c r="V54" i="7"/>
  <c r="W54" i="7"/>
  <c r="X54" i="7"/>
  <c r="Y54" i="7"/>
  <c r="Z54" i="7"/>
  <c r="N55" i="7"/>
  <c r="N55" i="12" s="1"/>
  <c r="O55" i="7"/>
  <c r="P55" i="7"/>
  <c r="Q55" i="7"/>
  <c r="R55" i="7"/>
  <c r="S55" i="7"/>
  <c r="T55" i="7"/>
  <c r="U55" i="7"/>
  <c r="V55" i="7"/>
  <c r="W55" i="7"/>
  <c r="X55" i="7"/>
  <c r="Y55" i="7"/>
  <c r="Z55" i="7"/>
  <c r="N56" i="7"/>
  <c r="N56" i="12" s="1"/>
  <c r="O56" i="7"/>
  <c r="P56" i="7"/>
  <c r="Q56" i="7"/>
  <c r="R56" i="7"/>
  <c r="S56" i="7"/>
  <c r="T56" i="7"/>
  <c r="U56" i="7"/>
  <c r="V56" i="7"/>
  <c r="W56" i="7"/>
  <c r="X56" i="7"/>
  <c r="Y56" i="7"/>
  <c r="Z56" i="7"/>
  <c r="N57" i="7"/>
  <c r="N57" i="12" s="1"/>
  <c r="O57" i="7"/>
  <c r="P57" i="7"/>
  <c r="Q57" i="7"/>
  <c r="R57" i="7"/>
  <c r="S57" i="7"/>
  <c r="T57" i="7"/>
  <c r="U57" i="7"/>
  <c r="V57" i="7"/>
  <c r="W57" i="7"/>
  <c r="X57" i="7"/>
  <c r="Y57" i="7"/>
  <c r="Z57" i="7"/>
  <c r="N58" i="7"/>
  <c r="N58" i="12" s="1"/>
  <c r="O58" i="7"/>
  <c r="P58" i="7"/>
  <c r="Q58" i="7"/>
  <c r="R58" i="7"/>
  <c r="S58" i="7"/>
  <c r="T58" i="7"/>
  <c r="U58" i="7"/>
  <c r="V58" i="7"/>
  <c r="W58" i="7"/>
  <c r="X58" i="7"/>
  <c r="Y58" i="7"/>
  <c r="Z58" i="7"/>
  <c r="N59" i="7"/>
  <c r="N59" i="12" s="1"/>
  <c r="O59" i="7"/>
  <c r="P59" i="7"/>
  <c r="Q59" i="7"/>
  <c r="R59" i="7"/>
  <c r="S59" i="7"/>
  <c r="T59" i="7"/>
  <c r="U59" i="7"/>
  <c r="V59" i="7"/>
  <c r="W59" i="7"/>
  <c r="X59" i="7"/>
  <c r="Y59" i="7"/>
  <c r="Z59" i="7"/>
  <c r="N60" i="7"/>
  <c r="N60" i="12" s="1"/>
  <c r="O60" i="7"/>
  <c r="P60" i="7"/>
  <c r="Q60" i="7"/>
  <c r="R60" i="7"/>
  <c r="S60" i="7"/>
  <c r="T60" i="7"/>
  <c r="U60" i="7"/>
  <c r="V60" i="7"/>
  <c r="W60" i="7"/>
  <c r="X60" i="7"/>
  <c r="Y60" i="7"/>
  <c r="Z60" i="7"/>
  <c r="N61" i="7"/>
  <c r="N61" i="12" s="1"/>
  <c r="O61" i="7"/>
  <c r="P61" i="7"/>
  <c r="Q61" i="7"/>
  <c r="R61" i="7"/>
  <c r="S61" i="7"/>
  <c r="T61" i="7"/>
  <c r="U61" i="7"/>
  <c r="V61" i="7"/>
  <c r="W61" i="7"/>
  <c r="X61" i="7"/>
  <c r="Y61" i="7"/>
  <c r="Z61" i="7"/>
  <c r="N62" i="7"/>
  <c r="N62" i="12" s="1"/>
  <c r="O62" i="7"/>
  <c r="P62" i="7"/>
  <c r="Q62" i="7"/>
  <c r="R62" i="7"/>
  <c r="S62" i="7"/>
  <c r="T62" i="7"/>
  <c r="U62" i="7"/>
  <c r="V62" i="7"/>
  <c r="W62" i="7"/>
  <c r="X62" i="7"/>
  <c r="Y62" i="7"/>
  <c r="Z62" i="7"/>
  <c r="N63" i="7"/>
  <c r="N63" i="12" s="1"/>
  <c r="O63" i="7"/>
  <c r="P63" i="7"/>
  <c r="Q63" i="7"/>
  <c r="R63" i="7"/>
  <c r="S63" i="7"/>
  <c r="T63" i="7"/>
  <c r="U63" i="7"/>
  <c r="V63" i="7"/>
  <c r="W63" i="7"/>
  <c r="X63" i="7"/>
  <c r="Y63" i="7"/>
  <c r="Z63" i="7"/>
  <c r="N64" i="7"/>
  <c r="N64" i="12" s="1"/>
  <c r="O64" i="7"/>
  <c r="P64" i="7"/>
  <c r="Q64" i="7"/>
  <c r="R64" i="7"/>
  <c r="S64" i="7"/>
  <c r="T64" i="7"/>
  <c r="U64" i="7"/>
  <c r="V64" i="7"/>
  <c r="W64" i="7"/>
  <c r="X64" i="7"/>
  <c r="Y64" i="7"/>
  <c r="Z64" i="7"/>
  <c r="N65" i="7"/>
  <c r="N65" i="12" s="1"/>
  <c r="O65" i="7"/>
  <c r="P65" i="7"/>
  <c r="Q65" i="7"/>
  <c r="R65" i="7"/>
  <c r="S65" i="7"/>
  <c r="T65" i="7"/>
  <c r="U65" i="7"/>
  <c r="V65" i="7"/>
  <c r="W65" i="7"/>
  <c r="X65" i="7"/>
  <c r="Y65" i="7"/>
  <c r="Z65" i="7"/>
  <c r="N66" i="7"/>
  <c r="N66" i="12" s="1"/>
  <c r="O66" i="7"/>
  <c r="P66" i="7"/>
  <c r="Q66" i="7"/>
  <c r="R66" i="7"/>
  <c r="S66" i="7"/>
  <c r="T66" i="7"/>
  <c r="U66" i="7"/>
  <c r="V66" i="7"/>
  <c r="W66" i="7"/>
  <c r="X66" i="7"/>
  <c r="Y66" i="7"/>
  <c r="Z66" i="7"/>
  <c r="N67" i="7"/>
  <c r="N67" i="12" s="1"/>
  <c r="O67" i="7"/>
  <c r="P67" i="7"/>
  <c r="Q67" i="7"/>
  <c r="R67" i="7"/>
  <c r="S67" i="7"/>
  <c r="T67" i="7"/>
  <c r="U67" i="7"/>
  <c r="V67" i="7"/>
  <c r="W67" i="7"/>
  <c r="X67" i="7"/>
  <c r="Y67" i="7"/>
  <c r="Z67" i="7"/>
  <c r="N68" i="7"/>
  <c r="N68" i="12" s="1"/>
  <c r="O68" i="7"/>
  <c r="P68" i="7"/>
  <c r="Q68" i="7"/>
  <c r="R68" i="7"/>
  <c r="S68" i="7"/>
  <c r="T68" i="7"/>
  <c r="U68" i="7"/>
  <c r="V68" i="7"/>
  <c r="W68" i="7"/>
  <c r="X68" i="7"/>
  <c r="Y68" i="7"/>
  <c r="Z68" i="7"/>
  <c r="N69" i="7"/>
  <c r="N69" i="12" s="1"/>
  <c r="O69" i="7"/>
  <c r="P69" i="7"/>
  <c r="Q69" i="7"/>
  <c r="R69" i="7"/>
  <c r="S69" i="7"/>
  <c r="T69" i="7"/>
  <c r="U69" i="7"/>
  <c r="V69" i="7"/>
  <c r="W69" i="7"/>
  <c r="X69" i="7"/>
  <c r="Y69" i="7"/>
  <c r="Z69" i="7"/>
  <c r="N70" i="7"/>
  <c r="N70" i="12" s="1"/>
  <c r="O70" i="7"/>
  <c r="P70" i="7"/>
  <c r="Q70" i="7"/>
  <c r="R70" i="7"/>
  <c r="S70" i="7"/>
  <c r="T70" i="7"/>
  <c r="U70" i="7"/>
  <c r="V70" i="7"/>
  <c r="W70" i="7"/>
  <c r="X70" i="7"/>
  <c r="Y70" i="7"/>
  <c r="Z70" i="7"/>
  <c r="N71" i="7"/>
  <c r="N71" i="12" s="1"/>
  <c r="O71" i="7"/>
  <c r="P71" i="7"/>
  <c r="Q71" i="7"/>
  <c r="R71" i="7"/>
  <c r="S71" i="7"/>
  <c r="T71" i="7"/>
  <c r="U71" i="7"/>
  <c r="V71" i="7"/>
  <c r="W71" i="7"/>
  <c r="X71" i="7"/>
  <c r="Y71" i="7"/>
  <c r="Z71" i="7"/>
  <c r="N72" i="7"/>
  <c r="N72" i="12" s="1"/>
  <c r="O72" i="7"/>
  <c r="P72" i="7"/>
  <c r="Q72" i="7"/>
  <c r="R72" i="7"/>
  <c r="S72" i="7"/>
  <c r="T72" i="7"/>
  <c r="U72" i="7"/>
  <c r="V72" i="7"/>
  <c r="W72" i="7"/>
  <c r="X72" i="7"/>
  <c r="Y72" i="7"/>
  <c r="Z72" i="7"/>
  <c r="N73" i="7"/>
  <c r="N73" i="12" s="1"/>
  <c r="O73" i="7"/>
  <c r="P73" i="7"/>
  <c r="Q73" i="7"/>
  <c r="R73" i="7"/>
  <c r="S73" i="7"/>
  <c r="T73" i="7"/>
  <c r="U73" i="7"/>
  <c r="V73" i="7"/>
  <c r="W73" i="7"/>
  <c r="X73" i="7"/>
  <c r="Y73" i="7"/>
  <c r="Z73" i="7"/>
  <c r="N74" i="7"/>
  <c r="N74" i="12" s="1"/>
  <c r="O74" i="7"/>
  <c r="P74" i="7"/>
  <c r="Q74" i="7"/>
  <c r="R74" i="7"/>
  <c r="S74" i="7"/>
  <c r="T74" i="7"/>
  <c r="U74" i="7"/>
  <c r="V74" i="7"/>
  <c r="W74" i="7"/>
  <c r="X74" i="7"/>
  <c r="Y74" i="7"/>
  <c r="Z74" i="7"/>
  <c r="N75" i="7"/>
  <c r="N75" i="12" s="1"/>
  <c r="O75" i="7"/>
  <c r="P75" i="7"/>
  <c r="Q75" i="7"/>
  <c r="R75" i="7"/>
  <c r="S75" i="7"/>
  <c r="T75" i="7"/>
  <c r="U75" i="7"/>
  <c r="V75" i="7"/>
  <c r="W75" i="7"/>
  <c r="X75" i="7"/>
  <c r="Y75" i="7"/>
  <c r="Z75" i="7"/>
  <c r="N76" i="7"/>
  <c r="N76" i="12" s="1"/>
  <c r="O76" i="7"/>
  <c r="P76" i="7"/>
  <c r="Q76" i="7"/>
  <c r="R76" i="7"/>
  <c r="S76" i="7"/>
  <c r="T76" i="7"/>
  <c r="U76" i="7"/>
  <c r="V76" i="7"/>
  <c r="W76" i="7"/>
  <c r="X76" i="7"/>
  <c r="Y76" i="7"/>
  <c r="Z76" i="7"/>
  <c r="N77" i="7"/>
  <c r="N77" i="12" s="1"/>
  <c r="O77" i="7"/>
  <c r="P77" i="7"/>
  <c r="Q77" i="7"/>
  <c r="R77" i="7"/>
  <c r="S77" i="7"/>
  <c r="T77" i="7"/>
  <c r="U77" i="7"/>
  <c r="V77" i="7"/>
  <c r="W77" i="7"/>
  <c r="X77" i="7"/>
  <c r="Y77" i="7"/>
  <c r="Z77" i="7"/>
  <c r="N78" i="7"/>
  <c r="N78" i="12" s="1"/>
  <c r="O78" i="7"/>
  <c r="P78" i="7"/>
  <c r="Q78" i="7"/>
  <c r="R78" i="7"/>
  <c r="S78" i="7"/>
  <c r="T78" i="7"/>
  <c r="U78" i="7"/>
  <c r="V78" i="7"/>
  <c r="W78" i="7"/>
  <c r="X78" i="7"/>
  <c r="Y78" i="7"/>
  <c r="Z78" i="7"/>
  <c r="N79" i="7"/>
  <c r="N79" i="12" s="1"/>
  <c r="O79" i="7"/>
  <c r="P79" i="7"/>
  <c r="Q79" i="7"/>
  <c r="R79" i="7"/>
  <c r="S79" i="7"/>
  <c r="T79" i="7"/>
  <c r="U79" i="7"/>
  <c r="V79" i="7"/>
  <c r="W79" i="7"/>
  <c r="X79" i="7"/>
  <c r="Y79" i="7"/>
  <c r="Z79" i="7"/>
  <c r="N80" i="7"/>
  <c r="N80" i="12" s="1"/>
  <c r="O80" i="7"/>
  <c r="P80" i="7"/>
  <c r="Q80" i="7"/>
  <c r="R80" i="7"/>
  <c r="S80" i="7"/>
  <c r="T80" i="7"/>
  <c r="U80" i="7"/>
  <c r="V80" i="7"/>
  <c r="W80" i="7"/>
  <c r="X80" i="7"/>
  <c r="Y80" i="7"/>
  <c r="Z80" i="7"/>
  <c r="N81" i="7"/>
  <c r="N81" i="12" s="1"/>
  <c r="O81" i="7"/>
  <c r="P81" i="7"/>
  <c r="Q81" i="7"/>
  <c r="R81" i="7"/>
  <c r="S81" i="7"/>
  <c r="T81" i="7"/>
  <c r="U81" i="7"/>
  <c r="V81" i="7"/>
  <c r="W81" i="7"/>
  <c r="X81" i="7"/>
  <c r="Y81" i="7"/>
  <c r="Z81" i="7"/>
  <c r="N82" i="7"/>
  <c r="N82" i="12" s="1"/>
  <c r="O82" i="7"/>
  <c r="P82" i="7"/>
  <c r="Q82" i="7"/>
  <c r="R82" i="7"/>
  <c r="S82" i="7"/>
  <c r="T82" i="7"/>
  <c r="U82" i="7"/>
  <c r="V82" i="7"/>
  <c r="W82" i="7"/>
  <c r="X82" i="7"/>
  <c r="Y82" i="7"/>
  <c r="Z82" i="7"/>
  <c r="N83" i="7"/>
  <c r="N83" i="12" s="1"/>
  <c r="O83" i="7"/>
  <c r="P83" i="7"/>
  <c r="Q83" i="7"/>
  <c r="R83" i="7"/>
  <c r="S83" i="7"/>
  <c r="T83" i="7"/>
  <c r="U83" i="7"/>
  <c r="V83" i="7"/>
  <c r="W83" i="7"/>
  <c r="X83" i="7"/>
  <c r="Y83" i="7"/>
  <c r="Z83" i="7"/>
  <c r="N84" i="7"/>
  <c r="N84" i="12" s="1"/>
  <c r="O84" i="7"/>
  <c r="P84" i="7"/>
  <c r="Q84" i="7"/>
  <c r="R84" i="7"/>
  <c r="S84" i="7"/>
  <c r="T84" i="7"/>
  <c r="U84" i="7"/>
  <c r="V84" i="7"/>
  <c r="W84" i="7"/>
  <c r="X84" i="7"/>
  <c r="Y84" i="7"/>
  <c r="Z84" i="7"/>
  <c r="N85" i="7"/>
  <c r="N85" i="12" s="1"/>
  <c r="O85" i="7"/>
  <c r="P85" i="7"/>
  <c r="Q85" i="7"/>
  <c r="R85" i="7"/>
  <c r="S85" i="7"/>
  <c r="T85" i="7"/>
  <c r="U85" i="7"/>
  <c r="V85" i="7"/>
  <c r="W85" i="7"/>
  <c r="X85" i="7"/>
  <c r="Y85" i="7"/>
  <c r="Z85" i="7"/>
  <c r="N86" i="7"/>
  <c r="N86" i="12" s="1"/>
  <c r="O86" i="7"/>
  <c r="P86" i="7"/>
  <c r="Q86" i="7"/>
  <c r="R86" i="7"/>
  <c r="S86" i="7"/>
  <c r="T86" i="7"/>
  <c r="U86" i="7"/>
  <c r="V86" i="7"/>
  <c r="W86" i="7"/>
  <c r="X86" i="7"/>
  <c r="Y86" i="7"/>
  <c r="Z86" i="7"/>
  <c r="N87" i="7"/>
  <c r="N87" i="12" s="1"/>
  <c r="O87" i="7"/>
  <c r="P87" i="7"/>
  <c r="Q87" i="7"/>
  <c r="R87" i="7"/>
  <c r="S87" i="7"/>
  <c r="T87" i="7"/>
  <c r="U87" i="7"/>
  <c r="V87" i="7"/>
  <c r="W87" i="7"/>
  <c r="X87" i="7"/>
  <c r="Y87" i="7"/>
  <c r="Z87" i="7"/>
  <c r="N88" i="7"/>
  <c r="N88" i="12" s="1"/>
  <c r="O88" i="7"/>
  <c r="P88" i="7"/>
  <c r="Q88" i="7"/>
  <c r="R88" i="7"/>
  <c r="S88" i="7"/>
  <c r="T88" i="7"/>
  <c r="U88" i="7"/>
  <c r="V88" i="7"/>
  <c r="W88" i="7"/>
  <c r="X88" i="7"/>
  <c r="Y88" i="7"/>
  <c r="Z88" i="7"/>
  <c r="O4" i="7"/>
  <c r="P4" i="7"/>
  <c r="Q4" i="7"/>
  <c r="R4" i="7"/>
  <c r="S4" i="7"/>
  <c r="T4" i="7"/>
  <c r="U4" i="7"/>
  <c r="V4" i="7"/>
  <c r="W4" i="7"/>
  <c r="X4" i="7"/>
  <c r="Y4" i="7"/>
  <c r="Z4" i="7"/>
  <c r="AA4" i="7"/>
  <c r="K5" i="7"/>
  <c r="L5" i="7"/>
  <c r="M5" i="7"/>
  <c r="K6" i="7"/>
  <c r="L6" i="7"/>
  <c r="M6" i="7"/>
  <c r="K7" i="7"/>
  <c r="L7" i="7"/>
  <c r="M7" i="7"/>
  <c r="K8" i="7"/>
  <c r="L8" i="7"/>
  <c r="M8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4" i="7"/>
  <c r="L24" i="7"/>
  <c r="M24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K44" i="7"/>
  <c r="L44" i="7"/>
  <c r="M44" i="7"/>
  <c r="K45" i="7"/>
  <c r="L45" i="7"/>
  <c r="M45" i="7"/>
  <c r="K46" i="7"/>
  <c r="L46" i="7"/>
  <c r="M46" i="7"/>
  <c r="K47" i="7"/>
  <c r="L47" i="7"/>
  <c r="M47" i="7"/>
  <c r="K48" i="7"/>
  <c r="L48" i="7"/>
  <c r="M48" i="7"/>
  <c r="K49" i="7"/>
  <c r="L49" i="7"/>
  <c r="M49" i="7"/>
  <c r="K50" i="7"/>
  <c r="L50" i="7"/>
  <c r="M50" i="7"/>
  <c r="K51" i="7"/>
  <c r="L51" i="7"/>
  <c r="M51" i="7"/>
  <c r="K52" i="7"/>
  <c r="L52" i="7"/>
  <c r="M52" i="7"/>
  <c r="K53" i="7"/>
  <c r="L53" i="7"/>
  <c r="M53" i="7"/>
  <c r="K54" i="7"/>
  <c r="L54" i="7"/>
  <c r="M54" i="7"/>
  <c r="K55" i="7"/>
  <c r="L55" i="7"/>
  <c r="M55" i="7"/>
  <c r="K56" i="7"/>
  <c r="L56" i="7"/>
  <c r="M56" i="7"/>
  <c r="K57" i="7"/>
  <c r="L57" i="7"/>
  <c r="M57" i="7"/>
  <c r="K58" i="7"/>
  <c r="L58" i="7"/>
  <c r="M58" i="7"/>
  <c r="K59" i="7"/>
  <c r="L59" i="7"/>
  <c r="M59" i="7"/>
  <c r="K60" i="7"/>
  <c r="L60" i="7"/>
  <c r="M60" i="7"/>
  <c r="K61" i="7"/>
  <c r="L61" i="7"/>
  <c r="M61" i="7"/>
  <c r="K62" i="7"/>
  <c r="L62" i="7"/>
  <c r="M62" i="7"/>
  <c r="K63" i="7"/>
  <c r="L63" i="7"/>
  <c r="M63" i="7"/>
  <c r="K64" i="7"/>
  <c r="L64" i="7"/>
  <c r="M64" i="7"/>
  <c r="K65" i="7"/>
  <c r="L65" i="7"/>
  <c r="M65" i="7"/>
  <c r="K66" i="7"/>
  <c r="L66" i="7"/>
  <c r="M66" i="7"/>
  <c r="K67" i="7"/>
  <c r="L67" i="7"/>
  <c r="M67" i="7"/>
  <c r="K68" i="7"/>
  <c r="L68" i="7"/>
  <c r="M68" i="7"/>
  <c r="K69" i="7"/>
  <c r="L69" i="7"/>
  <c r="M69" i="7"/>
  <c r="K70" i="7"/>
  <c r="L70" i="7"/>
  <c r="M70" i="7"/>
  <c r="K71" i="7"/>
  <c r="L71" i="7"/>
  <c r="M71" i="7"/>
  <c r="K72" i="7"/>
  <c r="L72" i="7"/>
  <c r="M72" i="7"/>
  <c r="K73" i="7"/>
  <c r="L73" i="7"/>
  <c r="M73" i="7"/>
  <c r="K74" i="7"/>
  <c r="L74" i="7"/>
  <c r="M74" i="7"/>
  <c r="K75" i="7"/>
  <c r="L75" i="7"/>
  <c r="M75" i="7"/>
  <c r="K76" i="7"/>
  <c r="L76" i="7"/>
  <c r="M76" i="7"/>
  <c r="K77" i="7"/>
  <c r="L77" i="7"/>
  <c r="M77" i="7"/>
  <c r="K78" i="7"/>
  <c r="L78" i="7"/>
  <c r="M78" i="7"/>
  <c r="K79" i="7"/>
  <c r="L79" i="7"/>
  <c r="M79" i="7"/>
  <c r="K80" i="7"/>
  <c r="L80" i="7"/>
  <c r="M80" i="7"/>
  <c r="K81" i="7"/>
  <c r="L81" i="7"/>
  <c r="M81" i="7"/>
  <c r="K82" i="7"/>
  <c r="L82" i="7"/>
  <c r="M82" i="7"/>
  <c r="K83" i="7"/>
  <c r="L83" i="7"/>
  <c r="M83" i="7"/>
  <c r="K84" i="7"/>
  <c r="L84" i="7"/>
  <c r="M84" i="7"/>
  <c r="K85" i="7"/>
  <c r="L85" i="7"/>
  <c r="M85" i="7"/>
  <c r="K86" i="7"/>
  <c r="L86" i="7"/>
  <c r="M86" i="7"/>
  <c r="K87" i="7"/>
  <c r="L87" i="7"/>
  <c r="M87" i="7"/>
  <c r="K88" i="7"/>
  <c r="L88" i="7"/>
  <c r="M88" i="7"/>
  <c r="L4" i="7"/>
  <c r="M4" i="7"/>
  <c r="N4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4" i="7"/>
  <c r="E4" i="7"/>
  <c r="E5" i="7"/>
  <c r="E5" i="12" s="1"/>
  <c r="E6" i="7"/>
  <c r="E6" i="12" s="1"/>
  <c r="E7" i="7"/>
  <c r="E7" i="12" s="1"/>
  <c r="E8" i="7"/>
  <c r="E8" i="12" s="1"/>
  <c r="E9" i="7"/>
  <c r="E9" i="12" s="1"/>
  <c r="E10" i="7"/>
  <c r="E10" i="12" s="1"/>
  <c r="E11" i="7"/>
  <c r="E11" i="12" s="1"/>
  <c r="E12" i="7"/>
  <c r="E12" i="12" s="1"/>
  <c r="E13" i="7"/>
  <c r="E13" i="12" s="1"/>
  <c r="E14" i="7"/>
  <c r="E14" i="12" s="1"/>
  <c r="E15" i="7"/>
  <c r="E15" i="12" s="1"/>
  <c r="E16" i="7"/>
  <c r="E16" i="12" s="1"/>
  <c r="E17" i="7"/>
  <c r="E17" i="12" s="1"/>
  <c r="E18" i="7"/>
  <c r="E18" i="12" s="1"/>
  <c r="E19" i="7"/>
  <c r="E19" i="12" s="1"/>
  <c r="E20" i="7"/>
  <c r="E20" i="12" s="1"/>
  <c r="E21" i="7"/>
  <c r="E21" i="12" s="1"/>
  <c r="E22" i="7"/>
  <c r="E22" i="12" s="1"/>
  <c r="E23" i="7"/>
  <c r="E23" i="12" s="1"/>
  <c r="E24" i="7"/>
  <c r="E24" i="12" s="1"/>
  <c r="E25" i="7"/>
  <c r="E25" i="12" s="1"/>
  <c r="E26" i="7"/>
  <c r="E26" i="12" s="1"/>
  <c r="E27" i="7"/>
  <c r="E27" i="12" s="1"/>
  <c r="E28" i="7"/>
  <c r="E28" i="12" s="1"/>
  <c r="E29" i="7"/>
  <c r="E29" i="12" s="1"/>
  <c r="E30" i="7"/>
  <c r="E30" i="12" s="1"/>
  <c r="E31" i="7"/>
  <c r="E31" i="12" s="1"/>
  <c r="E32" i="7"/>
  <c r="E32" i="12" s="1"/>
  <c r="E33" i="7"/>
  <c r="E33" i="12" s="1"/>
  <c r="E34" i="7"/>
  <c r="E34" i="12" s="1"/>
  <c r="E35" i="7"/>
  <c r="E35" i="12" s="1"/>
  <c r="E36" i="7"/>
  <c r="E36" i="12" s="1"/>
  <c r="E37" i="7"/>
  <c r="E37" i="12" s="1"/>
  <c r="E38" i="7"/>
  <c r="E38" i="12" s="1"/>
  <c r="E39" i="7"/>
  <c r="E39" i="12" s="1"/>
  <c r="E40" i="7"/>
  <c r="E40" i="12" s="1"/>
  <c r="E41" i="7"/>
  <c r="E41" i="12" s="1"/>
  <c r="E42" i="7"/>
  <c r="E42" i="12" s="1"/>
  <c r="E43" i="7"/>
  <c r="E43" i="12" s="1"/>
  <c r="E44" i="7"/>
  <c r="E44" i="12" s="1"/>
  <c r="E45" i="7"/>
  <c r="E45" i="12" s="1"/>
  <c r="E46" i="7"/>
  <c r="E46" i="12" s="1"/>
  <c r="E47" i="7"/>
  <c r="E47" i="12" s="1"/>
  <c r="E48" i="7"/>
  <c r="E48" i="12" s="1"/>
  <c r="E49" i="7"/>
  <c r="E49" i="12" s="1"/>
  <c r="E50" i="7"/>
  <c r="E50" i="12" s="1"/>
  <c r="E51" i="7"/>
  <c r="E51" i="12" s="1"/>
  <c r="E52" i="7"/>
  <c r="E52" i="12" s="1"/>
  <c r="E53" i="7"/>
  <c r="E53" i="12" s="1"/>
  <c r="E54" i="7"/>
  <c r="E54" i="12" s="1"/>
  <c r="E55" i="7"/>
  <c r="E55" i="12" s="1"/>
  <c r="E56" i="7"/>
  <c r="E56" i="12" s="1"/>
  <c r="E57" i="7"/>
  <c r="E57" i="12" s="1"/>
  <c r="E58" i="7"/>
  <c r="E58" i="12" s="1"/>
  <c r="E59" i="7"/>
  <c r="E59" i="12" s="1"/>
  <c r="E60" i="7"/>
  <c r="E60" i="12" s="1"/>
  <c r="E61" i="7"/>
  <c r="E61" i="12" s="1"/>
  <c r="E62" i="7"/>
  <c r="E62" i="12" s="1"/>
  <c r="E63" i="7"/>
  <c r="E63" i="12" s="1"/>
  <c r="E64" i="7"/>
  <c r="E64" i="12" s="1"/>
  <c r="E65" i="7"/>
  <c r="E65" i="12" s="1"/>
  <c r="E66" i="7"/>
  <c r="E66" i="12" s="1"/>
  <c r="E67" i="7"/>
  <c r="E67" i="12" s="1"/>
  <c r="E68" i="7"/>
  <c r="E68" i="12" s="1"/>
  <c r="E69" i="7"/>
  <c r="E69" i="12" s="1"/>
  <c r="E70" i="7"/>
  <c r="E70" i="12" s="1"/>
  <c r="E71" i="7"/>
  <c r="E71" i="12" s="1"/>
  <c r="E72" i="7"/>
  <c r="E72" i="12" s="1"/>
  <c r="E73" i="7"/>
  <c r="E73" i="12" s="1"/>
  <c r="E74" i="7"/>
  <c r="E74" i="12" s="1"/>
  <c r="E75" i="7"/>
  <c r="E75" i="12" s="1"/>
  <c r="E76" i="7"/>
  <c r="E76" i="12" s="1"/>
  <c r="E77" i="7"/>
  <c r="E77" i="12" s="1"/>
  <c r="E78" i="7"/>
  <c r="E78" i="12" s="1"/>
  <c r="E79" i="7"/>
  <c r="E79" i="12" s="1"/>
  <c r="E80" i="7"/>
  <c r="E80" i="12" s="1"/>
  <c r="E81" i="7"/>
  <c r="E81" i="12" s="1"/>
  <c r="E82" i="7"/>
  <c r="E82" i="12" s="1"/>
  <c r="E83" i="7"/>
  <c r="E83" i="12" s="1"/>
  <c r="E84" i="7"/>
  <c r="E84" i="12" s="1"/>
  <c r="E85" i="7"/>
  <c r="E85" i="12" s="1"/>
  <c r="E86" i="7"/>
  <c r="E86" i="12" s="1"/>
  <c r="E87" i="7"/>
  <c r="E87" i="12" s="1"/>
  <c r="E88" i="7"/>
  <c r="E88" i="12" s="1"/>
  <c r="D5" i="7"/>
  <c r="D5" i="12" s="1"/>
  <c r="D6" i="7"/>
  <c r="D6" i="12" s="1"/>
  <c r="D7" i="7"/>
  <c r="D7" i="12" s="1"/>
  <c r="D8" i="7"/>
  <c r="D8" i="12" s="1"/>
  <c r="D9" i="7"/>
  <c r="D9" i="12" s="1"/>
  <c r="D10" i="7"/>
  <c r="D10" i="12" s="1"/>
  <c r="D11" i="7"/>
  <c r="D11" i="12" s="1"/>
  <c r="D12" i="7"/>
  <c r="D12" i="12" s="1"/>
  <c r="D13" i="7"/>
  <c r="D13" i="12" s="1"/>
  <c r="D14" i="7"/>
  <c r="D14" i="12" s="1"/>
  <c r="D15" i="7"/>
  <c r="D15" i="12" s="1"/>
  <c r="D16" i="7"/>
  <c r="D16" i="12" s="1"/>
  <c r="D17" i="7"/>
  <c r="D17" i="12" s="1"/>
  <c r="D18" i="7"/>
  <c r="D18" i="12" s="1"/>
  <c r="D19" i="7"/>
  <c r="D19" i="12" s="1"/>
  <c r="D20" i="7"/>
  <c r="D20" i="12" s="1"/>
  <c r="D21" i="7"/>
  <c r="D21" i="12" s="1"/>
  <c r="D22" i="7"/>
  <c r="D22" i="12" s="1"/>
  <c r="D23" i="7"/>
  <c r="D23" i="12" s="1"/>
  <c r="D24" i="7"/>
  <c r="D24" i="12" s="1"/>
  <c r="D25" i="7"/>
  <c r="D25" i="12" s="1"/>
  <c r="D26" i="7"/>
  <c r="D26" i="12" s="1"/>
  <c r="D27" i="7"/>
  <c r="D27" i="12" s="1"/>
  <c r="D28" i="7"/>
  <c r="D28" i="12" s="1"/>
  <c r="D29" i="7"/>
  <c r="D29" i="12" s="1"/>
  <c r="D30" i="7"/>
  <c r="D30" i="12" s="1"/>
  <c r="D31" i="7"/>
  <c r="D31" i="12" s="1"/>
  <c r="D32" i="7"/>
  <c r="D32" i="12" s="1"/>
  <c r="D33" i="7"/>
  <c r="D33" i="12" s="1"/>
  <c r="D34" i="7"/>
  <c r="D34" i="12" s="1"/>
  <c r="D35" i="7"/>
  <c r="D35" i="12" s="1"/>
  <c r="D36" i="7"/>
  <c r="D36" i="12" s="1"/>
  <c r="D37" i="7"/>
  <c r="D37" i="12" s="1"/>
  <c r="D38" i="7"/>
  <c r="D38" i="12" s="1"/>
  <c r="D39" i="7"/>
  <c r="D39" i="12" s="1"/>
  <c r="D40" i="7"/>
  <c r="D40" i="12" s="1"/>
  <c r="D41" i="7"/>
  <c r="D41" i="12" s="1"/>
  <c r="D42" i="7"/>
  <c r="D42" i="12" s="1"/>
  <c r="D43" i="7"/>
  <c r="D43" i="12" s="1"/>
  <c r="D44" i="7"/>
  <c r="D44" i="12" s="1"/>
  <c r="D45" i="7"/>
  <c r="D45" i="12" s="1"/>
  <c r="D46" i="7"/>
  <c r="D46" i="12" s="1"/>
  <c r="D47" i="7"/>
  <c r="D47" i="12" s="1"/>
  <c r="D48" i="7"/>
  <c r="D48" i="12" s="1"/>
  <c r="D49" i="7"/>
  <c r="D49" i="12" s="1"/>
  <c r="D50" i="7"/>
  <c r="D50" i="12" s="1"/>
  <c r="D51" i="7"/>
  <c r="D51" i="12" s="1"/>
  <c r="D52" i="7"/>
  <c r="D52" i="12" s="1"/>
  <c r="D53" i="7"/>
  <c r="D53" i="12" s="1"/>
  <c r="D54" i="7"/>
  <c r="D54" i="12" s="1"/>
  <c r="D55" i="7"/>
  <c r="D55" i="12" s="1"/>
  <c r="D56" i="7"/>
  <c r="D56" i="12" s="1"/>
  <c r="D57" i="7"/>
  <c r="D57" i="12" s="1"/>
  <c r="D58" i="7"/>
  <c r="D58" i="12" s="1"/>
  <c r="D59" i="7"/>
  <c r="D59" i="12" s="1"/>
  <c r="D60" i="7"/>
  <c r="D60" i="12" s="1"/>
  <c r="D61" i="7"/>
  <c r="D61" i="12" s="1"/>
  <c r="D62" i="7"/>
  <c r="D62" i="12" s="1"/>
  <c r="D63" i="7"/>
  <c r="D63" i="12" s="1"/>
  <c r="D64" i="7"/>
  <c r="D64" i="12" s="1"/>
  <c r="D65" i="7"/>
  <c r="D65" i="12" s="1"/>
  <c r="D66" i="7"/>
  <c r="D66" i="12" s="1"/>
  <c r="D67" i="7"/>
  <c r="D67" i="12" s="1"/>
  <c r="D68" i="7"/>
  <c r="D68" i="12" s="1"/>
  <c r="D69" i="7"/>
  <c r="D69" i="12" s="1"/>
  <c r="D70" i="7"/>
  <c r="D70" i="12" s="1"/>
  <c r="D71" i="7"/>
  <c r="D71" i="12" s="1"/>
  <c r="D72" i="7"/>
  <c r="D72" i="12" s="1"/>
  <c r="D73" i="7"/>
  <c r="D73" i="12" s="1"/>
  <c r="D74" i="7"/>
  <c r="D74" i="12" s="1"/>
  <c r="D75" i="7"/>
  <c r="D75" i="12" s="1"/>
  <c r="D76" i="7"/>
  <c r="D76" i="12" s="1"/>
  <c r="D77" i="7"/>
  <c r="D77" i="12" s="1"/>
  <c r="D78" i="7"/>
  <c r="D78" i="12" s="1"/>
  <c r="D79" i="7"/>
  <c r="D79" i="12" s="1"/>
  <c r="D80" i="7"/>
  <c r="D80" i="12" s="1"/>
  <c r="D81" i="7"/>
  <c r="D81" i="12" s="1"/>
  <c r="D82" i="7"/>
  <c r="D82" i="12" s="1"/>
  <c r="D83" i="7"/>
  <c r="D83" i="12" s="1"/>
  <c r="D84" i="7"/>
  <c r="D84" i="12" s="1"/>
  <c r="D85" i="7"/>
  <c r="D85" i="12" s="1"/>
  <c r="D86" i="7"/>
  <c r="D86" i="12" s="1"/>
  <c r="D87" i="7"/>
  <c r="D87" i="12" s="1"/>
  <c r="D88" i="7"/>
  <c r="D88" i="12" s="1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L89" i="12" l="1"/>
  <c r="L7" i="12" s="1"/>
  <c r="K89" i="12"/>
  <c r="K7" i="12" s="1"/>
  <c r="L87" i="12"/>
  <c r="L75" i="12"/>
  <c r="L71" i="12"/>
  <c r="L78" i="12"/>
  <c r="L42" i="12"/>
  <c r="E89" i="12"/>
  <c r="E4" i="12"/>
  <c r="L83" i="12"/>
  <c r="D89" i="12"/>
  <c r="D4" i="12"/>
  <c r="J89" i="12"/>
  <c r="J51" i="12" s="1"/>
  <c r="K73" i="12"/>
  <c r="L18" i="12"/>
  <c r="K13" i="12"/>
  <c r="L10" i="12"/>
  <c r="AF89" i="12"/>
  <c r="AF21" i="12" s="1"/>
  <c r="AF86" i="12"/>
  <c r="AF82" i="12"/>
  <c r="L51" i="12"/>
  <c r="K46" i="12"/>
  <c r="L35" i="12"/>
  <c r="L19" i="12"/>
  <c r="K14" i="12"/>
  <c r="AF75" i="12"/>
  <c r="AF71" i="12"/>
  <c r="AF43" i="12"/>
  <c r="AF23" i="12"/>
  <c r="AH13" i="12"/>
  <c r="H89" i="12"/>
  <c r="H7" i="12" s="1"/>
  <c r="H53" i="12"/>
  <c r="L88" i="12"/>
  <c r="L84" i="12"/>
  <c r="L80" i="12"/>
  <c r="K79" i="12"/>
  <c r="L76" i="12"/>
  <c r="K75" i="12"/>
  <c r="L72" i="12"/>
  <c r="L68" i="12"/>
  <c r="L64" i="12"/>
  <c r="K63" i="12"/>
  <c r="L60" i="12"/>
  <c r="K59" i="12"/>
  <c r="L56" i="12"/>
  <c r="L52" i="12"/>
  <c r="L48" i="12"/>
  <c r="K47" i="12"/>
  <c r="L44" i="12"/>
  <c r="K43" i="12"/>
  <c r="L40" i="12"/>
  <c r="L36" i="12"/>
  <c r="L32" i="12"/>
  <c r="K31" i="12"/>
  <c r="L28" i="12"/>
  <c r="K27" i="12"/>
  <c r="L24" i="12"/>
  <c r="L20" i="12"/>
  <c r="L16" i="12"/>
  <c r="K15" i="12"/>
  <c r="L12" i="12"/>
  <c r="K11" i="12"/>
  <c r="L8" i="12"/>
  <c r="AH89" i="12"/>
  <c r="AH57" i="12" s="1"/>
  <c r="AH4" i="12"/>
  <c r="AC89" i="12"/>
  <c r="AC81" i="12" s="1"/>
  <c r="AF88" i="12"/>
  <c r="AF84" i="12"/>
  <c r="AH82" i="12"/>
  <c r="AF80" i="12"/>
  <c r="AF76" i="12"/>
  <c r="AF72" i="12"/>
  <c r="AF68" i="12"/>
  <c r="AH66" i="12"/>
  <c r="AF64" i="12"/>
  <c r="AF60" i="12"/>
  <c r="AH58" i="12"/>
  <c r="AC58" i="12"/>
  <c r="AF56" i="12"/>
  <c r="AF52" i="12"/>
  <c r="AH50" i="12"/>
  <c r="AF48" i="12"/>
  <c r="AF44" i="12"/>
  <c r="AH42" i="12"/>
  <c r="AC42" i="12"/>
  <c r="AF40" i="12"/>
  <c r="AH38" i="12"/>
  <c r="AF36" i="12"/>
  <c r="AH34" i="12"/>
  <c r="AF32" i="12"/>
  <c r="AH30" i="12"/>
  <c r="AF28" i="12"/>
  <c r="AH26" i="12"/>
  <c r="AF24" i="12"/>
  <c r="AH22" i="12"/>
  <c r="AF20" i="12"/>
  <c r="AH18" i="12"/>
  <c r="AC18" i="12"/>
  <c r="AF16" i="12"/>
  <c r="AH14" i="12"/>
  <c r="AF12" i="12"/>
  <c r="AH10" i="12"/>
  <c r="AC10" i="12"/>
  <c r="AF8" i="12"/>
  <c r="AH6" i="12"/>
  <c r="L55" i="12"/>
  <c r="K50" i="12"/>
  <c r="L47" i="12"/>
  <c r="K42" i="12"/>
  <c r="L39" i="12"/>
  <c r="K34" i="12"/>
  <c r="L31" i="12"/>
  <c r="L23" i="12"/>
  <c r="K18" i="12"/>
  <c r="L15" i="12"/>
  <c r="K10" i="12"/>
  <c r="K6" i="12"/>
  <c r="AD89" i="12"/>
  <c r="AD45" i="12" s="1"/>
  <c r="AD86" i="12"/>
  <c r="AH85" i="12"/>
  <c r="AC85" i="12"/>
  <c r="AF83" i="12"/>
  <c r="AH81" i="12"/>
  <c r="AF79" i="12"/>
  <c r="AD78" i="12"/>
  <c r="AC77" i="12"/>
  <c r="AH69" i="12"/>
  <c r="AF67" i="12"/>
  <c r="AC65" i="12"/>
  <c r="AD62" i="12"/>
  <c r="AH61" i="12"/>
  <c r="AC61" i="12"/>
  <c r="AF59" i="12"/>
  <c r="AD58" i="12"/>
  <c r="AC57" i="12"/>
  <c r="AF55" i="12"/>
  <c r="AD54" i="12"/>
  <c r="AF51" i="12"/>
  <c r="AH49" i="12"/>
  <c r="AF47" i="12"/>
  <c r="AD46" i="12"/>
  <c r="AC45" i="12"/>
  <c r="AH41" i="12"/>
  <c r="AF39" i="12"/>
  <c r="AD38" i="12"/>
  <c r="AC37" i="12"/>
  <c r="AF35" i="12"/>
  <c r="AD34" i="12"/>
  <c r="AH33" i="12"/>
  <c r="AC33" i="12"/>
  <c r="AF31" i="12"/>
  <c r="AD30" i="12"/>
  <c r="AH29" i="12"/>
  <c r="AF27" i="12"/>
  <c r="AD26" i="12"/>
  <c r="AD22" i="12"/>
  <c r="AC21" i="12"/>
  <c r="AH17" i="12"/>
  <c r="AF15" i="12"/>
  <c r="AD14" i="12"/>
  <c r="AC13" i="12"/>
  <c r="AF11" i="12"/>
  <c r="AD10" i="12"/>
  <c r="AH9" i="12"/>
  <c r="AC9" i="12"/>
  <c r="AF7" i="12"/>
  <c r="AD6" i="12"/>
  <c r="AH5" i="12"/>
  <c r="H69" i="12"/>
  <c r="H61" i="12"/>
  <c r="H49" i="12"/>
  <c r="H33" i="12"/>
  <c r="H25" i="12"/>
  <c r="H17" i="12"/>
  <c r="J79" i="12"/>
  <c r="J71" i="12"/>
  <c r="J47" i="12"/>
  <c r="J43" i="12"/>
  <c r="J27" i="12"/>
  <c r="J19" i="12"/>
  <c r="N89" i="12"/>
  <c r="N4" i="12"/>
  <c r="H88" i="12"/>
  <c r="H84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" i="12"/>
  <c r="I89" i="12"/>
  <c r="I47" i="12" s="1"/>
  <c r="I65" i="12"/>
  <c r="I45" i="12"/>
  <c r="I29" i="12"/>
  <c r="I13" i="12"/>
  <c r="J86" i="12"/>
  <c r="J82" i="12"/>
  <c r="J70" i="12"/>
  <c r="J66" i="12"/>
  <c r="J54" i="12"/>
  <c r="J50" i="12"/>
  <c r="J38" i="12"/>
  <c r="J34" i="12"/>
  <c r="J22" i="12"/>
  <c r="J18" i="12"/>
  <c r="J6" i="12"/>
  <c r="M89" i="12"/>
  <c r="M20" i="12" s="1"/>
  <c r="K88" i="12"/>
  <c r="M86" i="12"/>
  <c r="L85" i="12"/>
  <c r="K84" i="12"/>
  <c r="L81" i="12"/>
  <c r="K80" i="12"/>
  <c r="L77" i="12"/>
  <c r="K76" i="12"/>
  <c r="M74" i="12"/>
  <c r="L73" i="12"/>
  <c r="K72" i="12"/>
  <c r="M70" i="12"/>
  <c r="L69" i="12"/>
  <c r="K68" i="12"/>
  <c r="L65" i="12"/>
  <c r="K64" i="12"/>
  <c r="L61" i="12"/>
  <c r="K60" i="12"/>
  <c r="M58" i="12"/>
  <c r="L57" i="12"/>
  <c r="K56" i="12"/>
  <c r="M54" i="12"/>
  <c r="L53" i="12"/>
  <c r="K52" i="12"/>
  <c r="L49" i="12"/>
  <c r="K48" i="12"/>
  <c r="L45" i="12"/>
  <c r="K44" i="12"/>
  <c r="M42" i="12"/>
  <c r="L41" i="12"/>
  <c r="K40" i="12"/>
  <c r="M38" i="12"/>
  <c r="L37" i="12"/>
  <c r="K36" i="12"/>
  <c r="L33" i="12"/>
  <c r="K32" i="12"/>
  <c r="L29" i="12"/>
  <c r="K28" i="12"/>
  <c r="M26" i="12"/>
  <c r="L25" i="12"/>
  <c r="K24" i="12"/>
  <c r="M22" i="12"/>
  <c r="L21" i="12"/>
  <c r="K20" i="12"/>
  <c r="L17" i="12"/>
  <c r="K16" i="12"/>
  <c r="L13" i="12"/>
  <c r="K12" i="12"/>
  <c r="M10" i="12"/>
  <c r="L9" i="12"/>
  <c r="K8" i="12"/>
  <c r="M6" i="12"/>
  <c r="L5" i="12"/>
  <c r="AG89" i="12"/>
  <c r="AG77" i="12" s="1"/>
  <c r="AB89" i="12"/>
  <c r="AB85" i="12" s="1"/>
  <c r="AD88" i="12"/>
  <c r="AH87" i="12"/>
  <c r="AC87" i="12"/>
  <c r="AF85" i="12"/>
  <c r="AD84" i="12"/>
  <c r="AH83" i="12"/>
  <c r="AC83" i="12"/>
  <c r="AF81" i="12"/>
  <c r="AD80" i="12"/>
  <c r="AH79" i="12"/>
  <c r="AC79" i="12"/>
  <c r="AF77" i="12"/>
  <c r="AD76" i="12"/>
  <c r="AH75" i="12"/>
  <c r="AC75" i="12"/>
  <c r="AG74" i="12"/>
  <c r="AB74" i="12"/>
  <c r="AF73" i="12"/>
  <c r="AD72" i="12"/>
  <c r="AH71" i="12"/>
  <c r="AC71" i="12"/>
  <c r="AF69" i="12"/>
  <c r="AD68" i="12"/>
  <c r="AH67" i="12"/>
  <c r="AC67" i="12"/>
  <c r="AG66" i="12"/>
  <c r="AB66" i="12"/>
  <c r="AF65" i="12"/>
  <c r="AD64" i="12"/>
  <c r="AH63" i="12"/>
  <c r="AC63" i="12"/>
  <c r="AG62" i="12"/>
  <c r="AF61" i="12"/>
  <c r="AD60" i="12"/>
  <c r="AH59" i="12"/>
  <c r="AC59" i="12"/>
  <c r="AB58" i="12"/>
  <c r="AF57" i="12"/>
  <c r="AD56" i="12"/>
  <c r="AH55" i="12"/>
  <c r="AC55" i="12"/>
  <c r="AG54" i="12"/>
  <c r="AF53" i="12"/>
  <c r="AD52" i="12"/>
  <c r="AH51" i="12"/>
  <c r="AC51" i="12"/>
  <c r="AG50" i="12"/>
  <c r="AB50" i="12"/>
  <c r="AF49" i="12"/>
  <c r="AD48" i="12"/>
  <c r="AH47" i="12"/>
  <c r="AC47" i="12"/>
  <c r="AG46" i="12"/>
  <c r="AF45" i="12"/>
  <c r="AD44" i="12"/>
  <c r="AH43" i="12"/>
  <c r="AC43" i="12"/>
  <c r="AG42" i="12"/>
  <c r="AB42" i="12"/>
  <c r="AF41" i="12"/>
  <c r="AD40" i="12"/>
  <c r="AH39" i="12"/>
  <c r="AC39" i="12"/>
  <c r="AG38" i="12"/>
  <c r="AF37" i="12"/>
  <c r="AD36" i="12"/>
  <c r="AH35" i="12"/>
  <c r="AC35" i="12"/>
  <c r="AG34" i="12"/>
  <c r="AB34" i="12"/>
  <c r="AF33" i="12"/>
  <c r="AD32" i="12"/>
  <c r="AH31" i="12"/>
  <c r="AC31" i="12"/>
  <c r="AG30" i="12"/>
  <c r="AF29" i="12"/>
  <c r="AD28" i="12"/>
  <c r="AH27" i="12"/>
  <c r="AC27" i="12"/>
  <c r="AG26" i="12"/>
  <c r="AB26" i="12"/>
  <c r="AF25" i="12"/>
  <c r="AD24" i="12"/>
  <c r="AH23" i="12"/>
  <c r="AC23" i="12"/>
  <c r="AG22" i="12"/>
  <c r="AD20" i="12"/>
  <c r="AH19" i="12"/>
  <c r="AC19" i="12"/>
  <c r="AG18" i="12"/>
  <c r="AF17" i="12"/>
  <c r="AD16" i="12"/>
  <c r="AH15" i="12"/>
  <c r="AC15" i="12"/>
  <c r="AG14" i="12"/>
  <c r="AF13" i="12"/>
  <c r="AD12" i="12"/>
  <c r="AH11" i="12"/>
  <c r="AC11" i="12"/>
  <c r="AG10" i="12"/>
  <c r="AF9" i="12"/>
  <c r="AD8" i="12"/>
  <c r="AH7" i="12"/>
  <c r="AC7" i="12"/>
  <c r="AG6" i="12"/>
  <c r="AF5" i="12"/>
  <c r="AD81" i="12"/>
  <c r="AH80" i="12"/>
  <c r="AC80" i="12"/>
  <c r="AG79" i="12"/>
  <c r="AF78" i="12"/>
  <c r="AD77" i="12"/>
  <c r="AH76" i="12"/>
  <c r="AC76" i="12"/>
  <c r="AG75" i="12"/>
  <c r="AF74" i="12"/>
  <c r="AD73" i="12"/>
  <c r="AH72" i="12"/>
  <c r="AC72" i="12"/>
  <c r="AG71" i="12"/>
  <c r="AF70" i="12"/>
  <c r="AD69" i="12"/>
  <c r="AH68" i="12"/>
  <c r="AC68" i="12"/>
  <c r="AG67" i="12"/>
  <c r="AF66" i="12"/>
  <c r="AD65" i="12"/>
  <c r="AH64" i="12"/>
  <c r="AC64" i="12"/>
  <c r="AG63" i="12"/>
  <c r="AF62" i="12"/>
  <c r="AD61" i="12"/>
  <c r="AH60" i="12"/>
  <c r="AC60" i="12"/>
  <c r="AG59" i="12"/>
  <c r="AF58" i="12"/>
  <c r="AD57" i="12"/>
  <c r="AH56" i="12"/>
  <c r="AC56" i="12"/>
  <c r="AG55" i="12"/>
  <c r="AF54" i="12"/>
  <c r="AD53" i="12"/>
  <c r="AH52" i="12"/>
  <c r="AC52" i="12"/>
  <c r="AG51" i="12"/>
  <c r="AF50" i="12"/>
  <c r="AD49" i="12"/>
  <c r="AH48" i="12"/>
  <c r="AC48" i="12"/>
  <c r="AG47" i="12"/>
  <c r="AF46" i="12"/>
  <c r="AH44" i="12"/>
  <c r="AC44" i="12"/>
  <c r="AG43" i="12"/>
  <c r="AB43" i="12"/>
  <c r="AF42" i="12"/>
  <c r="AD41" i="12"/>
  <c r="AH40" i="12"/>
  <c r="AC40" i="12"/>
  <c r="AG39" i="12"/>
  <c r="AF38" i="12"/>
  <c r="AD37" i="12"/>
  <c r="AH36" i="12"/>
  <c r="AC36" i="12"/>
  <c r="AG35" i="12"/>
  <c r="AB35" i="12"/>
  <c r="AF34" i="12"/>
  <c r="AD33" i="12"/>
  <c r="AH32" i="12"/>
  <c r="AC32" i="12"/>
  <c r="AG31" i="12"/>
  <c r="AF30" i="12"/>
  <c r="AD29" i="12"/>
  <c r="AH28" i="12"/>
  <c r="AC28" i="12"/>
  <c r="AG27" i="12"/>
  <c r="AB27" i="12"/>
  <c r="AF26" i="12"/>
  <c r="AD25" i="12"/>
  <c r="AH24" i="12"/>
  <c r="AC24" i="12"/>
  <c r="AG23" i="12"/>
  <c r="AF22" i="12"/>
  <c r="AD21" i="12"/>
  <c r="AH20" i="12"/>
  <c r="AC20" i="12"/>
  <c r="AG19" i="12"/>
  <c r="AB19" i="12"/>
  <c r="AF18" i="12"/>
  <c r="AD17" i="12"/>
  <c r="AH16" i="12"/>
  <c r="AC16" i="12"/>
  <c r="AG15" i="12"/>
  <c r="AF14" i="12"/>
  <c r="AD13" i="12"/>
  <c r="AH12" i="12"/>
  <c r="AC12" i="12"/>
  <c r="AG11" i="12"/>
  <c r="AB11" i="12"/>
  <c r="AF10" i="12"/>
  <c r="AD9" i="12"/>
  <c r="AH8" i="12"/>
  <c r="AC8" i="12"/>
  <c r="AG7" i="12"/>
  <c r="AF6" i="12"/>
  <c r="AD5" i="12"/>
  <c r="AE89" i="12"/>
  <c r="AE70" i="12" s="1"/>
  <c r="AA89" i="12"/>
  <c r="AA4" i="12" s="1"/>
  <c r="S89" i="12"/>
  <c r="S4" i="12" s="1"/>
  <c r="Z89" i="12"/>
  <c r="Z4" i="12" s="1"/>
  <c r="V89" i="12"/>
  <c r="V4" i="12" s="1"/>
  <c r="R89" i="12"/>
  <c r="R4" i="12" s="1"/>
  <c r="Y89" i="12"/>
  <c r="Y4" i="12" s="1"/>
  <c r="U89" i="12"/>
  <c r="U4" i="12" s="1"/>
  <c r="Q89" i="12"/>
  <c r="Q4" i="12" s="1"/>
  <c r="W89" i="12"/>
  <c r="W4" i="12" s="1"/>
  <c r="X89" i="12"/>
  <c r="T89" i="12"/>
  <c r="T4" i="12" s="1"/>
  <c r="P89" i="12"/>
  <c r="O89" i="12"/>
  <c r="O4" i="12" s="1"/>
  <c r="D90" i="7"/>
  <c r="C90" i="7"/>
  <c r="C4" i="7"/>
  <c r="B4" i="7"/>
  <c r="B90" i="7" s="1"/>
  <c r="E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F5" i="7"/>
  <c r="F5" i="12" s="1"/>
  <c r="G5" i="7"/>
  <c r="G5" i="12" s="1"/>
  <c r="AI5" i="7"/>
  <c r="F6" i="7"/>
  <c r="F6" i="12" s="1"/>
  <c r="G6" i="7"/>
  <c r="G6" i="12" s="1"/>
  <c r="AI6" i="7"/>
  <c r="F7" i="7"/>
  <c r="F7" i="12" s="1"/>
  <c r="G7" i="7"/>
  <c r="G7" i="12" s="1"/>
  <c r="AI7" i="7"/>
  <c r="F8" i="7"/>
  <c r="F8" i="12" s="1"/>
  <c r="G8" i="7"/>
  <c r="G8" i="12" s="1"/>
  <c r="AI8" i="7"/>
  <c r="F9" i="7"/>
  <c r="F9" i="12" s="1"/>
  <c r="G9" i="7"/>
  <c r="G9" i="12" s="1"/>
  <c r="AI9" i="7"/>
  <c r="F10" i="7"/>
  <c r="F10" i="12" s="1"/>
  <c r="G10" i="7"/>
  <c r="G10" i="12" s="1"/>
  <c r="AI10" i="7"/>
  <c r="F11" i="7"/>
  <c r="F11" i="12" s="1"/>
  <c r="G11" i="7"/>
  <c r="G11" i="12" s="1"/>
  <c r="AI11" i="7"/>
  <c r="F12" i="7"/>
  <c r="F12" i="12" s="1"/>
  <c r="G12" i="7"/>
  <c r="G12" i="12" s="1"/>
  <c r="AI12" i="7"/>
  <c r="F13" i="7"/>
  <c r="F13" i="12" s="1"/>
  <c r="G13" i="7"/>
  <c r="G13" i="12" s="1"/>
  <c r="AI13" i="7"/>
  <c r="F14" i="7"/>
  <c r="F14" i="12" s="1"/>
  <c r="G14" i="7"/>
  <c r="G14" i="12" s="1"/>
  <c r="AI14" i="7"/>
  <c r="F15" i="7"/>
  <c r="F15" i="12" s="1"/>
  <c r="G15" i="7"/>
  <c r="G15" i="12" s="1"/>
  <c r="AI15" i="7"/>
  <c r="F16" i="7"/>
  <c r="F16" i="12" s="1"/>
  <c r="G16" i="7"/>
  <c r="G16" i="12" s="1"/>
  <c r="AI16" i="7"/>
  <c r="F17" i="7"/>
  <c r="F17" i="12" s="1"/>
  <c r="G17" i="7"/>
  <c r="G17" i="12" s="1"/>
  <c r="AI17" i="7"/>
  <c r="F18" i="7"/>
  <c r="F18" i="12" s="1"/>
  <c r="G18" i="7"/>
  <c r="G18" i="12" s="1"/>
  <c r="AI18" i="7"/>
  <c r="F19" i="7"/>
  <c r="F19" i="12" s="1"/>
  <c r="G19" i="7"/>
  <c r="G19" i="12" s="1"/>
  <c r="AI19" i="7"/>
  <c r="F20" i="7"/>
  <c r="F20" i="12" s="1"/>
  <c r="G20" i="7"/>
  <c r="G20" i="12" s="1"/>
  <c r="AI20" i="7"/>
  <c r="F21" i="7"/>
  <c r="F21" i="12" s="1"/>
  <c r="G21" i="7"/>
  <c r="G21" i="12" s="1"/>
  <c r="AI21" i="7"/>
  <c r="F22" i="7"/>
  <c r="F22" i="12" s="1"/>
  <c r="G22" i="7"/>
  <c r="G22" i="12" s="1"/>
  <c r="AI22" i="7"/>
  <c r="F23" i="7"/>
  <c r="F23" i="12" s="1"/>
  <c r="G23" i="7"/>
  <c r="G23" i="12" s="1"/>
  <c r="AI23" i="7"/>
  <c r="F24" i="7"/>
  <c r="F24" i="12" s="1"/>
  <c r="G24" i="7"/>
  <c r="G24" i="12" s="1"/>
  <c r="AI24" i="7"/>
  <c r="F25" i="7"/>
  <c r="F25" i="12" s="1"/>
  <c r="G25" i="7"/>
  <c r="G25" i="12" s="1"/>
  <c r="AI25" i="7"/>
  <c r="F26" i="7"/>
  <c r="F26" i="12" s="1"/>
  <c r="G26" i="7"/>
  <c r="G26" i="12" s="1"/>
  <c r="AI26" i="7"/>
  <c r="F27" i="7"/>
  <c r="F27" i="12" s="1"/>
  <c r="G27" i="7"/>
  <c r="G27" i="12" s="1"/>
  <c r="AI27" i="7"/>
  <c r="F28" i="7"/>
  <c r="F28" i="12" s="1"/>
  <c r="G28" i="7"/>
  <c r="G28" i="12" s="1"/>
  <c r="AI28" i="7"/>
  <c r="F29" i="7"/>
  <c r="F29" i="12" s="1"/>
  <c r="G29" i="7"/>
  <c r="G29" i="12" s="1"/>
  <c r="AI29" i="7"/>
  <c r="F30" i="7"/>
  <c r="F30" i="12" s="1"/>
  <c r="G30" i="7"/>
  <c r="G30" i="12" s="1"/>
  <c r="AI30" i="7"/>
  <c r="F31" i="7"/>
  <c r="F31" i="12" s="1"/>
  <c r="G31" i="7"/>
  <c r="G31" i="12" s="1"/>
  <c r="AI31" i="7"/>
  <c r="F32" i="7"/>
  <c r="F32" i="12" s="1"/>
  <c r="G32" i="7"/>
  <c r="G32" i="12" s="1"/>
  <c r="AI32" i="7"/>
  <c r="F33" i="7"/>
  <c r="F33" i="12" s="1"/>
  <c r="G33" i="7"/>
  <c r="G33" i="12" s="1"/>
  <c r="AI33" i="7"/>
  <c r="F34" i="7"/>
  <c r="F34" i="12" s="1"/>
  <c r="G34" i="7"/>
  <c r="G34" i="12" s="1"/>
  <c r="AI34" i="7"/>
  <c r="F35" i="7"/>
  <c r="F35" i="12" s="1"/>
  <c r="G35" i="7"/>
  <c r="G35" i="12" s="1"/>
  <c r="AI35" i="7"/>
  <c r="F36" i="7"/>
  <c r="F36" i="12" s="1"/>
  <c r="G36" i="7"/>
  <c r="G36" i="12" s="1"/>
  <c r="AI36" i="7"/>
  <c r="F37" i="7"/>
  <c r="F37" i="12" s="1"/>
  <c r="G37" i="7"/>
  <c r="G37" i="12" s="1"/>
  <c r="AI37" i="7"/>
  <c r="F38" i="7"/>
  <c r="F38" i="12" s="1"/>
  <c r="G38" i="7"/>
  <c r="G38" i="12" s="1"/>
  <c r="AI38" i="7"/>
  <c r="F39" i="7"/>
  <c r="F39" i="12" s="1"/>
  <c r="G39" i="7"/>
  <c r="G39" i="12" s="1"/>
  <c r="AI39" i="7"/>
  <c r="F40" i="7"/>
  <c r="F40" i="12" s="1"/>
  <c r="G40" i="7"/>
  <c r="G40" i="12" s="1"/>
  <c r="AI40" i="7"/>
  <c r="F41" i="7"/>
  <c r="F41" i="12" s="1"/>
  <c r="G41" i="7"/>
  <c r="G41" i="12" s="1"/>
  <c r="AI41" i="7"/>
  <c r="F42" i="7"/>
  <c r="F42" i="12" s="1"/>
  <c r="G42" i="7"/>
  <c r="G42" i="12" s="1"/>
  <c r="AI42" i="7"/>
  <c r="F43" i="7"/>
  <c r="F43" i="12" s="1"/>
  <c r="G43" i="7"/>
  <c r="G43" i="12" s="1"/>
  <c r="AI43" i="7"/>
  <c r="F44" i="7"/>
  <c r="F44" i="12" s="1"/>
  <c r="G44" i="7"/>
  <c r="G44" i="12" s="1"/>
  <c r="AI44" i="7"/>
  <c r="F45" i="7"/>
  <c r="F45" i="12" s="1"/>
  <c r="G45" i="7"/>
  <c r="G45" i="12" s="1"/>
  <c r="AI45" i="7"/>
  <c r="F46" i="7"/>
  <c r="F46" i="12" s="1"/>
  <c r="G46" i="7"/>
  <c r="G46" i="12" s="1"/>
  <c r="AI46" i="7"/>
  <c r="F47" i="7"/>
  <c r="F47" i="12" s="1"/>
  <c r="G47" i="7"/>
  <c r="G47" i="12" s="1"/>
  <c r="AI47" i="7"/>
  <c r="F48" i="7"/>
  <c r="F48" i="12" s="1"/>
  <c r="G48" i="7"/>
  <c r="G48" i="12" s="1"/>
  <c r="AI48" i="7"/>
  <c r="F49" i="7"/>
  <c r="F49" i="12" s="1"/>
  <c r="G49" i="7"/>
  <c r="G49" i="12" s="1"/>
  <c r="AI49" i="7"/>
  <c r="F50" i="7"/>
  <c r="F50" i="12" s="1"/>
  <c r="G50" i="7"/>
  <c r="G50" i="12" s="1"/>
  <c r="AI50" i="7"/>
  <c r="F51" i="7"/>
  <c r="F51" i="12" s="1"/>
  <c r="G51" i="7"/>
  <c r="G51" i="12" s="1"/>
  <c r="AI51" i="7"/>
  <c r="F52" i="7"/>
  <c r="F52" i="12" s="1"/>
  <c r="G52" i="7"/>
  <c r="G52" i="12" s="1"/>
  <c r="AI52" i="7"/>
  <c r="F53" i="7"/>
  <c r="F53" i="12" s="1"/>
  <c r="G53" i="7"/>
  <c r="G53" i="12" s="1"/>
  <c r="AI53" i="7"/>
  <c r="F54" i="7"/>
  <c r="F54" i="12" s="1"/>
  <c r="G54" i="7"/>
  <c r="G54" i="12" s="1"/>
  <c r="AI54" i="7"/>
  <c r="F55" i="7"/>
  <c r="F55" i="12" s="1"/>
  <c r="G55" i="7"/>
  <c r="G55" i="12" s="1"/>
  <c r="AI55" i="7"/>
  <c r="F56" i="7"/>
  <c r="F56" i="12" s="1"/>
  <c r="G56" i="7"/>
  <c r="G56" i="12" s="1"/>
  <c r="AI56" i="7"/>
  <c r="F57" i="7"/>
  <c r="F57" i="12" s="1"/>
  <c r="G57" i="7"/>
  <c r="G57" i="12" s="1"/>
  <c r="AI57" i="7"/>
  <c r="F58" i="7"/>
  <c r="F58" i="12" s="1"/>
  <c r="G58" i="7"/>
  <c r="G58" i="12" s="1"/>
  <c r="AI58" i="7"/>
  <c r="F59" i="7"/>
  <c r="F59" i="12" s="1"/>
  <c r="G59" i="7"/>
  <c r="G59" i="12" s="1"/>
  <c r="AI59" i="7"/>
  <c r="F60" i="7"/>
  <c r="F60" i="12" s="1"/>
  <c r="G60" i="7"/>
  <c r="G60" i="12" s="1"/>
  <c r="AI60" i="7"/>
  <c r="F61" i="7"/>
  <c r="F61" i="12" s="1"/>
  <c r="G61" i="7"/>
  <c r="G61" i="12" s="1"/>
  <c r="AI61" i="7"/>
  <c r="F62" i="7"/>
  <c r="F62" i="12" s="1"/>
  <c r="G62" i="7"/>
  <c r="G62" i="12" s="1"/>
  <c r="AI62" i="7"/>
  <c r="F63" i="7"/>
  <c r="F63" i="12" s="1"/>
  <c r="G63" i="7"/>
  <c r="G63" i="12" s="1"/>
  <c r="AI63" i="7"/>
  <c r="F64" i="7"/>
  <c r="F64" i="12" s="1"/>
  <c r="G64" i="7"/>
  <c r="G64" i="12" s="1"/>
  <c r="AI64" i="7"/>
  <c r="F65" i="7"/>
  <c r="F65" i="12" s="1"/>
  <c r="G65" i="7"/>
  <c r="G65" i="12" s="1"/>
  <c r="AI65" i="7"/>
  <c r="F66" i="7"/>
  <c r="F66" i="12" s="1"/>
  <c r="G66" i="7"/>
  <c r="G66" i="12" s="1"/>
  <c r="AI66" i="7"/>
  <c r="F67" i="7"/>
  <c r="F67" i="12" s="1"/>
  <c r="G67" i="7"/>
  <c r="G67" i="12" s="1"/>
  <c r="AI67" i="7"/>
  <c r="F68" i="7"/>
  <c r="F68" i="12" s="1"/>
  <c r="G68" i="7"/>
  <c r="G68" i="12" s="1"/>
  <c r="AI68" i="7"/>
  <c r="F69" i="7"/>
  <c r="F69" i="12" s="1"/>
  <c r="G69" i="7"/>
  <c r="G69" i="12" s="1"/>
  <c r="AI69" i="7"/>
  <c r="F70" i="7"/>
  <c r="F70" i="12" s="1"/>
  <c r="G70" i="7"/>
  <c r="G70" i="12" s="1"/>
  <c r="AI70" i="7"/>
  <c r="F71" i="7"/>
  <c r="F71" i="12" s="1"/>
  <c r="G71" i="7"/>
  <c r="G71" i="12" s="1"/>
  <c r="AI71" i="7"/>
  <c r="F72" i="7"/>
  <c r="F72" i="12" s="1"/>
  <c r="G72" i="7"/>
  <c r="G72" i="12" s="1"/>
  <c r="AI72" i="7"/>
  <c r="F73" i="7"/>
  <c r="F73" i="12" s="1"/>
  <c r="G73" i="7"/>
  <c r="G73" i="12" s="1"/>
  <c r="AI73" i="7"/>
  <c r="F74" i="7"/>
  <c r="F74" i="12" s="1"/>
  <c r="G74" i="7"/>
  <c r="G74" i="12" s="1"/>
  <c r="AI74" i="7"/>
  <c r="F75" i="7"/>
  <c r="F75" i="12" s="1"/>
  <c r="G75" i="7"/>
  <c r="G75" i="12" s="1"/>
  <c r="AI75" i="7"/>
  <c r="F76" i="7"/>
  <c r="F76" i="12" s="1"/>
  <c r="G76" i="7"/>
  <c r="G76" i="12" s="1"/>
  <c r="AI76" i="7"/>
  <c r="F77" i="7"/>
  <c r="F77" i="12" s="1"/>
  <c r="G77" i="7"/>
  <c r="G77" i="12" s="1"/>
  <c r="AI77" i="7"/>
  <c r="F78" i="7"/>
  <c r="F78" i="12" s="1"/>
  <c r="G78" i="7"/>
  <c r="G78" i="12" s="1"/>
  <c r="AI78" i="7"/>
  <c r="F79" i="7"/>
  <c r="F79" i="12" s="1"/>
  <c r="G79" i="7"/>
  <c r="G79" i="12" s="1"/>
  <c r="AI79" i="7"/>
  <c r="F80" i="7"/>
  <c r="F80" i="12" s="1"/>
  <c r="G80" i="7"/>
  <c r="G80" i="12" s="1"/>
  <c r="AI80" i="7"/>
  <c r="F81" i="7"/>
  <c r="F81" i="12" s="1"/>
  <c r="G81" i="7"/>
  <c r="G81" i="12" s="1"/>
  <c r="AI81" i="7"/>
  <c r="F82" i="7"/>
  <c r="F82" i="12" s="1"/>
  <c r="G82" i="7"/>
  <c r="G82" i="12" s="1"/>
  <c r="AI82" i="7"/>
  <c r="F83" i="7"/>
  <c r="F83" i="12" s="1"/>
  <c r="G83" i="7"/>
  <c r="G83" i="12" s="1"/>
  <c r="AI83" i="7"/>
  <c r="F84" i="7"/>
  <c r="F84" i="12" s="1"/>
  <c r="G84" i="7"/>
  <c r="G84" i="12" s="1"/>
  <c r="AI84" i="7"/>
  <c r="F85" i="7"/>
  <c r="F85" i="12" s="1"/>
  <c r="G85" i="7"/>
  <c r="G85" i="12" s="1"/>
  <c r="AI85" i="7"/>
  <c r="F86" i="7"/>
  <c r="F86" i="12" s="1"/>
  <c r="G86" i="7"/>
  <c r="G86" i="12" s="1"/>
  <c r="AI86" i="7"/>
  <c r="F87" i="7"/>
  <c r="F87" i="12" s="1"/>
  <c r="G87" i="7"/>
  <c r="G87" i="12" s="1"/>
  <c r="AI87" i="7"/>
  <c r="F88" i="7"/>
  <c r="F88" i="12" s="1"/>
  <c r="G88" i="7"/>
  <c r="G88" i="12" s="1"/>
  <c r="AI88" i="7"/>
  <c r="F4" i="7"/>
  <c r="F90" i="7" s="1"/>
  <c r="G4" i="7"/>
  <c r="AI4" i="7"/>
  <c r="C92" i="14"/>
  <c r="C89" i="7" s="1"/>
  <c r="D92" i="14"/>
  <c r="D89" i="7" s="1"/>
  <c r="E92" i="14"/>
  <c r="E89" i="7" s="1"/>
  <c r="F92" i="14"/>
  <c r="F89" i="7" s="1"/>
  <c r="G92" i="14"/>
  <c r="G89" i="7" s="1"/>
  <c r="H92" i="14"/>
  <c r="H89" i="7" s="1"/>
  <c r="I92" i="14"/>
  <c r="I89" i="7" s="1"/>
  <c r="J92" i="14"/>
  <c r="J89" i="7" s="1"/>
  <c r="K92" i="14"/>
  <c r="K89" i="7" s="1"/>
  <c r="L92" i="14"/>
  <c r="L89" i="7" s="1"/>
  <c r="M92" i="14"/>
  <c r="M89" i="7" s="1"/>
  <c r="N92" i="14"/>
  <c r="N89" i="7" s="1"/>
  <c r="O92" i="14"/>
  <c r="O89" i="7" s="1"/>
  <c r="P92" i="14"/>
  <c r="P89" i="7" s="1"/>
  <c r="Q92" i="14"/>
  <c r="Q89" i="7" s="1"/>
  <c r="R92" i="14"/>
  <c r="R89" i="7" s="1"/>
  <c r="S92" i="14"/>
  <c r="S89" i="7" s="1"/>
  <c r="T92" i="14"/>
  <c r="T89" i="7" s="1"/>
  <c r="U92" i="14"/>
  <c r="U89" i="7" s="1"/>
  <c r="V92" i="14"/>
  <c r="V89" i="7" s="1"/>
  <c r="W92" i="14"/>
  <c r="W89" i="7" s="1"/>
  <c r="X92" i="14"/>
  <c r="X89" i="7" s="1"/>
  <c r="Y92" i="14"/>
  <c r="Y89" i="7" s="1"/>
  <c r="Z92" i="14"/>
  <c r="Z89" i="7" s="1"/>
  <c r="AA92" i="14"/>
  <c r="AA89" i="7" s="1"/>
  <c r="AB92" i="14"/>
  <c r="AB89" i="7" s="1"/>
  <c r="AC92" i="14"/>
  <c r="AC89" i="7" s="1"/>
  <c r="AD92" i="14"/>
  <c r="AD89" i="7" s="1"/>
  <c r="AE92" i="14"/>
  <c r="AE89" i="7" s="1"/>
  <c r="AF92" i="14"/>
  <c r="AF89" i="7" s="1"/>
  <c r="AG92" i="14"/>
  <c r="AG89" i="7" s="1"/>
  <c r="AH92" i="14"/>
  <c r="AH89" i="7" s="1"/>
  <c r="AI92" i="14"/>
  <c r="AI89" i="7" s="1"/>
  <c r="B92" i="14"/>
  <c r="B89" i="7" s="1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B93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B90" i="14"/>
  <c r="AI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B89" i="14"/>
  <c r="AJ8" i="33"/>
  <c r="AO4" i="33"/>
  <c r="AO88" i="33"/>
  <c r="AF6" i="33"/>
  <c r="AG6" i="33"/>
  <c r="AH6" i="33"/>
  <c r="AI6" i="33"/>
  <c r="AJ6" i="33"/>
  <c r="AK6" i="33"/>
  <c r="AL6" i="33"/>
  <c r="AM6" i="33"/>
  <c r="AN6" i="33"/>
  <c r="AO6" i="33"/>
  <c r="AP6" i="33"/>
  <c r="AF7" i="33"/>
  <c r="AG7" i="33"/>
  <c r="AH7" i="33"/>
  <c r="AI7" i="33"/>
  <c r="AJ7" i="33"/>
  <c r="AK7" i="33"/>
  <c r="AL7" i="33"/>
  <c r="AM7" i="33"/>
  <c r="AN7" i="33"/>
  <c r="AO7" i="33"/>
  <c r="AP7" i="33"/>
  <c r="AF8" i="33"/>
  <c r="AG8" i="33"/>
  <c r="AH8" i="33"/>
  <c r="AI8" i="33"/>
  <c r="AK8" i="33"/>
  <c r="AL8" i="33"/>
  <c r="AM8" i="33"/>
  <c r="AN8" i="33"/>
  <c r="AO8" i="33"/>
  <c r="AP8" i="33"/>
  <c r="AF9" i="33"/>
  <c r="AG9" i="33"/>
  <c r="AH9" i="33"/>
  <c r="AI9" i="33"/>
  <c r="AJ9" i="33"/>
  <c r="AK9" i="33"/>
  <c r="AL9" i="33"/>
  <c r="AM9" i="33"/>
  <c r="AN9" i="33"/>
  <c r="AO9" i="33"/>
  <c r="AP9" i="33"/>
  <c r="AF10" i="33"/>
  <c r="AG10" i="33"/>
  <c r="AH10" i="33"/>
  <c r="AI10" i="33"/>
  <c r="AJ10" i="33"/>
  <c r="AK10" i="33"/>
  <c r="AL10" i="33"/>
  <c r="AM10" i="33"/>
  <c r="AN10" i="33"/>
  <c r="AO10" i="33"/>
  <c r="AP10" i="33"/>
  <c r="AF11" i="33"/>
  <c r="AG11" i="33"/>
  <c r="AH11" i="33"/>
  <c r="AI11" i="33"/>
  <c r="AJ11" i="33"/>
  <c r="AK11" i="33"/>
  <c r="AL11" i="33"/>
  <c r="AM11" i="33"/>
  <c r="AN11" i="33"/>
  <c r="AO11" i="33"/>
  <c r="AP11" i="33"/>
  <c r="AF12" i="33"/>
  <c r="AG12" i="33"/>
  <c r="AH12" i="33"/>
  <c r="AI12" i="33"/>
  <c r="AJ12" i="33"/>
  <c r="AK12" i="33"/>
  <c r="AL12" i="33"/>
  <c r="AM12" i="33"/>
  <c r="AO12" i="33"/>
  <c r="AP12" i="33"/>
  <c r="AF13" i="33"/>
  <c r="AG13" i="33"/>
  <c r="AH13" i="33"/>
  <c r="AI13" i="33"/>
  <c r="AJ13" i="33"/>
  <c r="AK13" i="33"/>
  <c r="AL13" i="33"/>
  <c r="AM13" i="33"/>
  <c r="AN13" i="33"/>
  <c r="AO13" i="33"/>
  <c r="AP13" i="33"/>
  <c r="AF14" i="33"/>
  <c r="AG14" i="33"/>
  <c r="AH14" i="33"/>
  <c r="AI14" i="33"/>
  <c r="AJ14" i="33"/>
  <c r="AK14" i="33"/>
  <c r="AL14" i="33"/>
  <c r="AM14" i="33"/>
  <c r="AN14" i="33"/>
  <c r="AO14" i="33"/>
  <c r="AP14" i="33"/>
  <c r="AF15" i="33"/>
  <c r="AG15" i="33"/>
  <c r="AH15" i="33"/>
  <c r="AI15" i="33"/>
  <c r="AJ15" i="33"/>
  <c r="AK15" i="33"/>
  <c r="AL15" i="33"/>
  <c r="AM15" i="33"/>
  <c r="AN15" i="33"/>
  <c r="AO15" i="33"/>
  <c r="AP15" i="33"/>
  <c r="AF16" i="33"/>
  <c r="AG16" i="33"/>
  <c r="AH16" i="33"/>
  <c r="AI16" i="33"/>
  <c r="AJ16" i="33"/>
  <c r="AK16" i="33"/>
  <c r="AL16" i="33"/>
  <c r="AM16" i="33"/>
  <c r="AN16" i="33"/>
  <c r="AO16" i="33"/>
  <c r="AP16" i="33"/>
  <c r="AF17" i="33"/>
  <c r="AG17" i="33"/>
  <c r="AH17" i="33"/>
  <c r="AI17" i="33"/>
  <c r="AJ17" i="33"/>
  <c r="AK17" i="33"/>
  <c r="AL17" i="33"/>
  <c r="AM17" i="33"/>
  <c r="AN17" i="33"/>
  <c r="AO17" i="33"/>
  <c r="AP17" i="33"/>
  <c r="AF18" i="33"/>
  <c r="AG18" i="33"/>
  <c r="AH18" i="33"/>
  <c r="AI18" i="33"/>
  <c r="AJ18" i="33"/>
  <c r="AK18" i="33"/>
  <c r="AL18" i="33"/>
  <c r="AM18" i="33"/>
  <c r="AN18" i="33"/>
  <c r="AO18" i="33"/>
  <c r="AP18" i="33"/>
  <c r="AF19" i="33"/>
  <c r="AG19" i="33"/>
  <c r="AH19" i="33"/>
  <c r="AI19" i="33"/>
  <c r="AJ19" i="33"/>
  <c r="AK19" i="33"/>
  <c r="AL19" i="33"/>
  <c r="AM19" i="33"/>
  <c r="AN19" i="33"/>
  <c r="AO19" i="33"/>
  <c r="AP19" i="33"/>
  <c r="AF20" i="33"/>
  <c r="AG20" i="33"/>
  <c r="AH20" i="33"/>
  <c r="AI20" i="33"/>
  <c r="AJ20" i="33"/>
  <c r="AK20" i="33"/>
  <c r="AL20" i="33"/>
  <c r="AM20" i="33"/>
  <c r="AN20" i="33"/>
  <c r="AO20" i="33"/>
  <c r="AP20" i="33"/>
  <c r="AF21" i="33"/>
  <c r="AG21" i="33"/>
  <c r="AH21" i="33"/>
  <c r="AI21" i="33"/>
  <c r="AJ21" i="33"/>
  <c r="AK21" i="33"/>
  <c r="AL21" i="33"/>
  <c r="AM21" i="33"/>
  <c r="AN21" i="33"/>
  <c r="AO21" i="33"/>
  <c r="AP21" i="33"/>
  <c r="AF22" i="33"/>
  <c r="AG22" i="33"/>
  <c r="AH22" i="33"/>
  <c r="AI22" i="33"/>
  <c r="AJ22" i="33"/>
  <c r="AK22" i="33"/>
  <c r="AL22" i="33"/>
  <c r="AM22" i="33"/>
  <c r="AN22" i="33"/>
  <c r="AO22" i="33"/>
  <c r="AP22" i="33"/>
  <c r="AF23" i="33"/>
  <c r="AG23" i="33"/>
  <c r="AH23" i="33"/>
  <c r="AI23" i="33"/>
  <c r="AJ23" i="33"/>
  <c r="AK23" i="33"/>
  <c r="AL23" i="33"/>
  <c r="AM23" i="33"/>
  <c r="AN23" i="33"/>
  <c r="AO23" i="33"/>
  <c r="AP23" i="33"/>
  <c r="AF24" i="33"/>
  <c r="AG24" i="33"/>
  <c r="AH24" i="33"/>
  <c r="AI24" i="33"/>
  <c r="AJ24" i="33"/>
  <c r="AK24" i="33"/>
  <c r="AL24" i="33"/>
  <c r="AM24" i="33"/>
  <c r="AN24" i="33"/>
  <c r="AO24" i="33"/>
  <c r="AP24" i="33"/>
  <c r="AF25" i="33"/>
  <c r="AG25" i="33"/>
  <c r="AH25" i="33"/>
  <c r="AI25" i="33"/>
  <c r="AJ25" i="33"/>
  <c r="AK25" i="33"/>
  <c r="AL25" i="33"/>
  <c r="AM25" i="33"/>
  <c r="AN25" i="33"/>
  <c r="AO25" i="33"/>
  <c r="AP25" i="33"/>
  <c r="AF26" i="33"/>
  <c r="AG26" i="33"/>
  <c r="AH26" i="33"/>
  <c r="AI26" i="33"/>
  <c r="AJ26" i="33"/>
  <c r="AK26" i="33"/>
  <c r="AL26" i="33"/>
  <c r="AM26" i="33"/>
  <c r="AN26" i="33"/>
  <c r="AO26" i="33"/>
  <c r="AP26" i="33"/>
  <c r="AF27" i="33"/>
  <c r="AG27" i="33"/>
  <c r="AH27" i="33"/>
  <c r="AI27" i="33"/>
  <c r="AJ27" i="33"/>
  <c r="AK27" i="33"/>
  <c r="AL27" i="33"/>
  <c r="AM27" i="33"/>
  <c r="AN27" i="33"/>
  <c r="AO27" i="33"/>
  <c r="AP27" i="33"/>
  <c r="AF28" i="33"/>
  <c r="AG28" i="33"/>
  <c r="AH28" i="33"/>
  <c r="AI28" i="33"/>
  <c r="AJ28" i="33"/>
  <c r="AK28" i="33"/>
  <c r="AL28" i="33"/>
  <c r="AM28" i="33"/>
  <c r="AN28" i="33"/>
  <c r="AO28" i="33"/>
  <c r="AP28" i="33"/>
  <c r="AF29" i="33"/>
  <c r="AG29" i="33"/>
  <c r="AH29" i="33"/>
  <c r="AI29" i="33"/>
  <c r="AJ29" i="33"/>
  <c r="AK29" i="33"/>
  <c r="AL29" i="33"/>
  <c r="AM29" i="33"/>
  <c r="AN29" i="33"/>
  <c r="AO29" i="33"/>
  <c r="AP29" i="33"/>
  <c r="AF30" i="33"/>
  <c r="AG30" i="33"/>
  <c r="AH30" i="33"/>
  <c r="AI30" i="33"/>
  <c r="AJ30" i="33"/>
  <c r="AK30" i="33"/>
  <c r="AL30" i="33"/>
  <c r="AM30" i="33"/>
  <c r="AN30" i="33"/>
  <c r="AO30" i="33"/>
  <c r="AP30" i="33"/>
  <c r="AF31" i="33"/>
  <c r="AG31" i="33"/>
  <c r="AH31" i="33"/>
  <c r="AI31" i="33"/>
  <c r="AJ31" i="33"/>
  <c r="AK31" i="33"/>
  <c r="AL31" i="33"/>
  <c r="AM31" i="33"/>
  <c r="AN31" i="33"/>
  <c r="AO31" i="33"/>
  <c r="AP31" i="33"/>
  <c r="AF32" i="33"/>
  <c r="AG32" i="33"/>
  <c r="AH32" i="33"/>
  <c r="AI32" i="33"/>
  <c r="AJ32" i="33"/>
  <c r="AK32" i="33"/>
  <c r="AL32" i="33"/>
  <c r="AM32" i="33"/>
  <c r="AN32" i="33"/>
  <c r="AO32" i="33"/>
  <c r="AP32" i="33"/>
  <c r="AF33" i="33"/>
  <c r="AG33" i="33"/>
  <c r="AH33" i="33"/>
  <c r="AI33" i="33"/>
  <c r="AJ33" i="33"/>
  <c r="AK33" i="33"/>
  <c r="AL33" i="33"/>
  <c r="AM33" i="33"/>
  <c r="AN33" i="33"/>
  <c r="AO33" i="33"/>
  <c r="AP33" i="33"/>
  <c r="AF34" i="33"/>
  <c r="AG34" i="33"/>
  <c r="AH34" i="33"/>
  <c r="AI34" i="33"/>
  <c r="AJ34" i="33"/>
  <c r="AK34" i="33"/>
  <c r="AL34" i="33"/>
  <c r="AM34" i="33"/>
  <c r="AN34" i="33"/>
  <c r="AO34" i="33"/>
  <c r="AP34" i="33"/>
  <c r="AF35" i="33"/>
  <c r="AG35" i="33"/>
  <c r="AH35" i="33"/>
  <c r="AI35" i="33"/>
  <c r="AJ35" i="33"/>
  <c r="AK35" i="33"/>
  <c r="AL35" i="33"/>
  <c r="AM35" i="33"/>
  <c r="AN35" i="33"/>
  <c r="AO35" i="33"/>
  <c r="AP35" i="33"/>
  <c r="AF36" i="33"/>
  <c r="AG36" i="33"/>
  <c r="AH36" i="33"/>
  <c r="AI36" i="33"/>
  <c r="AJ36" i="33"/>
  <c r="AK36" i="33"/>
  <c r="AL36" i="33"/>
  <c r="AM36" i="33"/>
  <c r="AN36" i="33"/>
  <c r="AO36" i="33"/>
  <c r="AP36" i="33"/>
  <c r="AF37" i="33"/>
  <c r="AG37" i="33"/>
  <c r="AH37" i="33"/>
  <c r="AI37" i="33"/>
  <c r="AJ37" i="33"/>
  <c r="AK37" i="33"/>
  <c r="AL37" i="33"/>
  <c r="AM37" i="33"/>
  <c r="AN37" i="33"/>
  <c r="AO37" i="33"/>
  <c r="AP37" i="33"/>
  <c r="AF38" i="33"/>
  <c r="AG38" i="33"/>
  <c r="AH38" i="33"/>
  <c r="AI38" i="33"/>
  <c r="AJ38" i="33"/>
  <c r="AK38" i="33"/>
  <c r="AL38" i="33"/>
  <c r="AM38" i="33"/>
  <c r="AN38" i="33"/>
  <c r="AO38" i="33"/>
  <c r="AP38" i="33"/>
  <c r="AF39" i="33"/>
  <c r="AG39" i="33"/>
  <c r="AH39" i="33"/>
  <c r="AI39" i="33"/>
  <c r="AJ39" i="33"/>
  <c r="AK39" i="33"/>
  <c r="AL39" i="33"/>
  <c r="AM39" i="33"/>
  <c r="AN39" i="33"/>
  <c r="AO39" i="33"/>
  <c r="AP39" i="33"/>
  <c r="AF40" i="33"/>
  <c r="AG40" i="33"/>
  <c r="AH40" i="33"/>
  <c r="AI40" i="33"/>
  <c r="AJ40" i="33"/>
  <c r="AK40" i="33"/>
  <c r="AL40" i="33"/>
  <c r="AM40" i="33"/>
  <c r="AN40" i="33"/>
  <c r="AO40" i="33"/>
  <c r="AP40" i="33"/>
  <c r="AF41" i="33"/>
  <c r="AG41" i="33"/>
  <c r="AH41" i="33"/>
  <c r="AI41" i="33"/>
  <c r="AJ41" i="33"/>
  <c r="AK41" i="33"/>
  <c r="AL41" i="33"/>
  <c r="AM41" i="33"/>
  <c r="AN41" i="33"/>
  <c r="AO41" i="33"/>
  <c r="AP41" i="33"/>
  <c r="AF42" i="33"/>
  <c r="AG42" i="33"/>
  <c r="AH42" i="33"/>
  <c r="AI42" i="33"/>
  <c r="AJ42" i="33"/>
  <c r="AK42" i="33"/>
  <c r="AL42" i="33"/>
  <c r="AM42" i="33"/>
  <c r="AN42" i="33"/>
  <c r="AO42" i="33"/>
  <c r="AP42" i="33"/>
  <c r="AF43" i="33"/>
  <c r="AG43" i="33"/>
  <c r="AH43" i="33"/>
  <c r="AI43" i="33"/>
  <c r="AJ43" i="33"/>
  <c r="AK43" i="33"/>
  <c r="AL43" i="33"/>
  <c r="AM43" i="33"/>
  <c r="AN43" i="33"/>
  <c r="AO43" i="33"/>
  <c r="AP43" i="33"/>
  <c r="AF44" i="33"/>
  <c r="AG44" i="33"/>
  <c r="AH44" i="33"/>
  <c r="AI44" i="33"/>
  <c r="AJ44" i="33"/>
  <c r="AK44" i="33"/>
  <c r="AL44" i="33"/>
  <c r="AM44" i="33"/>
  <c r="AN44" i="33"/>
  <c r="AO44" i="33"/>
  <c r="AP44" i="33"/>
  <c r="AF45" i="33"/>
  <c r="AG45" i="33"/>
  <c r="AH45" i="33"/>
  <c r="AI45" i="33"/>
  <c r="AJ45" i="33"/>
  <c r="AK45" i="33"/>
  <c r="AL45" i="33"/>
  <c r="AM45" i="33"/>
  <c r="AN45" i="33"/>
  <c r="AO45" i="33"/>
  <c r="AP45" i="33"/>
  <c r="AF46" i="33"/>
  <c r="AG46" i="33"/>
  <c r="AH46" i="33"/>
  <c r="AI46" i="33"/>
  <c r="AJ46" i="33"/>
  <c r="AK46" i="33"/>
  <c r="AL46" i="33"/>
  <c r="AM46" i="33"/>
  <c r="AN46" i="33"/>
  <c r="AO46" i="33"/>
  <c r="AP46" i="33"/>
  <c r="AF47" i="33"/>
  <c r="AG47" i="33"/>
  <c r="AH47" i="33"/>
  <c r="AI47" i="33"/>
  <c r="AJ47" i="33"/>
  <c r="AK47" i="33"/>
  <c r="AL47" i="33"/>
  <c r="AM47" i="33"/>
  <c r="AN47" i="33"/>
  <c r="AO47" i="33"/>
  <c r="AP47" i="33"/>
  <c r="AF48" i="33"/>
  <c r="AG48" i="33"/>
  <c r="AH48" i="33"/>
  <c r="AI48" i="33"/>
  <c r="AJ48" i="33"/>
  <c r="AK48" i="33"/>
  <c r="AL48" i="33"/>
  <c r="AM48" i="33"/>
  <c r="AN48" i="33"/>
  <c r="AO48" i="33"/>
  <c r="AP48" i="33"/>
  <c r="AF49" i="33"/>
  <c r="AG49" i="33"/>
  <c r="AH49" i="33"/>
  <c r="AI49" i="33"/>
  <c r="AJ49" i="33"/>
  <c r="AK49" i="33"/>
  <c r="AL49" i="33"/>
  <c r="AM49" i="33"/>
  <c r="AN49" i="33"/>
  <c r="AO49" i="33"/>
  <c r="AP49" i="33"/>
  <c r="AF50" i="33"/>
  <c r="AG50" i="33"/>
  <c r="AH50" i="33"/>
  <c r="AI50" i="33"/>
  <c r="AJ50" i="33"/>
  <c r="AK50" i="33"/>
  <c r="AL50" i="33"/>
  <c r="AM50" i="33"/>
  <c r="AN50" i="33"/>
  <c r="AO50" i="33"/>
  <c r="AP50" i="33"/>
  <c r="AF51" i="33"/>
  <c r="AG51" i="33"/>
  <c r="AH51" i="33"/>
  <c r="AI51" i="33"/>
  <c r="AJ51" i="33"/>
  <c r="AK51" i="33"/>
  <c r="AL51" i="33"/>
  <c r="AM51" i="33"/>
  <c r="AN51" i="33"/>
  <c r="AO51" i="33"/>
  <c r="AP51" i="33"/>
  <c r="AF52" i="33"/>
  <c r="AG52" i="33"/>
  <c r="AH52" i="33"/>
  <c r="AI52" i="33"/>
  <c r="AJ52" i="33"/>
  <c r="AK52" i="33"/>
  <c r="AL52" i="33"/>
  <c r="AM52" i="33"/>
  <c r="AN52" i="33"/>
  <c r="AO52" i="33"/>
  <c r="AP52" i="33"/>
  <c r="AF4" i="33"/>
  <c r="AG4" i="33"/>
  <c r="AH4" i="33"/>
  <c r="AI4" i="33"/>
  <c r="AJ4" i="33"/>
  <c r="AK4" i="33"/>
  <c r="AL4" i="33"/>
  <c r="AM4" i="33"/>
  <c r="AN4" i="33"/>
  <c r="AP4" i="33"/>
  <c r="AF53" i="33"/>
  <c r="AG53" i="33"/>
  <c r="AH53" i="33"/>
  <c r="AI53" i="33"/>
  <c r="AJ53" i="33"/>
  <c r="AK53" i="33"/>
  <c r="AL53" i="33"/>
  <c r="AM53" i="33"/>
  <c r="AN53" i="33"/>
  <c r="AO53" i="33"/>
  <c r="AP53" i="33"/>
  <c r="AF54" i="33"/>
  <c r="AG54" i="33"/>
  <c r="AH54" i="33"/>
  <c r="AI54" i="33"/>
  <c r="AJ54" i="33"/>
  <c r="AK54" i="33"/>
  <c r="AL54" i="33"/>
  <c r="AM54" i="33"/>
  <c r="AN54" i="33"/>
  <c r="AO54" i="33"/>
  <c r="AP54" i="33"/>
  <c r="AF55" i="33"/>
  <c r="AG55" i="33"/>
  <c r="AH55" i="33"/>
  <c r="AI55" i="33"/>
  <c r="AJ55" i="33"/>
  <c r="AK55" i="33"/>
  <c r="AL55" i="33"/>
  <c r="AM55" i="33"/>
  <c r="AN55" i="33"/>
  <c r="AO55" i="33"/>
  <c r="AP55" i="33"/>
  <c r="AF56" i="33"/>
  <c r="AG56" i="33"/>
  <c r="AH56" i="33"/>
  <c r="AI56" i="33"/>
  <c r="AJ56" i="33"/>
  <c r="AK56" i="33"/>
  <c r="AL56" i="33"/>
  <c r="AM56" i="33"/>
  <c r="AN56" i="33"/>
  <c r="AO56" i="33"/>
  <c r="AP56" i="33"/>
  <c r="AF57" i="33"/>
  <c r="AG57" i="33"/>
  <c r="AH57" i="33"/>
  <c r="AI57" i="33"/>
  <c r="AJ57" i="33"/>
  <c r="AK57" i="33"/>
  <c r="AL57" i="33"/>
  <c r="AM57" i="33"/>
  <c r="AN57" i="33"/>
  <c r="AO57" i="33"/>
  <c r="AP57" i="33"/>
  <c r="AF58" i="33"/>
  <c r="AG58" i="33"/>
  <c r="AH58" i="33"/>
  <c r="AI58" i="33"/>
  <c r="AJ58" i="33"/>
  <c r="AK58" i="33"/>
  <c r="AL58" i="33"/>
  <c r="AM58" i="33"/>
  <c r="AN58" i="33"/>
  <c r="AO58" i="33"/>
  <c r="AP58" i="33"/>
  <c r="AF59" i="33"/>
  <c r="AG59" i="33"/>
  <c r="AH59" i="33"/>
  <c r="AI59" i="33"/>
  <c r="AJ59" i="33"/>
  <c r="AK59" i="33"/>
  <c r="AL59" i="33"/>
  <c r="AM59" i="33"/>
  <c r="AN59" i="33"/>
  <c r="AO59" i="33"/>
  <c r="AP59" i="33"/>
  <c r="AF60" i="33"/>
  <c r="AG60" i="33"/>
  <c r="AH60" i="33"/>
  <c r="AI60" i="33"/>
  <c r="AJ60" i="33"/>
  <c r="AK60" i="33"/>
  <c r="AL60" i="33"/>
  <c r="AM60" i="33"/>
  <c r="AN60" i="33"/>
  <c r="AO60" i="33"/>
  <c r="AP60" i="33"/>
  <c r="AF61" i="33"/>
  <c r="AG61" i="33"/>
  <c r="AH61" i="33"/>
  <c r="AI61" i="33"/>
  <c r="AJ61" i="33"/>
  <c r="AK61" i="33"/>
  <c r="AL61" i="33"/>
  <c r="AM61" i="33"/>
  <c r="AN61" i="33"/>
  <c r="AO61" i="33"/>
  <c r="AP61" i="33"/>
  <c r="AF62" i="33"/>
  <c r="AG62" i="33"/>
  <c r="AH62" i="33"/>
  <c r="AI62" i="33"/>
  <c r="AJ62" i="33"/>
  <c r="AK62" i="33"/>
  <c r="AL62" i="33"/>
  <c r="AM62" i="33"/>
  <c r="AN62" i="33"/>
  <c r="AO62" i="33"/>
  <c r="AP62" i="33"/>
  <c r="AF63" i="33"/>
  <c r="AG63" i="33"/>
  <c r="AH63" i="33"/>
  <c r="AI63" i="33"/>
  <c r="AJ63" i="33"/>
  <c r="AK63" i="33"/>
  <c r="AL63" i="33"/>
  <c r="AM63" i="33"/>
  <c r="AN63" i="33"/>
  <c r="AO63" i="33"/>
  <c r="AP63" i="33"/>
  <c r="AF64" i="33"/>
  <c r="AG64" i="33"/>
  <c r="AH64" i="33"/>
  <c r="AI64" i="33"/>
  <c r="AJ64" i="33"/>
  <c r="AK64" i="33"/>
  <c r="AL64" i="33"/>
  <c r="AM64" i="33"/>
  <c r="AN64" i="33"/>
  <c r="AO64" i="33"/>
  <c r="AP64" i="33"/>
  <c r="AF65" i="33"/>
  <c r="AG65" i="33"/>
  <c r="AH65" i="33"/>
  <c r="AI65" i="33"/>
  <c r="AJ65" i="33"/>
  <c r="AK65" i="33"/>
  <c r="AL65" i="33"/>
  <c r="AM65" i="33"/>
  <c r="AN65" i="33"/>
  <c r="AO65" i="33"/>
  <c r="AP65" i="33"/>
  <c r="AF66" i="33"/>
  <c r="AG66" i="33"/>
  <c r="AH66" i="33"/>
  <c r="AI66" i="33"/>
  <c r="AJ66" i="33"/>
  <c r="AK66" i="33"/>
  <c r="AL66" i="33"/>
  <c r="AM66" i="33"/>
  <c r="AN66" i="33"/>
  <c r="AO66" i="33"/>
  <c r="AP66" i="33"/>
  <c r="AF67" i="33"/>
  <c r="AG67" i="33"/>
  <c r="AH67" i="33"/>
  <c r="AI67" i="33"/>
  <c r="AJ67" i="33"/>
  <c r="AK67" i="33"/>
  <c r="AL67" i="33"/>
  <c r="AM67" i="33"/>
  <c r="AN67" i="33"/>
  <c r="AO67" i="33"/>
  <c r="AP67" i="33"/>
  <c r="AF68" i="33"/>
  <c r="AG68" i="33"/>
  <c r="AH68" i="33"/>
  <c r="AI68" i="33"/>
  <c r="AJ68" i="33"/>
  <c r="AK68" i="33"/>
  <c r="AL68" i="33"/>
  <c r="AM68" i="33"/>
  <c r="AN68" i="33"/>
  <c r="AO68" i="33"/>
  <c r="AP68" i="33"/>
  <c r="AF69" i="33"/>
  <c r="AG69" i="33"/>
  <c r="AH69" i="33"/>
  <c r="AI69" i="33"/>
  <c r="AJ69" i="33"/>
  <c r="AK69" i="33"/>
  <c r="AL69" i="33"/>
  <c r="AM69" i="33"/>
  <c r="AN69" i="33"/>
  <c r="AO69" i="33"/>
  <c r="AP69" i="33"/>
  <c r="AF70" i="33"/>
  <c r="AG70" i="33"/>
  <c r="AH70" i="33"/>
  <c r="AI70" i="33"/>
  <c r="AJ70" i="33"/>
  <c r="AK70" i="33"/>
  <c r="AL70" i="33"/>
  <c r="AM70" i="33"/>
  <c r="AN70" i="33"/>
  <c r="AO70" i="33"/>
  <c r="AP70" i="33"/>
  <c r="AF71" i="33"/>
  <c r="AG71" i="33"/>
  <c r="AH71" i="33"/>
  <c r="AI71" i="33"/>
  <c r="AJ71" i="33"/>
  <c r="AK71" i="33"/>
  <c r="AL71" i="33"/>
  <c r="AM71" i="33"/>
  <c r="AN71" i="33"/>
  <c r="AO71" i="33"/>
  <c r="AP71" i="33"/>
  <c r="AF72" i="33"/>
  <c r="AG72" i="33"/>
  <c r="AH72" i="33"/>
  <c r="AI72" i="33"/>
  <c r="AJ72" i="33"/>
  <c r="AK72" i="33"/>
  <c r="AL72" i="33"/>
  <c r="AM72" i="33"/>
  <c r="AN72" i="33"/>
  <c r="AO72" i="33"/>
  <c r="AP72" i="33"/>
  <c r="AF73" i="33"/>
  <c r="AG73" i="33"/>
  <c r="AH73" i="33"/>
  <c r="AI73" i="33"/>
  <c r="AJ73" i="33"/>
  <c r="AK73" i="33"/>
  <c r="AL73" i="33"/>
  <c r="AM73" i="33"/>
  <c r="AN73" i="33"/>
  <c r="AO73" i="33"/>
  <c r="AP73" i="33"/>
  <c r="AF74" i="33"/>
  <c r="AG74" i="33"/>
  <c r="AH74" i="33"/>
  <c r="AI74" i="33"/>
  <c r="AJ74" i="33"/>
  <c r="AK74" i="33"/>
  <c r="AL74" i="33"/>
  <c r="AM74" i="33"/>
  <c r="AN74" i="33"/>
  <c r="AO74" i="33"/>
  <c r="AP74" i="33"/>
  <c r="AF75" i="33"/>
  <c r="AG75" i="33"/>
  <c r="AH75" i="33"/>
  <c r="AI75" i="33"/>
  <c r="AJ75" i="33"/>
  <c r="AK75" i="33"/>
  <c r="AL75" i="33"/>
  <c r="AM75" i="33"/>
  <c r="AN75" i="33"/>
  <c r="AO75" i="33"/>
  <c r="AP75" i="33"/>
  <c r="AF76" i="33"/>
  <c r="AG76" i="33"/>
  <c r="AH76" i="33"/>
  <c r="AI76" i="33"/>
  <c r="AJ76" i="33"/>
  <c r="AK76" i="33"/>
  <c r="AL76" i="33"/>
  <c r="AM76" i="33"/>
  <c r="AN76" i="33"/>
  <c r="AO76" i="33"/>
  <c r="AP76" i="33"/>
  <c r="AF77" i="33"/>
  <c r="AG77" i="33"/>
  <c r="AH77" i="33"/>
  <c r="AI77" i="33"/>
  <c r="AJ77" i="33"/>
  <c r="AK77" i="33"/>
  <c r="AL77" i="33"/>
  <c r="AM77" i="33"/>
  <c r="AN77" i="33"/>
  <c r="AO77" i="33"/>
  <c r="AP77" i="33"/>
  <c r="AF78" i="33"/>
  <c r="AG78" i="33"/>
  <c r="AH78" i="33"/>
  <c r="AI78" i="33"/>
  <c r="AJ78" i="33"/>
  <c r="AK78" i="33"/>
  <c r="AL78" i="33"/>
  <c r="AM78" i="33"/>
  <c r="AN78" i="33"/>
  <c r="AO78" i="33"/>
  <c r="AP78" i="33"/>
  <c r="AF79" i="33"/>
  <c r="AG79" i="33"/>
  <c r="AH79" i="33"/>
  <c r="AI79" i="33"/>
  <c r="AJ79" i="33"/>
  <c r="AK79" i="33"/>
  <c r="AL79" i="33"/>
  <c r="AM79" i="33"/>
  <c r="AN79" i="33"/>
  <c r="AO79" i="33"/>
  <c r="AP79" i="33"/>
  <c r="AF80" i="33"/>
  <c r="AG80" i="33"/>
  <c r="AH80" i="33"/>
  <c r="AI80" i="33"/>
  <c r="AJ80" i="33"/>
  <c r="AK80" i="33"/>
  <c r="AL80" i="33"/>
  <c r="AM80" i="33"/>
  <c r="AN80" i="33"/>
  <c r="AO80" i="33"/>
  <c r="AP80" i="33"/>
  <c r="AF81" i="33"/>
  <c r="AG81" i="33"/>
  <c r="AH81" i="33"/>
  <c r="AI81" i="33"/>
  <c r="AJ81" i="33"/>
  <c r="AK81" i="33"/>
  <c r="AL81" i="33"/>
  <c r="AM81" i="33"/>
  <c r="AN81" i="33"/>
  <c r="AO81" i="33"/>
  <c r="AP81" i="33"/>
  <c r="AF82" i="33"/>
  <c r="AG82" i="33"/>
  <c r="AH82" i="33"/>
  <c r="AI82" i="33"/>
  <c r="AJ82" i="33"/>
  <c r="AK82" i="33"/>
  <c r="AL82" i="33"/>
  <c r="AM82" i="33"/>
  <c r="AN82" i="33"/>
  <c r="AO82" i="33"/>
  <c r="AP82" i="33"/>
  <c r="AF83" i="33"/>
  <c r="AG83" i="33"/>
  <c r="AH83" i="33"/>
  <c r="AI83" i="33"/>
  <c r="AJ83" i="33"/>
  <c r="AK83" i="33"/>
  <c r="AL83" i="33"/>
  <c r="AM83" i="33"/>
  <c r="AN83" i="33"/>
  <c r="AO83" i="33"/>
  <c r="AP83" i="33"/>
  <c r="AF84" i="33"/>
  <c r="AG84" i="33"/>
  <c r="AH84" i="33"/>
  <c r="AI84" i="33"/>
  <c r="AJ84" i="33"/>
  <c r="AK84" i="33"/>
  <c r="AL84" i="33"/>
  <c r="AM84" i="33"/>
  <c r="AN84" i="33"/>
  <c r="AO84" i="33"/>
  <c r="AP84" i="33"/>
  <c r="AF85" i="33"/>
  <c r="AG85" i="33"/>
  <c r="AH85" i="33"/>
  <c r="AI85" i="33"/>
  <c r="AJ85" i="33"/>
  <c r="AK85" i="33"/>
  <c r="AL85" i="33"/>
  <c r="AM85" i="33"/>
  <c r="AN85" i="33"/>
  <c r="AO85" i="33"/>
  <c r="AP85" i="33"/>
  <c r="AF86" i="33"/>
  <c r="AG86" i="33"/>
  <c r="AH86" i="33"/>
  <c r="AI86" i="33"/>
  <c r="AJ86" i="33"/>
  <c r="AK86" i="33"/>
  <c r="AL86" i="33"/>
  <c r="AM86" i="33"/>
  <c r="AN86" i="33"/>
  <c r="AO86" i="33"/>
  <c r="AP86" i="33"/>
  <c r="AF87" i="33"/>
  <c r="AG87" i="33"/>
  <c r="AH87" i="33"/>
  <c r="AI87" i="33"/>
  <c r="AJ87" i="33"/>
  <c r="AK87" i="33"/>
  <c r="AL87" i="33"/>
  <c r="AM87" i="33"/>
  <c r="AN87" i="33"/>
  <c r="AO87" i="33"/>
  <c r="AP87" i="33"/>
  <c r="AF88" i="33"/>
  <c r="AG88" i="33"/>
  <c r="AH88" i="33"/>
  <c r="AI88" i="33"/>
  <c r="AJ88" i="33"/>
  <c r="AK88" i="33"/>
  <c r="AL88" i="33"/>
  <c r="AM88" i="33"/>
  <c r="AN88" i="33"/>
  <c r="AP88" i="33"/>
  <c r="AE6" i="33"/>
  <c r="AE7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7" i="33"/>
  <c r="AE38" i="33"/>
  <c r="AE39" i="33"/>
  <c r="AE40" i="33"/>
  <c r="AE41" i="33"/>
  <c r="AE42" i="33"/>
  <c r="AE43" i="33"/>
  <c r="AE44" i="33"/>
  <c r="AE45" i="33"/>
  <c r="AE46" i="33"/>
  <c r="AE47" i="33"/>
  <c r="AE48" i="33"/>
  <c r="AE49" i="33"/>
  <c r="AE50" i="33"/>
  <c r="AE51" i="33"/>
  <c r="AE52" i="33"/>
  <c r="AE53" i="33"/>
  <c r="AE54" i="33"/>
  <c r="AE55" i="33"/>
  <c r="AE56" i="33"/>
  <c r="AE57" i="33"/>
  <c r="AE58" i="33"/>
  <c r="AE59" i="33"/>
  <c r="AE60" i="33"/>
  <c r="AE61" i="33"/>
  <c r="AE62" i="33"/>
  <c r="AE63" i="33"/>
  <c r="AE64" i="33"/>
  <c r="AE65" i="33"/>
  <c r="AE66" i="33"/>
  <c r="AE67" i="33"/>
  <c r="AE68" i="33"/>
  <c r="AE69" i="33"/>
  <c r="AE70" i="33"/>
  <c r="AE71" i="33"/>
  <c r="AE72" i="33"/>
  <c r="AE73" i="33"/>
  <c r="AE74" i="33"/>
  <c r="AE75" i="33"/>
  <c r="AE76" i="33"/>
  <c r="AE77" i="33"/>
  <c r="AE78" i="33"/>
  <c r="AE79" i="33"/>
  <c r="AE80" i="33"/>
  <c r="AE81" i="33"/>
  <c r="AE82" i="33"/>
  <c r="AE83" i="33"/>
  <c r="AE84" i="33"/>
  <c r="AE85" i="33"/>
  <c r="AE86" i="33"/>
  <c r="AE87" i="33"/>
  <c r="AE88" i="33"/>
  <c r="AP5" i="33"/>
  <c r="AE5" i="33"/>
  <c r="AF5" i="33"/>
  <c r="AG5" i="33"/>
  <c r="AH5" i="33"/>
  <c r="AI5" i="33"/>
  <c r="AJ5" i="33"/>
  <c r="AK5" i="33"/>
  <c r="AL5" i="33"/>
  <c r="AM5" i="33"/>
  <c r="AN5" i="33"/>
  <c r="AO5" i="33"/>
  <c r="AD6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AD39" i="33"/>
  <c r="AD40" i="33"/>
  <c r="AD41" i="33"/>
  <c r="AD42" i="33"/>
  <c r="AD43" i="33"/>
  <c r="AD44" i="33"/>
  <c r="AD45" i="33"/>
  <c r="AD46" i="33"/>
  <c r="AD47" i="33"/>
  <c r="AD48" i="33"/>
  <c r="AD49" i="33"/>
  <c r="AD50" i="33"/>
  <c r="AD51" i="33"/>
  <c r="AD52" i="33"/>
  <c r="AD53" i="33"/>
  <c r="AD54" i="33"/>
  <c r="AD55" i="33"/>
  <c r="AD56" i="33"/>
  <c r="AD57" i="33"/>
  <c r="AD58" i="33"/>
  <c r="AD59" i="33"/>
  <c r="AD60" i="33"/>
  <c r="AD61" i="33"/>
  <c r="AD62" i="33"/>
  <c r="AD63" i="33"/>
  <c r="AD64" i="33"/>
  <c r="AD65" i="33"/>
  <c r="AD66" i="33"/>
  <c r="AD67" i="33"/>
  <c r="AD68" i="33"/>
  <c r="AD69" i="33"/>
  <c r="AD70" i="33"/>
  <c r="AD71" i="33"/>
  <c r="AD72" i="33"/>
  <c r="AD73" i="33"/>
  <c r="AD74" i="33"/>
  <c r="AD75" i="33"/>
  <c r="AD76" i="33"/>
  <c r="AD77" i="33"/>
  <c r="AD78" i="33"/>
  <c r="AD79" i="33"/>
  <c r="AD80" i="33"/>
  <c r="AD81" i="33"/>
  <c r="AD82" i="33"/>
  <c r="AD83" i="33"/>
  <c r="AD84" i="33"/>
  <c r="AD85" i="33"/>
  <c r="AD86" i="33"/>
  <c r="AD87" i="33"/>
  <c r="AD88" i="33"/>
  <c r="AE24" i="12" l="1"/>
  <c r="AE56" i="12"/>
  <c r="AE88" i="12"/>
  <c r="AE29" i="12"/>
  <c r="AE65" i="12"/>
  <c r="AG78" i="12"/>
  <c r="I17" i="12"/>
  <c r="I33" i="12"/>
  <c r="I49" i="12"/>
  <c r="I73" i="12"/>
  <c r="AE35" i="12"/>
  <c r="AG60" i="12"/>
  <c r="AG84" i="12"/>
  <c r="AG88" i="12"/>
  <c r="M60" i="12"/>
  <c r="AE42" i="12"/>
  <c r="AE86" i="12"/>
  <c r="AD15" i="12"/>
  <c r="AG53" i="12"/>
  <c r="AD71" i="12"/>
  <c r="AD79" i="12"/>
  <c r="I34" i="12"/>
  <c r="H57" i="12"/>
  <c r="AG24" i="12"/>
  <c r="AC49" i="12"/>
  <c r="H34" i="12"/>
  <c r="I44" i="12"/>
  <c r="AE28" i="12"/>
  <c r="AE60" i="12"/>
  <c r="AE9" i="12"/>
  <c r="AE41" i="12"/>
  <c r="AE77" i="12"/>
  <c r="AG58" i="12"/>
  <c r="AG70" i="12"/>
  <c r="AB82" i="12"/>
  <c r="I5" i="12"/>
  <c r="I21" i="12"/>
  <c r="I37" i="12"/>
  <c r="I57" i="12"/>
  <c r="I77" i="12"/>
  <c r="I54" i="12"/>
  <c r="AE47" i="12"/>
  <c r="AD66" i="12"/>
  <c r="AD74" i="12"/>
  <c r="AG80" i="12"/>
  <c r="AD4" i="12"/>
  <c r="AE18" i="12"/>
  <c r="AE58" i="12"/>
  <c r="AG21" i="12"/>
  <c r="AG25" i="12"/>
  <c r="AG29" i="12"/>
  <c r="AG33" i="12"/>
  <c r="AC50" i="12"/>
  <c r="AD55" i="12"/>
  <c r="AC66" i="12"/>
  <c r="AG85" i="12"/>
  <c r="H21" i="12"/>
  <c r="H77" i="12"/>
  <c r="AD18" i="12"/>
  <c r="AH37" i="12"/>
  <c r="AD82" i="12"/>
  <c r="I48" i="12"/>
  <c r="H70" i="12"/>
  <c r="L46" i="12"/>
  <c r="H31" i="12"/>
  <c r="L79" i="12"/>
  <c r="L54" i="12"/>
  <c r="AE8" i="12"/>
  <c r="AE40" i="12"/>
  <c r="AE72" i="12"/>
  <c r="AE13" i="12"/>
  <c r="AE45" i="12"/>
  <c r="AE81" i="12"/>
  <c r="AG86" i="12"/>
  <c r="I9" i="12"/>
  <c r="I25" i="12"/>
  <c r="I41" i="12"/>
  <c r="I61" i="12"/>
  <c r="I85" i="12"/>
  <c r="I74" i="12"/>
  <c r="AE11" i="12"/>
  <c r="AE79" i="12"/>
  <c r="AE22" i="12"/>
  <c r="AE66" i="12"/>
  <c r="AD7" i="12"/>
  <c r="AC26" i="12"/>
  <c r="AC34" i="12"/>
  <c r="AD39" i="12"/>
  <c r="AG61" i="12"/>
  <c r="AC74" i="12"/>
  <c r="AC82" i="12"/>
  <c r="AD87" i="12"/>
  <c r="H29" i="12"/>
  <c r="H81" i="12"/>
  <c r="AF19" i="12"/>
  <c r="AD42" i="12"/>
  <c r="AD70" i="12"/>
  <c r="L11" i="12"/>
  <c r="L43" i="12"/>
  <c r="AG83" i="12"/>
  <c r="L6" i="12"/>
  <c r="K21" i="12"/>
  <c r="H11" i="12"/>
  <c r="L63" i="12"/>
  <c r="L62" i="12"/>
  <c r="K66" i="12"/>
  <c r="K82" i="12"/>
  <c r="L66" i="12"/>
  <c r="AE12" i="12"/>
  <c r="AE44" i="12"/>
  <c r="AE76" i="12"/>
  <c r="AE25" i="12"/>
  <c r="AE61" i="12"/>
  <c r="AE15" i="12"/>
  <c r="AE83" i="12"/>
  <c r="AG68" i="12"/>
  <c r="AE38" i="12"/>
  <c r="AE82" i="12"/>
  <c r="AD23" i="12"/>
  <c r="AD31" i="12"/>
  <c r="AD47" i="12"/>
  <c r="AD63" i="12"/>
  <c r="I30" i="12"/>
  <c r="AD85" i="12"/>
  <c r="H59" i="12"/>
  <c r="B89" i="12"/>
  <c r="B4" i="12" s="1"/>
  <c r="AB51" i="12"/>
  <c r="AB59" i="12"/>
  <c r="AB67" i="12"/>
  <c r="AB75" i="12"/>
  <c r="AB6" i="12"/>
  <c r="AB14" i="12"/>
  <c r="AB4" i="12"/>
  <c r="M7" i="12"/>
  <c r="M79" i="12"/>
  <c r="M68" i="12"/>
  <c r="M35" i="12"/>
  <c r="M63" i="12"/>
  <c r="M23" i="12"/>
  <c r="M40" i="12"/>
  <c r="M8" i="12"/>
  <c r="M77" i="12"/>
  <c r="M61" i="12"/>
  <c r="M45" i="12"/>
  <c r="M29" i="12"/>
  <c r="M13" i="12"/>
  <c r="M75" i="12"/>
  <c r="M84" i="12"/>
  <c r="M72" i="12"/>
  <c r="M71" i="12"/>
  <c r="M51" i="12"/>
  <c r="M88" i="12"/>
  <c r="M59" i="12"/>
  <c r="M43" i="12"/>
  <c r="M48" i="12"/>
  <c r="M16" i="12"/>
  <c r="M81" i="12"/>
  <c r="M65" i="12"/>
  <c r="M49" i="12"/>
  <c r="M33" i="12"/>
  <c r="M17" i="12"/>
  <c r="M5" i="12"/>
  <c r="M36" i="12"/>
  <c r="M47" i="12"/>
  <c r="M15" i="12"/>
  <c r="M31" i="12"/>
  <c r="M80" i="12"/>
  <c r="M64" i="12"/>
  <c r="M83" i="12"/>
  <c r="M19" i="12"/>
  <c r="M11" i="12"/>
  <c r="M32" i="12"/>
  <c r="N144" i="12"/>
  <c r="N164" i="12"/>
  <c r="N93" i="12"/>
  <c r="N119" i="12"/>
  <c r="N151" i="12"/>
  <c r="N92" i="12"/>
  <c r="N136" i="12"/>
  <c r="N96" i="12"/>
  <c r="N139" i="12"/>
  <c r="N108" i="12"/>
  <c r="N112" i="12"/>
  <c r="N120" i="12"/>
  <c r="N123" i="12"/>
  <c r="N95" i="12"/>
  <c r="N127" i="12"/>
  <c r="N159" i="12"/>
  <c r="N104" i="12"/>
  <c r="N147" i="12"/>
  <c r="N107" i="12"/>
  <c r="N148" i="12"/>
  <c r="N131" i="12"/>
  <c r="N132" i="12"/>
  <c r="N140" i="12"/>
  <c r="N170" i="12"/>
  <c r="N154" i="12"/>
  <c r="N138" i="12"/>
  <c r="N122" i="12"/>
  <c r="N106" i="12"/>
  <c r="N173" i="12"/>
  <c r="N157" i="12"/>
  <c r="N141" i="12"/>
  <c r="N125" i="12"/>
  <c r="N109" i="12"/>
  <c r="N135" i="12"/>
  <c r="N115" i="12"/>
  <c r="N116" i="12"/>
  <c r="N152" i="12"/>
  <c r="N163" i="12"/>
  <c r="N100" i="12"/>
  <c r="N162" i="12"/>
  <c r="N142" i="12"/>
  <c r="N118" i="12"/>
  <c r="N98" i="12"/>
  <c r="N161" i="12"/>
  <c r="N137" i="12"/>
  <c r="N117" i="12"/>
  <c r="N97" i="12"/>
  <c r="N103" i="12"/>
  <c r="N91" i="12"/>
  <c r="N128" i="12"/>
  <c r="N155" i="12"/>
  <c r="N150" i="12"/>
  <c r="N126" i="12"/>
  <c r="N94" i="12"/>
  <c r="N149" i="12"/>
  <c r="N121" i="12"/>
  <c r="N111" i="12"/>
  <c r="N124" i="12"/>
  <c r="N160" i="12"/>
  <c r="N99" i="12"/>
  <c r="N174" i="12"/>
  <c r="N146" i="12"/>
  <c r="N114" i="12"/>
  <c r="N169" i="12"/>
  <c r="N145" i="12"/>
  <c r="N113" i="12"/>
  <c r="N143" i="12"/>
  <c r="N171" i="12"/>
  <c r="N166" i="12"/>
  <c r="N110" i="12"/>
  <c r="N133" i="12"/>
  <c r="N134" i="12"/>
  <c r="N167" i="12"/>
  <c r="N172" i="12"/>
  <c r="N158" i="12"/>
  <c r="N102" i="12"/>
  <c r="N129" i="12"/>
  <c r="N156" i="12"/>
  <c r="N165" i="12"/>
  <c r="N105" i="12"/>
  <c r="N130" i="12"/>
  <c r="N101" i="12"/>
  <c r="N168" i="12"/>
  <c r="N153" i="12"/>
  <c r="AB88" i="12"/>
  <c r="M44" i="12"/>
  <c r="AB29" i="12"/>
  <c r="AB53" i="12"/>
  <c r="M9" i="12"/>
  <c r="M25" i="12"/>
  <c r="M41" i="12"/>
  <c r="M57" i="12"/>
  <c r="M73" i="12"/>
  <c r="M55" i="12"/>
  <c r="J88" i="12"/>
  <c r="J77" i="12"/>
  <c r="J37" i="12"/>
  <c r="J72" i="12"/>
  <c r="J40" i="12"/>
  <c r="J12" i="12"/>
  <c r="J33" i="12"/>
  <c r="J76" i="12"/>
  <c r="J44" i="12"/>
  <c r="J8" i="12"/>
  <c r="J81" i="12"/>
  <c r="J29" i="12"/>
  <c r="J87" i="12"/>
  <c r="J69" i="12"/>
  <c r="J25" i="12"/>
  <c r="J64" i="12"/>
  <c r="J32" i="12"/>
  <c r="J73" i="12"/>
  <c r="J13" i="12"/>
  <c r="J68" i="12"/>
  <c r="J36" i="12"/>
  <c r="J65" i="12"/>
  <c r="J21" i="12"/>
  <c r="J75" i="12"/>
  <c r="J83" i="12"/>
  <c r="J59" i="12"/>
  <c r="J39" i="12"/>
  <c r="J23" i="12"/>
  <c r="J7" i="12"/>
  <c r="J57" i="12"/>
  <c r="J17" i="12"/>
  <c r="J56" i="12"/>
  <c r="J24" i="12"/>
  <c r="J85" i="12"/>
  <c r="J49" i="12"/>
  <c r="J9" i="12"/>
  <c r="J84" i="12"/>
  <c r="J48" i="12"/>
  <c r="J16" i="12"/>
  <c r="J45" i="12"/>
  <c r="J80" i="12"/>
  <c r="J52" i="12"/>
  <c r="J20" i="12"/>
  <c r="J4" i="12"/>
  <c r="J41" i="12"/>
  <c r="J60" i="12"/>
  <c r="M67" i="12"/>
  <c r="M76" i="12"/>
  <c r="AI89" i="12"/>
  <c r="AI65" i="12" s="1"/>
  <c r="AI69" i="12"/>
  <c r="AI45" i="12"/>
  <c r="AI25" i="12"/>
  <c r="AI90" i="7"/>
  <c r="G90" i="7"/>
  <c r="AB5" i="12"/>
  <c r="AB52" i="12"/>
  <c r="AB28" i="12"/>
  <c r="AB87" i="12"/>
  <c r="AB80" i="12"/>
  <c r="AB40" i="12"/>
  <c r="AB16" i="12"/>
  <c r="AB81" i="12"/>
  <c r="AB73" i="12"/>
  <c r="AB65" i="12"/>
  <c r="AB57" i="12"/>
  <c r="AB49" i="12"/>
  <c r="AB41" i="12"/>
  <c r="AB33" i="12"/>
  <c r="AB25" i="12"/>
  <c r="AB17" i="12"/>
  <c r="AB9" i="12"/>
  <c r="AB60" i="12"/>
  <c r="AB44" i="12"/>
  <c r="AB20" i="12"/>
  <c r="AB8" i="12"/>
  <c r="AB83" i="12"/>
  <c r="AB48" i="12"/>
  <c r="AB32" i="12"/>
  <c r="AB56" i="12"/>
  <c r="AB64" i="12"/>
  <c r="AB76" i="12"/>
  <c r="AB37" i="12"/>
  <c r="AB45" i="12"/>
  <c r="AB77" i="12"/>
  <c r="AH92" i="12"/>
  <c r="AH155" i="12"/>
  <c r="AH143" i="12"/>
  <c r="AH147" i="12"/>
  <c r="AH95" i="12"/>
  <c r="AH91" i="12"/>
  <c r="AH154" i="12"/>
  <c r="AH138" i="12"/>
  <c r="AH122" i="12"/>
  <c r="AH106" i="12"/>
  <c r="AH165" i="12"/>
  <c r="AH149" i="12"/>
  <c r="AH133" i="12"/>
  <c r="AH117" i="12"/>
  <c r="AH101" i="12"/>
  <c r="AH171" i="12"/>
  <c r="AH167" i="12"/>
  <c r="AH115" i="12"/>
  <c r="AH135" i="12"/>
  <c r="AH166" i="12"/>
  <c r="AH150" i="12"/>
  <c r="AH134" i="12"/>
  <c r="AH118" i="12"/>
  <c r="AH102" i="12"/>
  <c r="AH161" i="12"/>
  <c r="AH145" i="12"/>
  <c r="AH129" i="12"/>
  <c r="AH113" i="12"/>
  <c r="AH97" i="12"/>
  <c r="AH168" i="12"/>
  <c r="AH152" i="12"/>
  <c r="AH136" i="12"/>
  <c r="AH120" i="12"/>
  <c r="AH104" i="12"/>
  <c r="AH123" i="12"/>
  <c r="AH103" i="12"/>
  <c r="AH162" i="12"/>
  <c r="AH130" i="12"/>
  <c r="AH98" i="12"/>
  <c r="AH157" i="12"/>
  <c r="AH125" i="12"/>
  <c r="AH93" i="12"/>
  <c r="AH128" i="12"/>
  <c r="AH108" i="12"/>
  <c r="AH142" i="12"/>
  <c r="AH94" i="12"/>
  <c r="AH173" i="12"/>
  <c r="AH137" i="12"/>
  <c r="AH112" i="12"/>
  <c r="AH99" i="12"/>
  <c r="AH126" i="12"/>
  <c r="AH169" i="12"/>
  <c r="AH121" i="12"/>
  <c r="AH100" i="12"/>
  <c r="AH119" i="12"/>
  <c r="AH114" i="12"/>
  <c r="AH109" i="12"/>
  <c r="AH124" i="12"/>
  <c r="AH153" i="12"/>
  <c r="AH96" i="12"/>
  <c r="AH127" i="12"/>
  <c r="AH110" i="12"/>
  <c r="AH105" i="12"/>
  <c r="AH116" i="12"/>
  <c r="AH158" i="12"/>
  <c r="AH141" i="12"/>
  <c r="AH144" i="12"/>
  <c r="AH146" i="12"/>
  <c r="J63" i="12"/>
  <c r="AG72" i="12"/>
  <c r="AB84" i="12"/>
  <c r="M24" i="12"/>
  <c r="I11" i="12"/>
  <c r="G89" i="12"/>
  <c r="G4" i="12"/>
  <c r="AI86" i="12"/>
  <c r="AI82" i="12"/>
  <c r="AI78" i="12"/>
  <c r="AI74" i="12"/>
  <c r="AI70" i="12"/>
  <c r="AI66" i="12"/>
  <c r="AI62" i="12"/>
  <c r="AI58" i="12"/>
  <c r="AI54" i="12"/>
  <c r="AI50" i="12"/>
  <c r="AI46" i="12"/>
  <c r="AI42" i="12"/>
  <c r="AI38" i="12"/>
  <c r="AI34" i="12"/>
  <c r="AI30" i="12"/>
  <c r="AI26" i="12"/>
  <c r="AI22" i="12"/>
  <c r="AI18" i="12"/>
  <c r="AI14" i="12"/>
  <c r="AI10" i="12"/>
  <c r="AI6" i="12"/>
  <c r="C89" i="12"/>
  <c r="C4" i="12" s="1"/>
  <c r="AE4" i="12"/>
  <c r="AE16" i="12"/>
  <c r="AE32" i="12"/>
  <c r="AE48" i="12"/>
  <c r="AE64" i="12"/>
  <c r="AE80" i="12"/>
  <c r="AB47" i="12"/>
  <c r="AB55" i="12"/>
  <c r="AB63" i="12"/>
  <c r="AB71" i="12"/>
  <c r="AB79" i="12"/>
  <c r="AE17" i="12"/>
  <c r="AE33" i="12"/>
  <c r="AE53" i="12"/>
  <c r="AE69" i="12"/>
  <c r="AE85" i="12"/>
  <c r="AB10" i="12"/>
  <c r="AB18" i="12"/>
  <c r="AG82" i="12"/>
  <c r="AG4" i="12"/>
  <c r="M18" i="12"/>
  <c r="M34" i="12"/>
  <c r="M50" i="12"/>
  <c r="M66" i="12"/>
  <c r="M82" i="12"/>
  <c r="J10" i="12"/>
  <c r="J26" i="12"/>
  <c r="J42" i="12"/>
  <c r="J58" i="12"/>
  <c r="J74" i="12"/>
  <c r="I53" i="12"/>
  <c r="I69" i="12"/>
  <c r="I4" i="12"/>
  <c r="J11" i="12"/>
  <c r="J31" i="12"/>
  <c r="J55" i="12"/>
  <c r="I6" i="12"/>
  <c r="I82" i="12"/>
  <c r="AE23" i="12"/>
  <c r="AE55" i="12"/>
  <c r="AE87" i="12"/>
  <c r="AB12" i="12"/>
  <c r="AG28" i="12"/>
  <c r="AB36" i="12"/>
  <c r="AG52" i="12"/>
  <c r="AD108" i="12"/>
  <c r="AD172" i="12"/>
  <c r="AD96" i="12"/>
  <c r="AD120" i="12"/>
  <c r="AD168" i="12"/>
  <c r="AD124" i="12"/>
  <c r="AD112" i="12"/>
  <c r="AD116" i="12"/>
  <c r="AD164" i="12"/>
  <c r="AD100" i="12"/>
  <c r="AD163" i="12"/>
  <c r="AD147" i="12"/>
  <c r="AD131" i="12"/>
  <c r="AD115" i="12"/>
  <c r="AD99" i="12"/>
  <c r="AD166" i="12"/>
  <c r="AD150" i="12"/>
  <c r="AD134" i="12"/>
  <c r="AD118" i="12"/>
  <c r="AD102" i="12"/>
  <c r="AD140" i="12"/>
  <c r="AD144" i="12"/>
  <c r="AD167" i="12"/>
  <c r="AD143" i="12"/>
  <c r="AD123" i="12"/>
  <c r="AD103" i="12"/>
  <c r="AD162" i="12"/>
  <c r="AD142" i="12"/>
  <c r="AD122" i="12"/>
  <c r="AD98" i="12"/>
  <c r="AD141" i="12"/>
  <c r="AD117" i="12"/>
  <c r="AD92" i="12"/>
  <c r="AD160" i="12"/>
  <c r="AD91" i="12"/>
  <c r="AD151" i="12"/>
  <c r="AD119" i="12"/>
  <c r="AD174" i="12"/>
  <c r="AD146" i="12"/>
  <c r="AD114" i="12"/>
  <c r="AD173" i="12"/>
  <c r="AD156" i="12"/>
  <c r="AD104" i="12"/>
  <c r="AD171" i="12"/>
  <c r="AD139" i="12"/>
  <c r="AD111" i="12"/>
  <c r="AD170" i="12"/>
  <c r="AD138" i="12"/>
  <c r="AD110" i="12"/>
  <c r="AD165" i="12"/>
  <c r="AD133" i="12"/>
  <c r="AD109" i="12"/>
  <c r="AD132" i="12"/>
  <c r="AD159" i="12"/>
  <c r="AD107" i="12"/>
  <c r="AD130" i="12"/>
  <c r="AD157" i="12"/>
  <c r="AD101" i="12"/>
  <c r="AD128" i="12"/>
  <c r="AD135" i="12"/>
  <c r="AD152" i="12"/>
  <c r="AD155" i="12"/>
  <c r="AD95" i="12"/>
  <c r="AD126" i="12"/>
  <c r="AD149" i="12"/>
  <c r="AD158" i="12"/>
  <c r="AD106" i="12"/>
  <c r="AD93" i="12"/>
  <c r="AD127" i="12"/>
  <c r="AD148" i="12"/>
  <c r="AD154" i="12"/>
  <c r="AD94" i="12"/>
  <c r="AD125" i="12"/>
  <c r="M12" i="12"/>
  <c r="AE6" i="12"/>
  <c r="AE26" i="12"/>
  <c r="AE50" i="12"/>
  <c r="AG5" i="12"/>
  <c r="AG9" i="12"/>
  <c r="AB13" i="12"/>
  <c r="AG37" i="12"/>
  <c r="AG45" i="12"/>
  <c r="AB69" i="12"/>
  <c r="AH84" i="12"/>
  <c r="AH170" i="12" s="1"/>
  <c r="AH45" i="12"/>
  <c r="AH131" i="12" s="1"/>
  <c r="AH21" i="12"/>
  <c r="AH107" i="12" s="1"/>
  <c r="AH86" i="12"/>
  <c r="AH172" i="12" s="1"/>
  <c r="AH78" i="12"/>
  <c r="AH164" i="12" s="1"/>
  <c r="AH70" i="12"/>
  <c r="AH156" i="12" s="1"/>
  <c r="AH62" i="12"/>
  <c r="AH148" i="12" s="1"/>
  <c r="AH54" i="12"/>
  <c r="AH140" i="12" s="1"/>
  <c r="AH46" i="12"/>
  <c r="AH132" i="12" s="1"/>
  <c r="AH73" i="12"/>
  <c r="AH159" i="12" s="1"/>
  <c r="AH25" i="12"/>
  <c r="AH111" i="12" s="1"/>
  <c r="AH53" i="12"/>
  <c r="AH139" i="12" s="1"/>
  <c r="AH65" i="12"/>
  <c r="AH151" i="12" s="1"/>
  <c r="M21" i="12"/>
  <c r="M37" i="12"/>
  <c r="M53" i="12"/>
  <c r="M69" i="12"/>
  <c r="M85" i="12"/>
  <c r="I10" i="12"/>
  <c r="I50" i="12"/>
  <c r="AB68" i="12"/>
  <c r="M56" i="12"/>
  <c r="M27" i="12"/>
  <c r="J5" i="12"/>
  <c r="M87" i="12"/>
  <c r="F89" i="12"/>
  <c r="F4" i="12"/>
  <c r="AI87" i="12"/>
  <c r="AI83" i="12"/>
  <c r="AI79" i="12"/>
  <c r="AI75" i="12"/>
  <c r="AI71" i="12"/>
  <c r="AI67" i="12"/>
  <c r="AI63" i="12"/>
  <c r="AI59" i="12"/>
  <c r="AI55" i="12"/>
  <c r="AI51" i="12"/>
  <c r="AI47" i="12"/>
  <c r="AI43" i="12"/>
  <c r="AI39" i="12"/>
  <c r="AI35" i="12"/>
  <c r="AI31" i="12"/>
  <c r="AI27" i="12"/>
  <c r="AI23" i="12"/>
  <c r="AI19" i="12"/>
  <c r="AI15" i="12"/>
  <c r="AI11" i="12"/>
  <c r="AI7" i="12"/>
  <c r="AE49" i="12"/>
  <c r="AE75" i="12"/>
  <c r="AE43" i="12"/>
  <c r="AE67" i="12"/>
  <c r="AE31" i="12"/>
  <c r="AE78" i="12"/>
  <c r="AE62" i="12"/>
  <c r="AE46" i="12"/>
  <c r="AE30" i="12"/>
  <c r="AE14" i="12"/>
  <c r="AE71" i="12"/>
  <c r="AE39" i="12"/>
  <c r="AE19" i="12"/>
  <c r="AE51" i="12"/>
  <c r="AE20" i="12"/>
  <c r="AE36" i="12"/>
  <c r="AE52" i="12"/>
  <c r="AE68" i="12"/>
  <c r="AE84" i="12"/>
  <c r="AB7" i="12"/>
  <c r="AB15" i="12"/>
  <c r="AB23" i="12"/>
  <c r="AB31" i="12"/>
  <c r="AB39" i="12"/>
  <c r="AE5" i="12"/>
  <c r="AE21" i="12"/>
  <c r="AE37" i="12"/>
  <c r="AE57" i="12"/>
  <c r="AE73" i="12"/>
  <c r="AB22" i="12"/>
  <c r="AB30" i="12"/>
  <c r="AB38" i="12"/>
  <c r="AB46" i="12"/>
  <c r="AB54" i="12"/>
  <c r="AB62" i="12"/>
  <c r="AB70" i="12"/>
  <c r="AB78" i="12"/>
  <c r="AB86" i="12"/>
  <c r="AG87" i="12"/>
  <c r="AG64" i="12"/>
  <c r="AG81" i="12"/>
  <c r="AG73" i="12"/>
  <c r="AG65" i="12"/>
  <c r="AG57" i="12"/>
  <c r="AG49" i="12"/>
  <c r="AG41" i="12"/>
  <c r="AG44" i="12"/>
  <c r="AG20" i="12"/>
  <c r="AG56" i="12"/>
  <c r="AG48" i="12"/>
  <c r="AG32" i="12"/>
  <c r="AG76" i="12"/>
  <c r="AG8" i="12"/>
  <c r="M14" i="12"/>
  <c r="M30" i="12"/>
  <c r="M46" i="12"/>
  <c r="M62" i="12"/>
  <c r="M78" i="12"/>
  <c r="M4" i="12"/>
  <c r="J14" i="12"/>
  <c r="J30" i="12"/>
  <c r="J46" i="12"/>
  <c r="J62" i="12"/>
  <c r="J78" i="12"/>
  <c r="I7" i="12"/>
  <c r="I68" i="12"/>
  <c r="I32" i="12"/>
  <c r="I83" i="12"/>
  <c r="I55" i="12"/>
  <c r="I27" i="12"/>
  <c r="I76" i="12"/>
  <c r="I8" i="12"/>
  <c r="I67" i="12"/>
  <c r="I31" i="12"/>
  <c r="I72" i="12"/>
  <c r="I24" i="12"/>
  <c r="I62" i="12"/>
  <c r="I42" i="12"/>
  <c r="I26" i="12"/>
  <c r="I56" i="12"/>
  <c r="I20" i="12"/>
  <c r="I79" i="12"/>
  <c r="I51" i="12"/>
  <c r="I19" i="12"/>
  <c r="I60" i="12"/>
  <c r="I59" i="12"/>
  <c r="I23" i="12"/>
  <c r="I64" i="12"/>
  <c r="I16" i="12"/>
  <c r="I86" i="12"/>
  <c r="I58" i="12"/>
  <c r="I38" i="12"/>
  <c r="I22" i="12"/>
  <c r="I66" i="12"/>
  <c r="I81" i="12"/>
  <c r="I88" i="12"/>
  <c r="I52" i="12"/>
  <c r="I12" i="12"/>
  <c r="I71" i="12"/>
  <c r="I43" i="12"/>
  <c r="I15" i="12"/>
  <c r="I80" i="12"/>
  <c r="I40" i="12"/>
  <c r="I63" i="12"/>
  <c r="I35" i="12"/>
  <c r="I28" i="12"/>
  <c r="I75" i="12"/>
  <c r="I39" i="12"/>
  <c r="I84" i="12"/>
  <c r="I36" i="12"/>
  <c r="I70" i="12"/>
  <c r="I46" i="12"/>
  <c r="J15" i="12"/>
  <c r="J35" i="12"/>
  <c r="J67" i="12"/>
  <c r="I14" i="12"/>
  <c r="AE7" i="12"/>
  <c r="AE27" i="12"/>
  <c r="AE63" i="12"/>
  <c r="AG12" i="12"/>
  <c r="AG16" i="12"/>
  <c r="AB24" i="12"/>
  <c r="AG36" i="12"/>
  <c r="AG40" i="12"/>
  <c r="AB72" i="12"/>
  <c r="M28" i="12"/>
  <c r="M52" i="12"/>
  <c r="AE10" i="12"/>
  <c r="AE34" i="12"/>
  <c r="AE54" i="12"/>
  <c r="AE74" i="12"/>
  <c r="AG13" i="12"/>
  <c r="AG17" i="12"/>
  <c r="AB21" i="12"/>
  <c r="AB61" i="12"/>
  <c r="AG69" i="12"/>
  <c r="AH74" i="12"/>
  <c r="AH160" i="12" s="1"/>
  <c r="I18" i="12"/>
  <c r="I78" i="12"/>
  <c r="AE59" i="12"/>
  <c r="AH77" i="12"/>
  <c r="AH163" i="12" s="1"/>
  <c r="AH88" i="12"/>
  <c r="AH174" i="12" s="1"/>
  <c r="M39" i="12"/>
  <c r="J53" i="12"/>
  <c r="J28" i="12"/>
  <c r="I87" i="12"/>
  <c r="J61" i="12"/>
  <c r="AC53" i="12"/>
  <c r="K22" i="12"/>
  <c r="K54" i="12"/>
  <c r="AC88" i="12"/>
  <c r="K5" i="12"/>
  <c r="K25" i="12"/>
  <c r="K37" i="12"/>
  <c r="K53" i="12"/>
  <c r="K69" i="12"/>
  <c r="K85" i="12"/>
  <c r="H47" i="12"/>
  <c r="D123" i="12"/>
  <c r="D167" i="12"/>
  <c r="D103" i="12"/>
  <c r="D147" i="12"/>
  <c r="D92" i="12"/>
  <c r="D143" i="12"/>
  <c r="D139" i="12"/>
  <c r="D115" i="12"/>
  <c r="D171" i="12"/>
  <c r="D95" i="12"/>
  <c r="D159" i="12"/>
  <c r="D119" i="12"/>
  <c r="D151" i="12"/>
  <c r="D91" i="12"/>
  <c r="D163" i="12"/>
  <c r="D131" i="12"/>
  <c r="D174" i="12"/>
  <c r="D158" i="12"/>
  <c r="D142" i="12"/>
  <c r="D126" i="12"/>
  <c r="D110" i="12"/>
  <c r="D94" i="12"/>
  <c r="D169" i="12"/>
  <c r="D153" i="12"/>
  <c r="D137" i="12"/>
  <c r="D121" i="12"/>
  <c r="D105" i="12"/>
  <c r="D160" i="12"/>
  <c r="D144" i="12"/>
  <c r="D128" i="12"/>
  <c r="D112" i="12"/>
  <c r="D96" i="12"/>
  <c r="D99" i="12"/>
  <c r="D107" i="12"/>
  <c r="D170" i="12"/>
  <c r="D154" i="12"/>
  <c r="D138" i="12"/>
  <c r="D122" i="12"/>
  <c r="D106" i="12"/>
  <c r="D165" i="12"/>
  <c r="D149" i="12"/>
  <c r="D133" i="12"/>
  <c r="D117" i="12"/>
  <c r="D101" i="12"/>
  <c r="D172" i="12"/>
  <c r="D156" i="12"/>
  <c r="D140" i="12"/>
  <c r="D124" i="12"/>
  <c r="D108" i="12"/>
  <c r="D155" i="12"/>
  <c r="D166" i="12"/>
  <c r="D134" i="12"/>
  <c r="D102" i="12"/>
  <c r="D161" i="12"/>
  <c r="D129" i="12"/>
  <c r="D97" i="12"/>
  <c r="D152" i="12"/>
  <c r="D120" i="12"/>
  <c r="D150" i="12"/>
  <c r="D145" i="12"/>
  <c r="D136" i="12"/>
  <c r="D135" i="12"/>
  <c r="D162" i="12"/>
  <c r="D130" i="12"/>
  <c r="D98" i="12"/>
  <c r="D157" i="12"/>
  <c r="D125" i="12"/>
  <c r="D93" i="12"/>
  <c r="D148" i="12"/>
  <c r="D116" i="12"/>
  <c r="D111" i="12"/>
  <c r="D118" i="12"/>
  <c r="D113" i="12"/>
  <c r="D168" i="12"/>
  <c r="D104" i="12"/>
  <c r="D146" i="12"/>
  <c r="D141" i="12"/>
  <c r="D132" i="12"/>
  <c r="D127" i="12"/>
  <c r="D114" i="12"/>
  <c r="D109" i="12"/>
  <c r="D100" i="12"/>
  <c r="D173" i="12"/>
  <c r="D164" i="12"/>
  <c r="H26" i="12"/>
  <c r="H62" i="12"/>
  <c r="H19" i="12"/>
  <c r="H83" i="12"/>
  <c r="K70" i="12"/>
  <c r="H6" i="12"/>
  <c r="H38" i="12"/>
  <c r="H66" i="12"/>
  <c r="K45" i="12"/>
  <c r="L58" i="12"/>
  <c r="L70" i="12"/>
  <c r="L82" i="12"/>
  <c r="H35" i="12"/>
  <c r="H75" i="12"/>
  <c r="H14" i="12"/>
  <c r="H46" i="12"/>
  <c r="H74" i="12"/>
  <c r="L34" i="12"/>
  <c r="K61" i="12"/>
  <c r="L74" i="12"/>
  <c r="L86" i="12"/>
  <c r="H43" i="12"/>
  <c r="H87" i="12"/>
  <c r="H9" i="12"/>
  <c r="H41" i="12"/>
  <c r="AC5" i="12"/>
  <c r="AC25" i="12"/>
  <c r="AC29" i="12"/>
  <c r="AC73" i="12"/>
  <c r="K26" i="12"/>
  <c r="K58" i="12"/>
  <c r="AC6" i="12"/>
  <c r="AD11" i="12"/>
  <c r="AD97" i="12" s="1"/>
  <c r="AC14" i="12"/>
  <c r="AD19" i="12"/>
  <c r="AD105" i="12" s="1"/>
  <c r="AC22" i="12"/>
  <c r="AD27" i="12"/>
  <c r="AD113" i="12" s="1"/>
  <c r="AC30" i="12"/>
  <c r="AD35" i="12"/>
  <c r="AD121" i="12" s="1"/>
  <c r="AC38" i="12"/>
  <c r="AD43" i="12"/>
  <c r="AD129" i="12" s="1"/>
  <c r="AC46" i="12"/>
  <c r="AD51" i="12"/>
  <c r="AD137" i="12" s="1"/>
  <c r="AC54" i="12"/>
  <c r="AD59" i="12"/>
  <c r="AD145" i="12" s="1"/>
  <c r="AC62" i="12"/>
  <c r="AD67" i="12"/>
  <c r="AD153" i="12" s="1"/>
  <c r="AC70" i="12"/>
  <c r="AD75" i="12"/>
  <c r="AD161" i="12" s="1"/>
  <c r="AC78" i="12"/>
  <c r="AD83" i="12"/>
  <c r="AD169" i="12" s="1"/>
  <c r="AC86" i="12"/>
  <c r="AC4" i="12"/>
  <c r="K23" i="12"/>
  <c r="K39" i="12"/>
  <c r="K55" i="12"/>
  <c r="K71" i="12"/>
  <c r="K87" i="12"/>
  <c r="H37" i="12"/>
  <c r="H65" i="12"/>
  <c r="H85" i="12"/>
  <c r="AD50" i="12"/>
  <c r="AD136" i="12" s="1"/>
  <c r="AF63" i="12"/>
  <c r="AC69" i="12"/>
  <c r="AF87" i="12"/>
  <c r="L27" i="12"/>
  <c r="K38" i="12"/>
  <c r="L59" i="12"/>
  <c r="AC84" i="12"/>
  <c r="AF4" i="12"/>
  <c r="K9" i="12"/>
  <c r="L14" i="12"/>
  <c r="L22" i="12"/>
  <c r="L30" i="12"/>
  <c r="K77" i="12"/>
  <c r="H27" i="12"/>
  <c r="H71" i="12"/>
  <c r="H10" i="12"/>
  <c r="H42" i="12"/>
  <c r="H78" i="12"/>
  <c r="K17" i="12"/>
  <c r="H51" i="12"/>
  <c r="L67" i="12"/>
  <c r="K78" i="12"/>
  <c r="K4" i="12"/>
  <c r="H22" i="12"/>
  <c r="H54" i="12"/>
  <c r="H82" i="12"/>
  <c r="L26" i="12"/>
  <c r="L38" i="12"/>
  <c r="L50" i="12"/>
  <c r="K65" i="12"/>
  <c r="L4" i="12"/>
  <c r="H15" i="12"/>
  <c r="H55" i="12"/>
  <c r="K19" i="12"/>
  <c r="K35" i="12"/>
  <c r="K51" i="12"/>
  <c r="K67" i="12"/>
  <c r="K83" i="12"/>
  <c r="H13" i="12"/>
  <c r="H45" i="12"/>
  <c r="H73" i="12"/>
  <c r="H4" i="12"/>
  <c r="AC17" i="12"/>
  <c r="AC41" i="12"/>
  <c r="K30" i="12"/>
  <c r="K33" i="12"/>
  <c r="K49" i="12"/>
  <c r="K81" i="12"/>
  <c r="H39" i="12"/>
  <c r="H79" i="12"/>
  <c r="H18" i="12"/>
  <c r="H50" i="12"/>
  <c r="E111" i="12"/>
  <c r="E103" i="12"/>
  <c r="E127" i="12"/>
  <c r="E151" i="12"/>
  <c r="E171" i="12"/>
  <c r="E107" i="12"/>
  <c r="E135" i="12"/>
  <c r="E155" i="12"/>
  <c r="E91" i="12"/>
  <c r="E119" i="12"/>
  <c r="E139" i="12"/>
  <c r="E159" i="12"/>
  <c r="E123" i="12"/>
  <c r="E167" i="12"/>
  <c r="E143" i="12"/>
  <c r="E92" i="12"/>
  <c r="E115" i="12"/>
  <c r="E163" i="12"/>
  <c r="E99" i="12"/>
  <c r="E147" i="12"/>
  <c r="E131" i="12"/>
  <c r="E162" i="12"/>
  <c r="E146" i="12"/>
  <c r="E130" i="12"/>
  <c r="E114" i="12"/>
  <c r="E98" i="12"/>
  <c r="E173" i="12"/>
  <c r="E157" i="12"/>
  <c r="E141" i="12"/>
  <c r="E125" i="12"/>
  <c r="E109" i="12"/>
  <c r="E93" i="12"/>
  <c r="E160" i="12"/>
  <c r="E144" i="12"/>
  <c r="E128" i="12"/>
  <c r="E112" i="12"/>
  <c r="E96" i="12"/>
  <c r="E95" i="12"/>
  <c r="E174" i="12"/>
  <c r="E158" i="12"/>
  <c r="E142" i="12"/>
  <c r="E126" i="12"/>
  <c r="E110" i="12"/>
  <c r="E94" i="12"/>
  <c r="E169" i="12"/>
  <c r="E153" i="12"/>
  <c r="E137" i="12"/>
  <c r="E121" i="12"/>
  <c r="E105" i="12"/>
  <c r="E172" i="12"/>
  <c r="E156" i="12"/>
  <c r="E140" i="12"/>
  <c r="E124" i="12"/>
  <c r="E108" i="12"/>
  <c r="E154" i="12"/>
  <c r="E122" i="12"/>
  <c r="E149" i="12"/>
  <c r="E117" i="12"/>
  <c r="E168" i="12"/>
  <c r="E136" i="12"/>
  <c r="E104" i="12"/>
  <c r="E170" i="12"/>
  <c r="E165" i="12"/>
  <c r="E101" i="12"/>
  <c r="E120" i="12"/>
  <c r="E150" i="12"/>
  <c r="E118" i="12"/>
  <c r="E145" i="12"/>
  <c r="E113" i="12"/>
  <c r="E164" i="12"/>
  <c r="E132" i="12"/>
  <c r="E100" i="12"/>
  <c r="E106" i="12"/>
  <c r="E133" i="12"/>
  <c r="E152" i="12"/>
  <c r="E138" i="12"/>
  <c r="E102" i="12"/>
  <c r="E97" i="12"/>
  <c r="E129" i="12"/>
  <c r="E116" i="12"/>
  <c r="E166" i="12"/>
  <c r="E161" i="12"/>
  <c r="E148" i="12"/>
  <c r="E134" i="12"/>
  <c r="K57" i="12"/>
  <c r="H67" i="12"/>
  <c r="K62" i="12"/>
  <c r="K74" i="12"/>
  <c r="K86" i="12"/>
  <c r="H30" i="12"/>
  <c r="H58" i="12"/>
  <c r="H86" i="12"/>
  <c r="K29" i="12"/>
  <c r="K41" i="12"/>
  <c r="H23" i="12"/>
  <c r="H63" i="12"/>
  <c r="P8" i="12"/>
  <c r="P36" i="12"/>
  <c r="P68" i="12"/>
  <c r="P44" i="12"/>
  <c r="P76" i="12"/>
  <c r="P60" i="12"/>
  <c r="P12" i="12"/>
  <c r="P52" i="12"/>
  <c r="P84" i="12"/>
  <c r="P28" i="12"/>
  <c r="P83" i="12"/>
  <c r="P51" i="12"/>
  <c r="P75" i="12"/>
  <c r="P43" i="12"/>
  <c r="P67" i="12"/>
  <c r="P35" i="12"/>
  <c r="P59" i="12"/>
  <c r="P5" i="12"/>
  <c r="P21" i="12"/>
  <c r="P37" i="12"/>
  <c r="P53" i="12"/>
  <c r="P69" i="12"/>
  <c r="P85" i="12"/>
  <c r="P18" i="12"/>
  <c r="P34" i="12"/>
  <c r="P50" i="12"/>
  <c r="P66" i="12"/>
  <c r="P82" i="12"/>
  <c r="P15" i="12"/>
  <c r="P56" i="12"/>
  <c r="P20" i="12"/>
  <c r="P71" i="12"/>
  <c r="P39" i="12"/>
  <c r="P63" i="12"/>
  <c r="P24" i="12"/>
  <c r="P9" i="12"/>
  <c r="P25" i="12"/>
  <c r="P41" i="12"/>
  <c r="P57" i="12"/>
  <c r="P73" i="12"/>
  <c r="P6" i="12"/>
  <c r="P22" i="12"/>
  <c r="P38" i="12"/>
  <c r="P54" i="12"/>
  <c r="P70" i="12"/>
  <c r="P86" i="12"/>
  <c r="P19" i="12"/>
  <c r="P80" i="12"/>
  <c r="P48" i="12"/>
  <c r="P88" i="12"/>
  <c r="P31" i="12"/>
  <c r="P13" i="12"/>
  <c r="P29" i="12"/>
  <c r="P45" i="12"/>
  <c r="P61" i="12"/>
  <c r="P77" i="12"/>
  <c r="P10" i="12"/>
  <c r="P26" i="12"/>
  <c r="P42" i="12"/>
  <c r="P58" i="12"/>
  <c r="P74" i="12"/>
  <c r="P7" i="12"/>
  <c r="P23" i="12"/>
  <c r="P72" i="12"/>
  <c r="P40" i="12"/>
  <c r="P87" i="12"/>
  <c r="P55" i="12"/>
  <c r="P16" i="12"/>
  <c r="P33" i="12"/>
  <c r="P14" i="12"/>
  <c r="P78" i="12"/>
  <c r="P17" i="12"/>
  <c r="P47" i="12"/>
  <c r="P49" i="12"/>
  <c r="P30" i="12"/>
  <c r="P11" i="12"/>
  <c r="P62" i="12"/>
  <c r="P65" i="12"/>
  <c r="P46" i="12"/>
  <c r="P27" i="12"/>
  <c r="P64" i="12"/>
  <c r="P79" i="12"/>
  <c r="P81" i="12"/>
  <c r="P32" i="12"/>
  <c r="X9" i="12"/>
  <c r="X13" i="12"/>
  <c r="X77" i="12"/>
  <c r="X29" i="12"/>
  <c r="X61" i="12"/>
  <c r="X45" i="12"/>
  <c r="X57" i="12"/>
  <c r="X14" i="12"/>
  <c r="X30" i="12"/>
  <c r="X46" i="12"/>
  <c r="X62" i="12"/>
  <c r="X78" i="12"/>
  <c r="X11" i="12"/>
  <c r="X27" i="12"/>
  <c r="X43" i="12"/>
  <c r="X59" i="12"/>
  <c r="X75" i="12"/>
  <c r="X8" i="12"/>
  <c r="X24" i="12"/>
  <c r="X40" i="12"/>
  <c r="X56" i="12"/>
  <c r="X72" i="12"/>
  <c r="X88" i="12"/>
  <c r="X41" i="12"/>
  <c r="X18" i="12"/>
  <c r="X34" i="12"/>
  <c r="X50" i="12"/>
  <c r="X66" i="12"/>
  <c r="X82" i="12"/>
  <c r="X15" i="12"/>
  <c r="X31" i="12"/>
  <c r="X47" i="12"/>
  <c r="X25" i="12"/>
  <c r="X6" i="12"/>
  <c r="X22" i="12"/>
  <c r="X38" i="12"/>
  <c r="X54" i="12"/>
  <c r="X70" i="12"/>
  <c r="X86" i="12"/>
  <c r="X19" i="12"/>
  <c r="X35" i="12"/>
  <c r="X51" i="12"/>
  <c r="X67" i="12"/>
  <c r="X83" i="12"/>
  <c r="X16" i="12"/>
  <c r="X32" i="12"/>
  <c r="X48" i="12"/>
  <c r="X64" i="12"/>
  <c r="X80" i="12"/>
  <c r="X58" i="12"/>
  <c r="X39" i="12"/>
  <c r="X79" i="12"/>
  <c r="X28" i="12"/>
  <c r="X60" i="12"/>
  <c r="X85" i="12"/>
  <c r="X21" i="12"/>
  <c r="X81" i="12"/>
  <c r="X17" i="12"/>
  <c r="X65" i="12"/>
  <c r="X10" i="12"/>
  <c r="X74" i="12"/>
  <c r="X55" i="12"/>
  <c r="X87" i="12"/>
  <c r="X36" i="12"/>
  <c r="X68" i="12"/>
  <c r="X69" i="12"/>
  <c r="X5" i="12"/>
  <c r="X73" i="12"/>
  <c r="X26" i="12"/>
  <c r="X7" i="12"/>
  <c r="X63" i="12"/>
  <c r="X12" i="12"/>
  <c r="X44" i="12"/>
  <c r="X76" i="12"/>
  <c r="X53" i="12"/>
  <c r="X49" i="12"/>
  <c r="X20" i="12"/>
  <c r="X42" i="12"/>
  <c r="X52" i="12"/>
  <c r="X37" i="12"/>
  <c r="X23" i="12"/>
  <c r="X84" i="12"/>
  <c r="X33" i="12"/>
  <c r="X71" i="12"/>
  <c r="P4" i="12"/>
  <c r="X4" i="12"/>
  <c r="Q64" i="12"/>
  <c r="Q150" i="12" s="1"/>
  <c r="Q48" i="12"/>
  <c r="Q134" i="12" s="1"/>
  <c r="Q16" i="12"/>
  <c r="Q102" i="12" s="1"/>
  <c r="Q80" i="12"/>
  <c r="Q32" i="12"/>
  <c r="Q118" i="12" s="1"/>
  <c r="Q5" i="12"/>
  <c r="Q91" i="12" s="1"/>
  <c r="Q21" i="12"/>
  <c r="Q107" i="12" s="1"/>
  <c r="Q37" i="12"/>
  <c r="Q123" i="12" s="1"/>
  <c r="Q53" i="12"/>
  <c r="Q69" i="12"/>
  <c r="Q155" i="12" s="1"/>
  <c r="Q85" i="12"/>
  <c r="Q171" i="12" s="1"/>
  <c r="Q18" i="12"/>
  <c r="Q104" i="12" s="1"/>
  <c r="Q34" i="12"/>
  <c r="Q120" i="12" s="1"/>
  <c r="Q50" i="12"/>
  <c r="Q66" i="12"/>
  <c r="Q152" i="12" s="1"/>
  <c r="Q82" i="12"/>
  <c r="Q168" i="12" s="1"/>
  <c r="Q15" i="12"/>
  <c r="Q101" i="12" s="1"/>
  <c r="Q31" i="12"/>
  <c r="Q117" i="12" s="1"/>
  <c r="Q47" i="12"/>
  <c r="Q133" i="12" s="1"/>
  <c r="Q63" i="12"/>
  <c r="Q149" i="12" s="1"/>
  <c r="Q79" i="12"/>
  <c r="Q165" i="12" s="1"/>
  <c r="Q76" i="12"/>
  <c r="Q162" i="12" s="1"/>
  <c r="Q12" i="12"/>
  <c r="Q98" i="12" s="1"/>
  <c r="Q9" i="12"/>
  <c r="Q95" i="12" s="1"/>
  <c r="Q25" i="12"/>
  <c r="Q41" i="12"/>
  <c r="Q127" i="12" s="1"/>
  <c r="Q57" i="12"/>
  <c r="Q143" i="12" s="1"/>
  <c r="Q73" i="12"/>
  <c r="Q159" i="12" s="1"/>
  <c r="Q6" i="12"/>
  <c r="Q92" i="12" s="1"/>
  <c r="Q22" i="12"/>
  <c r="Q108" i="12" s="1"/>
  <c r="Q38" i="12"/>
  <c r="Q54" i="12"/>
  <c r="Q140" i="12" s="1"/>
  <c r="Q70" i="12"/>
  <c r="Q156" i="12" s="1"/>
  <c r="Q87" i="12"/>
  <c r="Q173" i="12" s="1"/>
  <c r="Q19" i="12"/>
  <c r="Q105" i="12" s="1"/>
  <c r="Q35" i="12"/>
  <c r="Q121" i="12" s="1"/>
  <c r="Q51" i="12"/>
  <c r="Q137" i="12" s="1"/>
  <c r="Q67" i="12"/>
  <c r="Q153" i="12" s="1"/>
  <c r="Q83" i="12"/>
  <c r="Q169" i="12" s="1"/>
  <c r="Q60" i="12"/>
  <c r="Q146" i="12" s="1"/>
  <c r="Q13" i="12"/>
  <c r="Q99" i="12" s="1"/>
  <c r="Q29" i="12"/>
  <c r="Q115" i="12" s="1"/>
  <c r="Q45" i="12"/>
  <c r="Q131" i="12" s="1"/>
  <c r="Q61" i="12"/>
  <c r="Q147" i="12" s="1"/>
  <c r="Q77" i="12"/>
  <c r="Q163" i="12" s="1"/>
  <c r="Q10" i="12"/>
  <c r="Q26" i="12"/>
  <c r="Q112" i="12" s="1"/>
  <c r="Q42" i="12"/>
  <c r="Q128" i="12" s="1"/>
  <c r="Q58" i="12"/>
  <c r="Q74" i="12"/>
  <c r="Q160" i="12" s="1"/>
  <c r="Q7" i="12"/>
  <c r="Q93" i="12" s="1"/>
  <c r="Q23" i="12"/>
  <c r="Q109" i="12" s="1"/>
  <c r="Q39" i="12"/>
  <c r="Q125" i="12" s="1"/>
  <c r="Q55" i="12"/>
  <c r="Q141" i="12" s="1"/>
  <c r="Q71" i="12"/>
  <c r="Q157" i="12" s="1"/>
  <c r="Q88" i="12"/>
  <c r="Q174" i="12" s="1"/>
  <c r="Q44" i="12"/>
  <c r="Q130" i="12" s="1"/>
  <c r="Q49" i="12"/>
  <c r="Q135" i="12" s="1"/>
  <c r="Q30" i="12"/>
  <c r="Q116" i="12" s="1"/>
  <c r="Q11" i="12"/>
  <c r="Q97" i="12" s="1"/>
  <c r="Q75" i="12"/>
  <c r="Q161" i="12" s="1"/>
  <c r="Q40" i="12"/>
  <c r="Q126" i="12" s="1"/>
  <c r="Q68" i="12"/>
  <c r="Q154" i="12" s="1"/>
  <c r="Q86" i="12"/>
  <c r="Q172" i="12" s="1"/>
  <c r="Q52" i="12"/>
  <c r="Q138" i="12" s="1"/>
  <c r="Q14" i="12"/>
  <c r="Q100" i="12" s="1"/>
  <c r="Q65" i="12"/>
  <c r="Q151" i="12" s="1"/>
  <c r="Q46" i="12"/>
  <c r="Q132" i="12" s="1"/>
  <c r="Q27" i="12"/>
  <c r="Q113" i="12" s="1"/>
  <c r="Q24" i="12"/>
  <c r="Q110" i="12" s="1"/>
  <c r="Q17" i="12"/>
  <c r="Q103" i="12" s="1"/>
  <c r="Q81" i="12"/>
  <c r="Q167" i="12" s="1"/>
  <c r="Q62" i="12"/>
  <c r="Q148" i="12" s="1"/>
  <c r="Q43" i="12"/>
  <c r="Q129" i="12" s="1"/>
  <c r="Q28" i="12"/>
  <c r="Q72" i="12"/>
  <c r="Q8" i="12"/>
  <c r="Q94" i="12" s="1"/>
  <c r="Q36" i="12"/>
  <c r="Q122" i="12" s="1"/>
  <c r="Q33" i="12"/>
  <c r="Q119" i="12" s="1"/>
  <c r="Q78" i="12"/>
  <c r="Q164" i="12" s="1"/>
  <c r="Q56" i="12"/>
  <c r="Q142" i="12" s="1"/>
  <c r="Q84" i="12"/>
  <c r="Q170" i="12" s="1"/>
  <c r="Q20" i="12"/>
  <c r="Q106" i="12" s="1"/>
  <c r="Q59" i="12"/>
  <c r="Y33" i="12"/>
  <c r="Y119" i="12" s="1"/>
  <c r="Y81" i="12"/>
  <c r="Y167" i="12" s="1"/>
  <c r="Y49" i="12"/>
  <c r="Y135" i="12" s="1"/>
  <c r="Y65" i="12"/>
  <c r="Y151" i="12" s="1"/>
  <c r="Y17" i="12"/>
  <c r="Y103" i="12" s="1"/>
  <c r="Y14" i="12"/>
  <c r="Y100" i="12" s="1"/>
  <c r="Y30" i="12"/>
  <c r="Y116" i="12" s="1"/>
  <c r="Y46" i="12"/>
  <c r="Y132" i="12" s="1"/>
  <c r="Y62" i="12"/>
  <c r="Y148" i="12" s="1"/>
  <c r="Y78" i="12"/>
  <c r="Y164" i="12" s="1"/>
  <c r="Y11" i="12"/>
  <c r="Y97" i="12" s="1"/>
  <c r="Y27" i="12"/>
  <c r="Y113" i="12" s="1"/>
  <c r="Y43" i="12"/>
  <c r="Y129" i="12" s="1"/>
  <c r="Y59" i="12"/>
  <c r="Y75" i="12"/>
  <c r="Y161" i="12" s="1"/>
  <c r="Y8" i="12"/>
  <c r="Y94" i="12" s="1"/>
  <c r="Y24" i="12"/>
  <c r="Y110" i="12" s="1"/>
  <c r="Y40" i="12"/>
  <c r="Y126" i="12" s="1"/>
  <c r="Y56" i="12"/>
  <c r="Y142" i="12" s="1"/>
  <c r="Y72" i="12"/>
  <c r="Y88" i="12"/>
  <c r="Y174" i="12" s="1"/>
  <c r="Y61" i="12"/>
  <c r="Y147" i="12" s="1"/>
  <c r="Y18" i="12"/>
  <c r="Y104" i="12" s="1"/>
  <c r="Y34" i="12"/>
  <c r="Y120" i="12" s="1"/>
  <c r="Y50" i="12"/>
  <c r="Y66" i="12"/>
  <c r="Y152" i="12" s="1"/>
  <c r="Y82" i="12"/>
  <c r="Y168" i="12" s="1"/>
  <c r="Y15" i="12"/>
  <c r="Y101" i="12" s="1"/>
  <c r="Y31" i="12"/>
  <c r="Y117" i="12" s="1"/>
  <c r="Y47" i="12"/>
  <c r="Y133" i="12" s="1"/>
  <c r="Y63" i="12"/>
  <c r="Y149" i="12" s="1"/>
  <c r="Y79" i="12"/>
  <c r="Y165" i="12" s="1"/>
  <c r="Y12" i="12"/>
  <c r="Y98" i="12" s="1"/>
  <c r="Y28" i="12"/>
  <c r="Y44" i="12"/>
  <c r="Y130" i="12" s="1"/>
  <c r="Y60" i="12"/>
  <c r="Y146" i="12" s="1"/>
  <c r="Y76" i="12"/>
  <c r="Y162" i="12" s="1"/>
  <c r="Y45" i="12"/>
  <c r="Y131" i="12" s="1"/>
  <c r="Y6" i="12"/>
  <c r="Y92" i="12" s="1"/>
  <c r="Y22" i="12"/>
  <c r="Y108" i="12" s="1"/>
  <c r="Y38" i="12"/>
  <c r="Y54" i="12"/>
  <c r="Y140" i="12" s="1"/>
  <c r="Y70" i="12"/>
  <c r="Y156" i="12" s="1"/>
  <c r="Y86" i="12"/>
  <c r="Y172" i="12" s="1"/>
  <c r="Y19" i="12"/>
  <c r="Y105" i="12" s="1"/>
  <c r="Y35" i="12"/>
  <c r="Y121" i="12" s="1"/>
  <c r="Y51" i="12"/>
  <c r="Y137" i="12" s="1"/>
  <c r="Y67" i="12"/>
  <c r="Y153" i="12" s="1"/>
  <c r="Y83" i="12"/>
  <c r="Y169" i="12" s="1"/>
  <c r="Y16" i="12"/>
  <c r="Y102" i="12" s="1"/>
  <c r="Y32" i="12"/>
  <c r="Y118" i="12" s="1"/>
  <c r="Y48" i="12"/>
  <c r="Y134" i="12" s="1"/>
  <c r="Y64" i="12"/>
  <c r="Y150" i="12" s="1"/>
  <c r="Y80" i="12"/>
  <c r="Y29" i="12"/>
  <c r="Y115" i="12" s="1"/>
  <c r="Y42" i="12"/>
  <c r="Y128" i="12" s="1"/>
  <c r="Y23" i="12"/>
  <c r="Y109" i="12" s="1"/>
  <c r="Y87" i="12"/>
  <c r="Y173" i="12" s="1"/>
  <c r="Y68" i="12"/>
  <c r="Y154" i="12" s="1"/>
  <c r="Y13" i="12"/>
  <c r="Y99" i="12" s="1"/>
  <c r="Y41" i="12"/>
  <c r="Y127" i="12" s="1"/>
  <c r="Y37" i="12"/>
  <c r="Y123" i="12" s="1"/>
  <c r="Y71" i="12"/>
  <c r="Y157" i="12" s="1"/>
  <c r="Y58" i="12"/>
  <c r="Y39" i="12"/>
  <c r="Y125" i="12" s="1"/>
  <c r="Y20" i="12"/>
  <c r="Y106" i="12" s="1"/>
  <c r="Y84" i="12"/>
  <c r="Y170" i="12" s="1"/>
  <c r="Y25" i="12"/>
  <c r="Y85" i="12"/>
  <c r="Y171" i="12" s="1"/>
  <c r="Y21" i="12"/>
  <c r="Y107" i="12" s="1"/>
  <c r="Y10" i="12"/>
  <c r="Y74" i="12"/>
  <c r="Y160" i="12" s="1"/>
  <c r="Y55" i="12"/>
  <c r="Y141" i="12" s="1"/>
  <c r="Y36" i="12"/>
  <c r="Y122" i="12" s="1"/>
  <c r="Y73" i="12"/>
  <c r="Y159" i="12" s="1"/>
  <c r="Y9" i="12"/>
  <c r="Y95" i="12" s="1"/>
  <c r="Y69" i="12"/>
  <c r="Y155" i="12" s="1"/>
  <c r="Y5" i="12"/>
  <c r="Y91" i="12" s="1"/>
  <c r="Y26" i="12"/>
  <c r="Y112" i="12" s="1"/>
  <c r="Y7" i="12"/>
  <c r="Y93" i="12" s="1"/>
  <c r="Y52" i="12"/>
  <c r="Y138" i="12" s="1"/>
  <c r="Y53" i="12"/>
  <c r="Y57" i="12"/>
  <c r="Y143" i="12" s="1"/>
  <c r="Y77" i="12"/>
  <c r="Y163" i="12" s="1"/>
  <c r="V6" i="12"/>
  <c r="V92" i="12" s="1"/>
  <c r="V22" i="12"/>
  <c r="V108" i="12" s="1"/>
  <c r="V38" i="12"/>
  <c r="V54" i="12"/>
  <c r="V140" i="12" s="1"/>
  <c r="V70" i="12"/>
  <c r="V156" i="12" s="1"/>
  <c r="V86" i="12"/>
  <c r="V172" i="12" s="1"/>
  <c r="V19" i="12"/>
  <c r="V105" i="12" s="1"/>
  <c r="V35" i="12"/>
  <c r="V121" i="12" s="1"/>
  <c r="V51" i="12"/>
  <c r="V137" i="12" s="1"/>
  <c r="V67" i="12"/>
  <c r="V153" i="12" s="1"/>
  <c r="V83" i="12"/>
  <c r="V169" i="12" s="1"/>
  <c r="V16" i="12"/>
  <c r="V102" i="12" s="1"/>
  <c r="V32" i="12"/>
  <c r="V118" i="12" s="1"/>
  <c r="V48" i="12"/>
  <c r="V134" i="12" s="1"/>
  <c r="V64" i="12"/>
  <c r="V150" i="12" s="1"/>
  <c r="V80" i="12"/>
  <c r="V81" i="12"/>
  <c r="V167" i="12" s="1"/>
  <c r="V17" i="12"/>
  <c r="V103" i="12" s="1"/>
  <c r="V85" i="12"/>
  <c r="V171" i="12" s="1"/>
  <c r="V10" i="12"/>
  <c r="V26" i="12"/>
  <c r="V112" i="12" s="1"/>
  <c r="V42" i="12"/>
  <c r="V128" i="12" s="1"/>
  <c r="V58" i="12"/>
  <c r="V74" i="12"/>
  <c r="V160" i="12" s="1"/>
  <c r="V7" i="12"/>
  <c r="V93" i="12" s="1"/>
  <c r="V23" i="12"/>
  <c r="V109" i="12" s="1"/>
  <c r="V39" i="12"/>
  <c r="V125" i="12" s="1"/>
  <c r="V55" i="12"/>
  <c r="V141" i="12" s="1"/>
  <c r="V71" i="12"/>
  <c r="V157" i="12" s="1"/>
  <c r="V87" i="12"/>
  <c r="V173" i="12" s="1"/>
  <c r="V20" i="12"/>
  <c r="V106" i="12" s="1"/>
  <c r="V36" i="12"/>
  <c r="V122" i="12" s="1"/>
  <c r="V52" i="12"/>
  <c r="V138" i="12" s="1"/>
  <c r="V68" i="12"/>
  <c r="V154" i="12" s="1"/>
  <c r="V84" i="12"/>
  <c r="V170" i="12" s="1"/>
  <c r="V69" i="12"/>
  <c r="V155" i="12" s="1"/>
  <c r="V65" i="12"/>
  <c r="V151" i="12" s="1"/>
  <c r="V53" i="12"/>
  <c r="V14" i="12"/>
  <c r="V100" i="12" s="1"/>
  <c r="V30" i="12"/>
  <c r="V116" i="12" s="1"/>
  <c r="V46" i="12"/>
  <c r="V132" i="12" s="1"/>
  <c r="V62" i="12"/>
  <c r="V148" i="12" s="1"/>
  <c r="V78" i="12"/>
  <c r="V164" i="12" s="1"/>
  <c r="V11" i="12"/>
  <c r="V97" i="12" s="1"/>
  <c r="V27" i="12"/>
  <c r="V113" i="12" s="1"/>
  <c r="V43" i="12"/>
  <c r="V129" i="12" s="1"/>
  <c r="V59" i="12"/>
  <c r="V75" i="12"/>
  <c r="V161" i="12" s="1"/>
  <c r="V8" i="12"/>
  <c r="V94" i="12" s="1"/>
  <c r="V24" i="12"/>
  <c r="V110" i="12" s="1"/>
  <c r="V40" i="12"/>
  <c r="V126" i="12" s="1"/>
  <c r="V56" i="12"/>
  <c r="V142" i="12" s="1"/>
  <c r="V72" i="12"/>
  <c r="V88" i="12"/>
  <c r="V174" i="12" s="1"/>
  <c r="V49" i="12"/>
  <c r="V135" i="12" s="1"/>
  <c r="V21" i="12"/>
  <c r="V107" i="12" s="1"/>
  <c r="V34" i="12"/>
  <c r="V120" i="12" s="1"/>
  <c r="V15" i="12"/>
  <c r="V101" i="12" s="1"/>
  <c r="V79" i="12"/>
  <c r="V165" i="12" s="1"/>
  <c r="V60" i="12"/>
  <c r="V146" i="12" s="1"/>
  <c r="V33" i="12"/>
  <c r="V119" i="12" s="1"/>
  <c r="V61" i="12"/>
  <c r="V147" i="12" s="1"/>
  <c r="V37" i="12"/>
  <c r="V123" i="12" s="1"/>
  <c r="V41" i="12"/>
  <c r="V127" i="12" s="1"/>
  <c r="V25" i="12"/>
  <c r="V82" i="12"/>
  <c r="V168" i="12" s="1"/>
  <c r="V50" i="12"/>
  <c r="V31" i="12"/>
  <c r="V117" i="12" s="1"/>
  <c r="V12" i="12"/>
  <c r="V98" i="12" s="1"/>
  <c r="V76" i="12"/>
  <c r="V162" i="12" s="1"/>
  <c r="V5" i="12"/>
  <c r="V91" i="12" s="1"/>
  <c r="V45" i="12"/>
  <c r="V131" i="12" s="1"/>
  <c r="V66" i="12"/>
  <c r="V152" i="12" s="1"/>
  <c r="V47" i="12"/>
  <c r="V133" i="12" s="1"/>
  <c r="V28" i="12"/>
  <c r="V29" i="12"/>
  <c r="V115" i="12" s="1"/>
  <c r="V73" i="12"/>
  <c r="V159" i="12" s="1"/>
  <c r="V9" i="12"/>
  <c r="V95" i="12" s="1"/>
  <c r="V18" i="12"/>
  <c r="V104" i="12" s="1"/>
  <c r="V63" i="12"/>
  <c r="V149" i="12" s="1"/>
  <c r="V44" i="12"/>
  <c r="V130" i="12" s="1"/>
  <c r="V77" i="12"/>
  <c r="V163" i="12" s="1"/>
  <c r="V13" i="12"/>
  <c r="V99" i="12" s="1"/>
  <c r="V57" i="12"/>
  <c r="V143" i="12" s="1"/>
  <c r="S17" i="12"/>
  <c r="S103" i="12" s="1"/>
  <c r="S9" i="12"/>
  <c r="S95" i="12" s="1"/>
  <c r="S73" i="12"/>
  <c r="S159" i="12" s="1"/>
  <c r="S25" i="12"/>
  <c r="S57" i="12"/>
  <c r="S143" i="12" s="1"/>
  <c r="S41" i="12"/>
  <c r="S127" i="12" s="1"/>
  <c r="S37" i="12"/>
  <c r="S123" i="12" s="1"/>
  <c r="S85" i="12"/>
  <c r="S171" i="12" s="1"/>
  <c r="S21" i="12"/>
  <c r="S107" i="12" s="1"/>
  <c r="S69" i="12"/>
  <c r="S155" i="12" s="1"/>
  <c r="S5" i="12"/>
  <c r="S91" i="12" s="1"/>
  <c r="S53" i="12"/>
  <c r="S81" i="12"/>
  <c r="S167" i="12" s="1"/>
  <c r="S14" i="12"/>
  <c r="S100" i="12" s="1"/>
  <c r="S30" i="12"/>
  <c r="S116" i="12" s="1"/>
  <c r="S46" i="12"/>
  <c r="S132" i="12" s="1"/>
  <c r="S62" i="12"/>
  <c r="S148" i="12" s="1"/>
  <c r="S78" i="12"/>
  <c r="S164" i="12" s="1"/>
  <c r="S11" i="12"/>
  <c r="S97" i="12" s="1"/>
  <c r="S27" i="12"/>
  <c r="S113" i="12" s="1"/>
  <c r="S43" i="12"/>
  <c r="S129" i="12" s="1"/>
  <c r="S59" i="12"/>
  <c r="S75" i="12"/>
  <c r="S161" i="12" s="1"/>
  <c r="S8" i="12"/>
  <c r="S94" i="12" s="1"/>
  <c r="S24" i="12"/>
  <c r="S110" i="12" s="1"/>
  <c r="S40" i="12"/>
  <c r="S126" i="12" s="1"/>
  <c r="S56" i="12"/>
  <c r="S142" i="12" s="1"/>
  <c r="S72" i="12"/>
  <c r="S88" i="12"/>
  <c r="S174" i="12" s="1"/>
  <c r="S45" i="12"/>
  <c r="S131" i="12" s="1"/>
  <c r="S12" i="12"/>
  <c r="S98" i="12" s="1"/>
  <c r="S65" i="12"/>
  <c r="S151" i="12" s="1"/>
  <c r="S18" i="12"/>
  <c r="S104" i="12" s="1"/>
  <c r="S34" i="12"/>
  <c r="S120" i="12" s="1"/>
  <c r="S50" i="12"/>
  <c r="S66" i="12"/>
  <c r="S152" i="12" s="1"/>
  <c r="S82" i="12"/>
  <c r="S168" i="12" s="1"/>
  <c r="S15" i="12"/>
  <c r="S101" i="12" s="1"/>
  <c r="S31" i="12"/>
  <c r="S117" i="12" s="1"/>
  <c r="S47" i="12"/>
  <c r="S133" i="12" s="1"/>
  <c r="S63" i="12"/>
  <c r="S149" i="12" s="1"/>
  <c r="S79" i="12"/>
  <c r="S165" i="12" s="1"/>
  <c r="S28" i="12"/>
  <c r="S44" i="12"/>
  <c r="S130" i="12" s="1"/>
  <c r="S60" i="12"/>
  <c r="S146" i="12" s="1"/>
  <c r="S76" i="12"/>
  <c r="S162" i="12" s="1"/>
  <c r="S29" i="12"/>
  <c r="S115" i="12" s="1"/>
  <c r="S49" i="12"/>
  <c r="S135" i="12" s="1"/>
  <c r="S6" i="12"/>
  <c r="S92" i="12" s="1"/>
  <c r="S22" i="12"/>
  <c r="S108" i="12" s="1"/>
  <c r="S38" i="12"/>
  <c r="S54" i="12"/>
  <c r="S140" i="12" s="1"/>
  <c r="S70" i="12"/>
  <c r="S156" i="12" s="1"/>
  <c r="S86" i="12"/>
  <c r="S172" i="12" s="1"/>
  <c r="S19" i="12"/>
  <c r="S105" i="12" s="1"/>
  <c r="S35" i="12"/>
  <c r="S121" i="12" s="1"/>
  <c r="S51" i="12"/>
  <c r="S137" i="12" s="1"/>
  <c r="S67" i="12"/>
  <c r="S153" i="12" s="1"/>
  <c r="S83" i="12"/>
  <c r="S169" i="12" s="1"/>
  <c r="S16" i="12"/>
  <c r="S102" i="12" s="1"/>
  <c r="S32" i="12"/>
  <c r="S118" i="12" s="1"/>
  <c r="S48" i="12"/>
  <c r="S134" i="12" s="1"/>
  <c r="S64" i="12"/>
  <c r="S150" i="12" s="1"/>
  <c r="S80" i="12"/>
  <c r="S77" i="12"/>
  <c r="S163" i="12" s="1"/>
  <c r="S13" i="12"/>
  <c r="S99" i="12" s="1"/>
  <c r="S26" i="12"/>
  <c r="S112" i="12" s="1"/>
  <c r="S7" i="12"/>
  <c r="S93" i="12" s="1"/>
  <c r="S71" i="12"/>
  <c r="S157" i="12" s="1"/>
  <c r="S52" i="12"/>
  <c r="S138" i="12" s="1"/>
  <c r="S68" i="12"/>
  <c r="S154" i="12" s="1"/>
  <c r="S33" i="12"/>
  <c r="S119" i="12" s="1"/>
  <c r="S74" i="12"/>
  <c r="S160" i="12" s="1"/>
  <c r="S36" i="12"/>
  <c r="S122" i="12" s="1"/>
  <c r="S42" i="12"/>
  <c r="S128" i="12" s="1"/>
  <c r="S23" i="12"/>
  <c r="S109" i="12" s="1"/>
  <c r="S87" i="12"/>
  <c r="S173" i="12" s="1"/>
  <c r="S58" i="12"/>
  <c r="S39" i="12"/>
  <c r="S125" i="12" s="1"/>
  <c r="S20" i="12"/>
  <c r="S106" i="12" s="1"/>
  <c r="S84" i="12"/>
  <c r="S170" i="12" s="1"/>
  <c r="S10" i="12"/>
  <c r="S55" i="12"/>
  <c r="S141" i="12" s="1"/>
  <c r="S61" i="12"/>
  <c r="S147" i="12" s="1"/>
  <c r="T9" i="12"/>
  <c r="T95" i="12" s="1"/>
  <c r="T29" i="12"/>
  <c r="T115" i="12" s="1"/>
  <c r="T13" i="12"/>
  <c r="T99" i="12" s="1"/>
  <c r="T45" i="12"/>
  <c r="T131" i="12" s="1"/>
  <c r="T61" i="12"/>
  <c r="T147" i="12" s="1"/>
  <c r="T77" i="12"/>
  <c r="T163" i="12" s="1"/>
  <c r="T57" i="12"/>
  <c r="T18" i="12"/>
  <c r="T34" i="12"/>
  <c r="T120" i="12" s="1"/>
  <c r="T50" i="12"/>
  <c r="T66" i="12"/>
  <c r="T152" i="12" s="1"/>
  <c r="T82" i="12"/>
  <c r="T168" i="12" s="1"/>
  <c r="T15" i="12"/>
  <c r="T101" i="12" s="1"/>
  <c r="T31" i="12"/>
  <c r="T117" i="12" s="1"/>
  <c r="T47" i="12"/>
  <c r="T63" i="12"/>
  <c r="T149" i="12" s="1"/>
  <c r="T79" i="12"/>
  <c r="T165" i="12" s="1"/>
  <c r="T12" i="12"/>
  <c r="T98" i="12" s="1"/>
  <c r="T28" i="12"/>
  <c r="T44" i="12"/>
  <c r="T60" i="12"/>
  <c r="T146" i="12" s="1"/>
  <c r="T76" i="12"/>
  <c r="T162" i="12" s="1"/>
  <c r="T41" i="12"/>
  <c r="T127" i="12" s="1"/>
  <c r="T25" i="12"/>
  <c r="T10" i="12"/>
  <c r="T26" i="12"/>
  <c r="T112" i="12" s="1"/>
  <c r="T42" i="12"/>
  <c r="T128" i="12" s="1"/>
  <c r="T58" i="12"/>
  <c r="T74" i="12"/>
  <c r="T160" i="12" s="1"/>
  <c r="T7" i="12"/>
  <c r="T93" i="12" s="1"/>
  <c r="T23" i="12"/>
  <c r="T39" i="12"/>
  <c r="T125" i="12" s="1"/>
  <c r="T55" i="12"/>
  <c r="T141" i="12" s="1"/>
  <c r="T71" i="12"/>
  <c r="T157" i="12" s="1"/>
  <c r="T87" i="12"/>
  <c r="T20" i="12"/>
  <c r="T106" i="12" s="1"/>
  <c r="T36" i="12"/>
  <c r="T122" i="12" s="1"/>
  <c r="T52" i="12"/>
  <c r="T138" i="12" s="1"/>
  <c r="T68" i="12"/>
  <c r="T154" i="12" s="1"/>
  <c r="T84" i="12"/>
  <c r="T170" i="12" s="1"/>
  <c r="T6" i="12"/>
  <c r="T92" i="12" s="1"/>
  <c r="T38" i="12"/>
  <c r="T70" i="12"/>
  <c r="T156" i="12" s="1"/>
  <c r="T19" i="12"/>
  <c r="T105" i="12" s="1"/>
  <c r="T51" i="12"/>
  <c r="T137" i="12" s="1"/>
  <c r="T83" i="12"/>
  <c r="T169" i="12" s="1"/>
  <c r="T32" i="12"/>
  <c r="T118" i="12" s="1"/>
  <c r="T64" i="12"/>
  <c r="T150" i="12" s="1"/>
  <c r="T85" i="12"/>
  <c r="T171" i="12" s="1"/>
  <c r="T21" i="12"/>
  <c r="T107" i="12" s="1"/>
  <c r="T65" i="12"/>
  <c r="T151" i="12" s="1"/>
  <c r="T49" i="12"/>
  <c r="T135" i="12" s="1"/>
  <c r="T73" i="12"/>
  <c r="T159" i="12" s="1"/>
  <c r="T14" i="12"/>
  <c r="T100" i="12" s="1"/>
  <c r="T46" i="12"/>
  <c r="T132" i="12" s="1"/>
  <c r="T78" i="12"/>
  <c r="T164" i="12" s="1"/>
  <c r="T27" i="12"/>
  <c r="T113" i="12" s="1"/>
  <c r="T59" i="12"/>
  <c r="T8" i="12"/>
  <c r="T94" i="12" s="1"/>
  <c r="T40" i="12"/>
  <c r="T126" i="12" s="1"/>
  <c r="T72" i="12"/>
  <c r="T69" i="12"/>
  <c r="T155" i="12" s="1"/>
  <c r="T5" i="12"/>
  <c r="T22" i="12"/>
  <c r="T108" i="12" s="1"/>
  <c r="T54" i="12"/>
  <c r="T140" i="12" s="1"/>
  <c r="T86" i="12"/>
  <c r="T172" i="12" s="1"/>
  <c r="T35" i="12"/>
  <c r="T121" i="12" s="1"/>
  <c r="T67" i="12"/>
  <c r="T153" i="12" s="1"/>
  <c r="T16" i="12"/>
  <c r="T102" i="12" s="1"/>
  <c r="T48" i="12"/>
  <c r="T134" i="12" s="1"/>
  <c r="T80" i="12"/>
  <c r="T53" i="12"/>
  <c r="T33" i="12"/>
  <c r="T119" i="12" s="1"/>
  <c r="T62" i="12"/>
  <c r="T148" i="12" s="1"/>
  <c r="T24" i="12"/>
  <c r="T37" i="12"/>
  <c r="T123" i="12" s="1"/>
  <c r="T81" i="12"/>
  <c r="T167" i="12" s="1"/>
  <c r="T11" i="12"/>
  <c r="T97" i="12" s="1"/>
  <c r="T56" i="12"/>
  <c r="T142" i="12" s="1"/>
  <c r="T17" i="12"/>
  <c r="T103" i="12" s="1"/>
  <c r="T43" i="12"/>
  <c r="T129" i="12" s="1"/>
  <c r="T88" i="12"/>
  <c r="T174" i="12" s="1"/>
  <c r="T30" i="12"/>
  <c r="T116" i="12" s="1"/>
  <c r="T75" i="12"/>
  <c r="T161" i="12" s="1"/>
  <c r="T110" i="12"/>
  <c r="T104" i="12"/>
  <c r="T109" i="12"/>
  <c r="T173" i="12"/>
  <c r="T139" i="12"/>
  <c r="T143" i="12"/>
  <c r="T133" i="12"/>
  <c r="T91" i="12"/>
  <c r="T130" i="12"/>
  <c r="W17" i="12"/>
  <c r="W103" i="12" s="1"/>
  <c r="W57" i="12"/>
  <c r="W143" i="12" s="1"/>
  <c r="W9" i="12"/>
  <c r="W95" i="12" s="1"/>
  <c r="W73" i="12"/>
  <c r="W159" i="12" s="1"/>
  <c r="W25" i="12"/>
  <c r="W41" i="12"/>
  <c r="W127" i="12" s="1"/>
  <c r="W37" i="12"/>
  <c r="W123" i="12" s="1"/>
  <c r="W85" i="12"/>
  <c r="W171" i="12" s="1"/>
  <c r="W21" i="12"/>
  <c r="W107" i="12" s="1"/>
  <c r="W69" i="12"/>
  <c r="W155" i="12" s="1"/>
  <c r="W5" i="12"/>
  <c r="W91" i="12" s="1"/>
  <c r="W81" i="12"/>
  <c r="W167" i="12" s="1"/>
  <c r="W10" i="12"/>
  <c r="W26" i="12"/>
  <c r="W112" i="12" s="1"/>
  <c r="W42" i="12"/>
  <c r="W128" i="12" s="1"/>
  <c r="W58" i="12"/>
  <c r="W74" i="12"/>
  <c r="W160" i="12" s="1"/>
  <c r="W7" i="12"/>
  <c r="W93" i="12" s="1"/>
  <c r="W23" i="12"/>
  <c r="W109" i="12" s="1"/>
  <c r="W39" i="12"/>
  <c r="W125" i="12" s="1"/>
  <c r="W55" i="12"/>
  <c r="W141" i="12" s="1"/>
  <c r="W71" i="12"/>
  <c r="W157" i="12" s="1"/>
  <c r="W87" i="12"/>
  <c r="W173" i="12" s="1"/>
  <c r="W20" i="12"/>
  <c r="W106" i="12" s="1"/>
  <c r="W36" i="12"/>
  <c r="W122" i="12" s="1"/>
  <c r="W52" i="12"/>
  <c r="W138" i="12" s="1"/>
  <c r="W68" i="12"/>
  <c r="W154" i="12" s="1"/>
  <c r="W84" i="12"/>
  <c r="W170" i="12" s="1"/>
  <c r="W61" i="12"/>
  <c r="W147" i="12" s="1"/>
  <c r="W53" i="12"/>
  <c r="W65" i="12"/>
  <c r="W151" i="12" s="1"/>
  <c r="W14" i="12"/>
  <c r="W100" i="12" s="1"/>
  <c r="W30" i="12"/>
  <c r="W116" i="12" s="1"/>
  <c r="W46" i="12"/>
  <c r="W132" i="12" s="1"/>
  <c r="W62" i="12"/>
  <c r="W148" i="12" s="1"/>
  <c r="W78" i="12"/>
  <c r="W164" i="12" s="1"/>
  <c r="W11" i="12"/>
  <c r="W97" i="12" s="1"/>
  <c r="W27" i="12"/>
  <c r="W113" i="12" s="1"/>
  <c r="W43" i="12"/>
  <c r="W129" i="12" s="1"/>
  <c r="W59" i="12"/>
  <c r="W75" i="12"/>
  <c r="W161" i="12" s="1"/>
  <c r="W8" i="12"/>
  <c r="W94" i="12" s="1"/>
  <c r="W24" i="12"/>
  <c r="W110" i="12" s="1"/>
  <c r="W40" i="12"/>
  <c r="W126" i="12" s="1"/>
  <c r="W56" i="12"/>
  <c r="W142" i="12" s="1"/>
  <c r="W72" i="12"/>
  <c r="W88" i="12"/>
  <c r="W174" i="12" s="1"/>
  <c r="W45" i="12"/>
  <c r="W131" i="12" s="1"/>
  <c r="W49" i="12"/>
  <c r="W135" i="12" s="1"/>
  <c r="W18" i="12"/>
  <c r="W104" i="12" s="1"/>
  <c r="W34" i="12"/>
  <c r="W120" i="12" s="1"/>
  <c r="W50" i="12"/>
  <c r="W66" i="12"/>
  <c r="W152" i="12" s="1"/>
  <c r="W82" i="12"/>
  <c r="W168" i="12" s="1"/>
  <c r="W15" i="12"/>
  <c r="W101" i="12" s="1"/>
  <c r="W31" i="12"/>
  <c r="W117" i="12" s="1"/>
  <c r="W47" i="12"/>
  <c r="W133" i="12" s="1"/>
  <c r="W63" i="12"/>
  <c r="W149" i="12" s="1"/>
  <c r="W79" i="12"/>
  <c r="W165" i="12" s="1"/>
  <c r="W12" i="12"/>
  <c r="W98" i="12" s="1"/>
  <c r="W28" i="12"/>
  <c r="W44" i="12"/>
  <c r="W130" i="12" s="1"/>
  <c r="W60" i="12"/>
  <c r="W146" i="12" s="1"/>
  <c r="W76" i="12"/>
  <c r="W162" i="12" s="1"/>
  <c r="W29" i="12"/>
  <c r="W115" i="12" s="1"/>
  <c r="W33" i="12"/>
  <c r="W119" i="12" s="1"/>
  <c r="W22" i="12"/>
  <c r="W108" i="12" s="1"/>
  <c r="W86" i="12"/>
  <c r="W172" i="12" s="1"/>
  <c r="W67" i="12"/>
  <c r="W153" i="12" s="1"/>
  <c r="W48" i="12"/>
  <c r="W134" i="12" s="1"/>
  <c r="W77" i="12"/>
  <c r="W163" i="12" s="1"/>
  <c r="W13" i="12"/>
  <c r="W99" i="12" s="1"/>
  <c r="W70" i="12"/>
  <c r="W156" i="12" s="1"/>
  <c r="W32" i="12"/>
  <c r="W118" i="12" s="1"/>
  <c r="W38" i="12"/>
  <c r="W19" i="12"/>
  <c r="W105" i="12" s="1"/>
  <c r="W83" i="12"/>
  <c r="W169" i="12" s="1"/>
  <c r="W64" i="12"/>
  <c r="W150" i="12" s="1"/>
  <c r="W51" i="12"/>
  <c r="W137" i="12" s="1"/>
  <c r="W54" i="12"/>
  <c r="W140" i="12" s="1"/>
  <c r="W35" i="12"/>
  <c r="W121" i="12" s="1"/>
  <c r="W16" i="12"/>
  <c r="W102" i="12" s="1"/>
  <c r="W80" i="12"/>
  <c r="W6" i="12"/>
  <c r="W92" i="12" s="1"/>
  <c r="U49" i="12"/>
  <c r="U135" i="12" s="1"/>
  <c r="U65" i="12"/>
  <c r="U151" i="12" s="1"/>
  <c r="U33" i="12"/>
  <c r="U119" i="12" s="1"/>
  <c r="U17" i="12"/>
  <c r="U103" i="12" s="1"/>
  <c r="U81" i="12"/>
  <c r="U167" i="12" s="1"/>
  <c r="U18" i="12"/>
  <c r="U104" i="12" s="1"/>
  <c r="U34" i="12"/>
  <c r="U120" i="12" s="1"/>
  <c r="U50" i="12"/>
  <c r="U66" i="12"/>
  <c r="U152" i="12" s="1"/>
  <c r="U82" i="12"/>
  <c r="U168" i="12" s="1"/>
  <c r="U15" i="12"/>
  <c r="U101" i="12" s="1"/>
  <c r="U31" i="12"/>
  <c r="U117" i="12" s="1"/>
  <c r="U47" i="12"/>
  <c r="U133" i="12" s="1"/>
  <c r="U63" i="12"/>
  <c r="U149" i="12" s="1"/>
  <c r="U79" i="12"/>
  <c r="U165" i="12" s="1"/>
  <c r="U12" i="12"/>
  <c r="U98" i="12" s="1"/>
  <c r="U28" i="12"/>
  <c r="U44" i="12"/>
  <c r="U130" i="12" s="1"/>
  <c r="U60" i="12"/>
  <c r="U146" i="12" s="1"/>
  <c r="U76" i="12"/>
  <c r="U162" i="12" s="1"/>
  <c r="U61" i="12"/>
  <c r="U147" i="12" s="1"/>
  <c r="U6" i="12"/>
  <c r="U92" i="12" s="1"/>
  <c r="U22" i="12"/>
  <c r="U108" i="12" s="1"/>
  <c r="U38" i="12"/>
  <c r="U54" i="12"/>
  <c r="U140" i="12" s="1"/>
  <c r="U70" i="12"/>
  <c r="U156" i="12" s="1"/>
  <c r="U86" i="12"/>
  <c r="U172" i="12" s="1"/>
  <c r="U19" i="12"/>
  <c r="U105" i="12" s="1"/>
  <c r="U35" i="12"/>
  <c r="U121" i="12" s="1"/>
  <c r="U51" i="12"/>
  <c r="U137" i="12" s="1"/>
  <c r="U67" i="12"/>
  <c r="U153" i="12" s="1"/>
  <c r="U83" i="12"/>
  <c r="U169" i="12" s="1"/>
  <c r="U16" i="12"/>
  <c r="U102" i="12" s="1"/>
  <c r="U32" i="12"/>
  <c r="U118" i="12" s="1"/>
  <c r="U48" i="12"/>
  <c r="U134" i="12" s="1"/>
  <c r="U64" i="12"/>
  <c r="U150" i="12" s="1"/>
  <c r="U80" i="12"/>
  <c r="U45" i="12"/>
  <c r="U131" i="12" s="1"/>
  <c r="U10" i="12"/>
  <c r="U26" i="12"/>
  <c r="U112" i="12" s="1"/>
  <c r="U42" i="12"/>
  <c r="U128" i="12" s="1"/>
  <c r="U58" i="12"/>
  <c r="U74" i="12"/>
  <c r="U160" i="12" s="1"/>
  <c r="U7" i="12"/>
  <c r="U93" i="12" s="1"/>
  <c r="U23" i="12"/>
  <c r="U109" i="12" s="1"/>
  <c r="U39" i="12"/>
  <c r="U125" i="12" s="1"/>
  <c r="U55" i="12"/>
  <c r="U141" i="12" s="1"/>
  <c r="U71" i="12"/>
  <c r="U157" i="12" s="1"/>
  <c r="U87" i="12"/>
  <c r="U173" i="12" s="1"/>
  <c r="U20" i="12"/>
  <c r="U106" i="12" s="1"/>
  <c r="U36" i="12"/>
  <c r="U122" i="12" s="1"/>
  <c r="U52" i="12"/>
  <c r="U138" i="12" s="1"/>
  <c r="U68" i="12"/>
  <c r="U154" i="12" s="1"/>
  <c r="U84" i="12"/>
  <c r="U170" i="12" s="1"/>
  <c r="U29" i="12"/>
  <c r="U115" i="12" s="1"/>
  <c r="U46" i="12"/>
  <c r="U132" i="12" s="1"/>
  <c r="U27" i="12"/>
  <c r="U113" i="12" s="1"/>
  <c r="U8" i="12"/>
  <c r="U94" i="12" s="1"/>
  <c r="U72" i="12"/>
  <c r="U41" i="12"/>
  <c r="U127" i="12" s="1"/>
  <c r="U85" i="12"/>
  <c r="U171" i="12" s="1"/>
  <c r="U21" i="12"/>
  <c r="U107" i="12" s="1"/>
  <c r="U5" i="12"/>
  <c r="U91" i="12" s="1"/>
  <c r="U62" i="12"/>
  <c r="U148" i="12" s="1"/>
  <c r="U43" i="12"/>
  <c r="U129" i="12" s="1"/>
  <c r="U24" i="12"/>
  <c r="U110" i="12" s="1"/>
  <c r="U88" i="12"/>
  <c r="U174" i="12" s="1"/>
  <c r="U25" i="12"/>
  <c r="U69" i="12"/>
  <c r="U155" i="12" s="1"/>
  <c r="U14" i="12"/>
  <c r="U100" i="12" s="1"/>
  <c r="U78" i="12"/>
  <c r="U164" i="12" s="1"/>
  <c r="U59" i="12"/>
  <c r="U40" i="12"/>
  <c r="U126" i="12" s="1"/>
  <c r="U77" i="12"/>
  <c r="U163" i="12" s="1"/>
  <c r="U73" i="12"/>
  <c r="U159" i="12" s="1"/>
  <c r="U9" i="12"/>
  <c r="U95" i="12" s="1"/>
  <c r="U53" i="12"/>
  <c r="U30" i="12"/>
  <c r="U116" i="12" s="1"/>
  <c r="U75" i="12"/>
  <c r="U161" i="12" s="1"/>
  <c r="U56" i="12"/>
  <c r="U142" i="12" s="1"/>
  <c r="U11" i="12"/>
  <c r="U97" i="12" s="1"/>
  <c r="U57" i="12"/>
  <c r="U143" i="12" s="1"/>
  <c r="U13" i="12"/>
  <c r="U99" i="12" s="1"/>
  <c r="U37" i="12"/>
  <c r="U123" i="12" s="1"/>
  <c r="R16" i="12"/>
  <c r="R102" i="12" s="1"/>
  <c r="R20" i="12"/>
  <c r="R106" i="12" s="1"/>
  <c r="R32" i="12"/>
  <c r="R118" i="12" s="1"/>
  <c r="R5" i="12"/>
  <c r="R91" i="12" s="1"/>
  <c r="R21" i="12"/>
  <c r="R107" i="12" s="1"/>
  <c r="R37" i="12"/>
  <c r="R123" i="12" s="1"/>
  <c r="R53" i="12"/>
  <c r="R69" i="12"/>
  <c r="R155" i="12" s="1"/>
  <c r="R85" i="12"/>
  <c r="R171" i="12" s="1"/>
  <c r="R18" i="12"/>
  <c r="R104" i="12" s="1"/>
  <c r="R34" i="12"/>
  <c r="R120" i="12" s="1"/>
  <c r="R50" i="12"/>
  <c r="R66" i="12"/>
  <c r="R152" i="12" s="1"/>
  <c r="R82" i="12"/>
  <c r="R168" i="12" s="1"/>
  <c r="R15" i="12"/>
  <c r="R101" i="12" s="1"/>
  <c r="R31" i="12"/>
  <c r="R117" i="12" s="1"/>
  <c r="R47" i="12"/>
  <c r="R133" i="12" s="1"/>
  <c r="R63" i="12"/>
  <c r="R149" i="12" s="1"/>
  <c r="R79" i="12"/>
  <c r="R165" i="12" s="1"/>
  <c r="R80" i="12"/>
  <c r="R9" i="12"/>
  <c r="R95" i="12" s="1"/>
  <c r="R25" i="12"/>
  <c r="R41" i="12"/>
  <c r="R127" i="12" s="1"/>
  <c r="R57" i="12"/>
  <c r="R143" i="12" s="1"/>
  <c r="R73" i="12"/>
  <c r="R159" i="12" s="1"/>
  <c r="R6" i="12"/>
  <c r="R92" i="12" s="1"/>
  <c r="R22" i="12"/>
  <c r="R108" i="12" s="1"/>
  <c r="R38" i="12"/>
  <c r="R54" i="12"/>
  <c r="R140" i="12" s="1"/>
  <c r="R70" i="12"/>
  <c r="R156" i="12" s="1"/>
  <c r="R86" i="12"/>
  <c r="R172" i="12" s="1"/>
  <c r="R19" i="12"/>
  <c r="R105" i="12" s="1"/>
  <c r="R35" i="12"/>
  <c r="R121" i="12" s="1"/>
  <c r="R51" i="12"/>
  <c r="R137" i="12" s="1"/>
  <c r="R67" i="12"/>
  <c r="R153" i="12" s="1"/>
  <c r="R83" i="12"/>
  <c r="R169" i="12" s="1"/>
  <c r="R84" i="12"/>
  <c r="R170" i="12" s="1"/>
  <c r="R64" i="12"/>
  <c r="R150" i="12" s="1"/>
  <c r="R13" i="12"/>
  <c r="R99" i="12" s="1"/>
  <c r="R29" i="12"/>
  <c r="R115" i="12" s="1"/>
  <c r="R45" i="12"/>
  <c r="R131" i="12" s="1"/>
  <c r="R61" i="12"/>
  <c r="R147" i="12" s="1"/>
  <c r="R77" i="12"/>
  <c r="R163" i="12" s="1"/>
  <c r="R10" i="12"/>
  <c r="R26" i="12"/>
  <c r="R112" i="12" s="1"/>
  <c r="R42" i="12"/>
  <c r="R128" i="12" s="1"/>
  <c r="R58" i="12"/>
  <c r="R74" i="12"/>
  <c r="R160" i="12" s="1"/>
  <c r="R7" i="12"/>
  <c r="R93" i="12" s="1"/>
  <c r="R23" i="12"/>
  <c r="R109" i="12" s="1"/>
  <c r="R39" i="12"/>
  <c r="R125" i="12" s="1"/>
  <c r="R55" i="12"/>
  <c r="R141" i="12" s="1"/>
  <c r="R71" i="12"/>
  <c r="R157" i="12" s="1"/>
  <c r="R87" i="12"/>
  <c r="R173" i="12" s="1"/>
  <c r="R36" i="12"/>
  <c r="R122" i="12" s="1"/>
  <c r="R33" i="12"/>
  <c r="R119" i="12" s="1"/>
  <c r="R14" i="12"/>
  <c r="R100" i="12" s="1"/>
  <c r="R78" i="12"/>
  <c r="R164" i="12" s="1"/>
  <c r="R59" i="12"/>
  <c r="R88" i="12"/>
  <c r="R174" i="12" s="1"/>
  <c r="R60" i="12"/>
  <c r="R146" i="12" s="1"/>
  <c r="R24" i="12"/>
  <c r="R110" i="12" s="1"/>
  <c r="R8" i="12"/>
  <c r="R94" i="12" s="1"/>
  <c r="R49" i="12"/>
  <c r="R135" i="12" s="1"/>
  <c r="R30" i="12"/>
  <c r="R116" i="12" s="1"/>
  <c r="R11" i="12"/>
  <c r="R97" i="12" s="1"/>
  <c r="R75" i="12"/>
  <c r="R161" i="12" s="1"/>
  <c r="R44" i="12"/>
  <c r="R130" i="12" s="1"/>
  <c r="R72" i="12"/>
  <c r="R52" i="12"/>
  <c r="R138" i="12" s="1"/>
  <c r="R65" i="12"/>
  <c r="R151" i="12" s="1"/>
  <c r="R46" i="12"/>
  <c r="R132" i="12" s="1"/>
  <c r="R27" i="12"/>
  <c r="R113" i="12" s="1"/>
  <c r="R28" i="12"/>
  <c r="R56" i="12"/>
  <c r="R142" i="12" s="1"/>
  <c r="R17" i="12"/>
  <c r="R103" i="12" s="1"/>
  <c r="R68" i="12"/>
  <c r="R154" i="12" s="1"/>
  <c r="R48" i="12"/>
  <c r="R134" i="12" s="1"/>
  <c r="R81" i="12"/>
  <c r="R167" i="12" s="1"/>
  <c r="R76" i="12"/>
  <c r="R162" i="12" s="1"/>
  <c r="R62" i="12"/>
  <c r="R148" i="12" s="1"/>
  <c r="R12" i="12"/>
  <c r="R98" i="12" s="1"/>
  <c r="R40" i="12"/>
  <c r="R126" i="12" s="1"/>
  <c r="R43" i="12"/>
  <c r="R129" i="12" s="1"/>
  <c r="Z13" i="12"/>
  <c r="Z99" i="12" s="1"/>
  <c r="Z81" i="12"/>
  <c r="Z167" i="12" s="1"/>
  <c r="Z17" i="12"/>
  <c r="Z103" i="12" s="1"/>
  <c r="Z69" i="12"/>
  <c r="Z155" i="12" s="1"/>
  <c r="Z65" i="12"/>
  <c r="Z151" i="12" s="1"/>
  <c r="Z37" i="12"/>
  <c r="Z123" i="12" s="1"/>
  <c r="Z85" i="12"/>
  <c r="Z171" i="12" s="1"/>
  <c r="Z49" i="12"/>
  <c r="Z135" i="12" s="1"/>
  <c r="Z5" i="12"/>
  <c r="Z91" i="12" s="1"/>
  <c r="Z61" i="12"/>
  <c r="Z147" i="12" s="1"/>
  <c r="Z18" i="12"/>
  <c r="Z104" i="12" s="1"/>
  <c r="Z34" i="12"/>
  <c r="Z120" i="12" s="1"/>
  <c r="Z50" i="12"/>
  <c r="Z66" i="12"/>
  <c r="Z152" i="12" s="1"/>
  <c r="Z82" i="12"/>
  <c r="Z168" i="12" s="1"/>
  <c r="Z15" i="12"/>
  <c r="Z101" i="12" s="1"/>
  <c r="Z31" i="12"/>
  <c r="Z117" i="12" s="1"/>
  <c r="Z47" i="12"/>
  <c r="Z133" i="12" s="1"/>
  <c r="Z63" i="12"/>
  <c r="Z149" i="12" s="1"/>
  <c r="Z79" i="12"/>
  <c r="Z165" i="12" s="1"/>
  <c r="Z12" i="12"/>
  <c r="Z98" i="12" s="1"/>
  <c r="Z28" i="12"/>
  <c r="Z44" i="12"/>
  <c r="Z130" i="12" s="1"/>
  <c r="Z60" i="12"/>
  <c r="Z146" i="12" s="1"/>
  <c r="Z76" i="12"/>
  <c r="Z162" i="12" s="1"/>
  <c r="Z57" i="12"/>
  <c r="Z143" i="12" s="1"/>
  <c r="Z41" i="12"/>
  <c r="Z127" i="12" s="1"/>
  <c r="Z33" i="12"/>
  <c r="Z119" i="12" s="1"/>
  <c r="Z45" i="12"/>
  <c r="Z131" i="12" s="1"/>
  <c r="Z6" i="12"/>
  <c r="Z92" i="12" s="1"/>
  <c r="Z22" i="12"/>
  <c r="Z108" i="12" s="1"/>
  <c r="Z38" i="12"/>
  <c r="Z54" i="12"/>
  <c r="Z140" i="12" s="1"/>
  <c r="Z70" i="12"/>
  <c r="Z156" i="12" s="1"/>
  <c r="Z86" i="12"/>
  <c r="Z172" i="12" s="1"/>
  <c r="Z19" i="12"/>
  <c r="Z105" i="12" s="1"/>
  <c r="Z35" i="12"/>
  <c r="Z121" i="12" s="1"/>
  <c r="Z51" i="12"/>
  <c r="Z137" i="12" s="1"/>
  <c r="Z67" i="12"/>
  <c r="Z153" i="12" s="1"/>
  <c r="Z83" i="12"/>
  <c r="Z169" i="12" s="1"/>
  <c r="Z16" i="12"/>
  <c r="Z102" i="12" s="1"/>
  <c r="Z32" i="12"/>
  <c r="Z118" i="12" s="1"/>
  <c r="Z48" i="12"/>
  <c r="Z134" i="12" s="1"/>
  <c r="Z64" i="12"/>
  <c r="Z150" i="12" s="1"/>
  <c r="Z80" i="12"/>
  <c r="Z21" i="12"/>
  <c r="Z107" i="12" s="1"/>
  <c r="Z29" i="12"/>
  <c r="Z115" i="12" s="1"/>
  <c r="Z10" i="12"/>
  <c r="Z26" i="12"/>
  <c r="Z112" i="12" s="1"/>
  <c r="Z42" i="12"/>
  <c r="Z128" i="12" s="1"/>
  <c r="Z58" i="12"/>
  <c r="Z74" i="12"/>
  <c r="Z160" i="12" s="1"/>
  <c r="Z7" i="12"/>
  <c r="Z93" i="12" s="1"/>
  <c r="Z23" i="12"/>
  <c r="Z109" i="12" s="1"/>
  <c r="Z39" i="12"/>
  <c r="Z125" i="12" s="1"/>
  <c r="Z55" i="12"/>
  <c r="Z141" i="12" s="1"/>
  <c r="Z71" i="12"/>
  <c r="Z157" i="12" s="1"/>
  <c r="Z87" i="12"/>
  <c r="Z173" i="12" s="1"/>
  <c r="Z20" i="12"/>
  <c r="Z106" i="12" s="1"/>
  <c r="Z36" i="12"/>
  <c r="Z122" i="12" s="1"/>
  <c r="Z52" i="12"/>
  <c r="Z138" i="12" s="1"/>
  <c r="Z68" i="12"/>
  <c r="Z154" i="12" s="1"/>
  <c r="Z84" i="12"/>
  <c r="Z170" i="12" s="1"/>
  <c r="Z25" i="12"/>
  <c r="Z53" i="12"/>
  <c r="Z62" i="12"/>
  <c r="Z148" i="12" s="1"/>
  <c r="Z43" i="12"/>
  <c r="Z129" i="12" s="1"/>
  <c r="Z24" i="12"/>
  <c r="Z110" i="12" s="1"/>
  <c r="Z88" i="12"/>
  <c r="Z174" i="12" s="1"/>
  <c r="Z73" i="12"/>
  <c r="Z159" i="12" s="1"/>
  <c r="Z9" i="12"/>
  <c r="Z95" i="12" s="1"/>
  <c r="Z8" i="12"/>
  <c r="Z94" i="12" s="1"/>
  <c r="Z14" i="12"/>
  <c r="Z100" i="12" s="1"/>
  <c r="Z78" i="12"/>
  <c r="Z164" i="12" s="1"/>
  <c r="Z59" i="12"/>
  <c r="Z40" i="12"/>
  <c r="Z126" i="12" s="1"/>
  <c r="Z30" i="12"/>
  <c r="Z116" i="12" s="1"/>
  <c r="Z11" i="12"/>
  <c r="Z97" i="12" s="1"/>
  <c r="Z75" i="12"/>
  <c r="Z161" i="12" s="1"/>
  <c r="Z56" i="12"/>
  <c r="Z142" i="12" s="1"/>
  <c r="Z77" i="12"/>
  <c r="Z163" i="12" s="1"/>
  <c r="Z46" i="12"/>
  <c r="Z132" i="12" s="1"/>
  <c r="Z27" i="12"/>
  <c r="Z113" i="12" s="1"/>
  <c r="Z72" i="12"/>
  <c r="AA25" i="12"/>
  <c r="AA45" i="12"/>
  <c r="AA131" i="12" s="1"/>
  <c r="AA73" i="12"/>
  <c r="AA159" i="12" s="1"/>
  <c r="AA85" i="12"/>
  <c r="AA171" i="12" s="1"/>
  <c r="AA67" i="12"/>
  <c r="AA153" i="12" s="1"/>
  <c r="AA61" i="12"/>
  <c r="AA147" i="12" s="1"/>
  <c r="AA14" i="12"/>
  <c r="AA100" i="12" s="1"/>
  <c r="AA30" i="12"/>
  <c r="AA116" i="12" s="1"/>
  <c r="AA19" i="12"/>
  <c r="AA105" i="12" s="1"/>
  <c r="AA35" i="12"/>
  <c r="AA121" i="12" s="1"/>
  <c r="AA51" i="12"/>
  <c r="AA137" i="12" s="1"/>
  <c r="AA8" i="12"/>
  <c r="AA94" i="12" s="1"/>
  <c r="AA24" i="12"/>
  <c r="AA110" i="12" s="1"/>
  <c r="AA40" i="12"/>
  <c r="AA126" i="12" s="1"/>
  <c r="AA56" i="12"/>
  <c r="AA142" i="12" s="1"/>
  <c r="AA72" i="12"/>
  <c r="AA46" i="12"/>
  <c r="AA132" i="12" s="1"/>
  <c r="AA74" i="12"/>
  <c r="AA160" i="12" s="1"/>
  <c r="AA17" i="12"/>
  <c r="AA103" i="12" s="1"/>
  <c r="AA57" i="12"/>
  <c r="AA143" i="12" s="1"/>
  <c r="AA79" i="12"/>
  <c r="AA165" i="12" s="1"/>
  <c r="AA21" i="12"/>
  <c r="AA107" i="12" s="1"/>
  <c r="AA58" i="12"/>
  <c r="AA80" i="12"/>
  <c r="AA77" i="12"/>
  <c r="AA163" i="12" s="1"/>
  <c r="AA18" i="12"/>
  <c r="AA104" i="12" s="1"/>
  <c r="AA7" i="12"/>
  <c r="AA93" i="12" s="1"/>
  <c r="AA23" i="12"/>
  <c r="AA109" i="12" s="1"/>
  <c r="AA39" i="12"/>
  <c r="AA125" i="12" s="1"/>
  <c r="AA55" i="12"/>
  <c r="AA141" i="12" s="1"/>
  <c r="AA12" i="12"/>
  <c r="AA98" i="12" s="1"/>
  <c r="AA28" i="12"/>
  <c r="AA44" i="12"/>
  <c r="AA130" i="12" s="1"/>
  <c r="AA60" i="12"/>
  <c r="AA146" i="12" s="1"/>
  <c r="AA13" i="12"/>
  <c r="AA99" i="12" s="1"/>
  <c r="AA54" i="12"/>
  <c r="AA140" i="12" s="1"/>
  <c r="AA78" i="12"/>
  <c r="AA164" i="12" s="1"/>
  <c r="AA33" i="12"/>
  <c r="AA119" i="12" s="1"/>
  <c r="AA65" i="12"/>
  <c r="AA151" i="12" s="1"/>
  <c r="AA83" i="12"/>
  <c r="AA169" i="12" s="1"/>
  <c r="AA34" i="12"/>
  <c r="AA120" i="12" s="1"/>
  <c r="AA66" i="12"/>
  <c r="AA152" i="12" s="1"/>
  <c r="AA84" i="12"/>
  <c r="AA170" i="12" s="1"/>
  <c r="AA53" i="12"/>
  <c r="AA37" i="12"/>
  <c r="AA123" i="12" s="1"/>
  <c r="AA6" i="12"/>
  <c r="AA92" i="12" s="1"/>
  <c r="AA22" i="12"/>
  <c r="AA108" i="12" s="1"/>
  <c r="AA11" i="12"/>
  <c r="AA97" i="12" s="1"/>
  <c r="AA27" i="12"/>
  <c r="AA113" i="12" s="1"/>
  <c r="AA43" i="12"/>
  <c r="AA129" i="12" s="1"/>
  <c r="AA59" i="12"/>
  <c r="AA16" i="12"/>
  <c r="AA102" i="12" s="1"/>
  <c r="AA32" i="12"/>
  <c r="AA118" i="12" s="1"/>
  <c r="AA48" i="12"/>
  <c r="AA134" i="12" s="1"/>
  <c r="AA64" i="12"/>
  <c r="AA150" i="12" s="1"/>
  <c r="AA29" i="12"/>
  <c r="AA115" i="12" s="1"/>
  <c r="AA62" i="12"/>
  <c r="AA148" i="12" s="1"/>
  <c r="AA82" i="12"/>
  <c r="AA168" i="12" s="1"/>
  <c r="AA41" i="12"/>
  <c r="AA127" i="12" s="1"/>
  <c r="AA70" i="12"/>
  <c r="AA156" i="12" s="1"/>
  <c r="AA87" i="12"/>
  <c r="AA173" i="12" s="1"/>
  <c r="AA42" i="12"/>
  <c r="AA128" i="12" s="1"/>
  <c r="AA71" i="12"/>
  <c r="AA157" i="12" s="1"/>
  <c r="AA88" i="12"/>
  <c r="AA174" i="12" s="1"/>
  <c r="AA9" i="12"/>
  <c r="AA95" i="12" s="1"/>
  <c r="AA81" i="12"/>
  <c r="AA167" i="12" s="1"/>
  <c r="AA31" i="12"/>
  <c r="AA117" i="12" s="1"/>
  <c r="AA36" i="12"/>
  <c r="AA122" i="12" s="1"/>
  <c r="AA69" i="12"/>
  <c r="AA155" i="12" s="1"/>
  <c r="AA5" i="12"/>
  <c r="AA91" i="12" s="1"/>
  <c r="AA50" i="12"/>
  <c r="AA15" i="12"/>
  <c r="AA101" i="12" s="1"/>
  <c r="AA75" i="12"/>
  <c r="AA161" i="12" s="1"/>
  <c r="AA10" i="12"/>
  <c r="AA47" i="12"/>
  <c r="AA133" i="12" s="1"/>
  <c r="AA52" i="12"/>
  <c r="AA138" i="12" s="1"/>
  <c r="AA86" i="12"/>
  <c r="AA172" i="12" s="1"/>
  <c r="AA26" i="12"/>
  <c r="AA112" i="12" s="1"/>
  <c r="AA63" i="12"/>
  <c r="AA149" i="12" s="1"/>
  <c r="AA68" i="12"/>
  <c r="AA154" i="12" s="1"/>
  <c r="AA49" i="12"/>
  <c r="AA135" i="12" s="1"/>
  <c r="AA76" i="12"/>
  <c r="AA162" i="12" s="1"/>
  <c r="AA20" i="12"/>
  <c r="AA106" i="12" s="1"/>
  <c r="AA38" i="12"/>
  <c r="O88" i="12"/>
  <c r="O174" i="12" s="1"/>
  <c r="O16" i="12"/>
  <c r="O102" i="12" s="1"/>
  <c r="O48" i="12"/>
  <c r="O134" i="12" s="1"/>
  <c r="O79" i="12"/>
  <c r="O165" i="12" s="1"/>
  <c r="O32" i="12"/>
  <c r="O118" i="12" s="1"/>
  <c r="O8" i="12"/>
  <c r="O94" i="12" s="1"/>
  <c r="O72" i="12"/>
  <c r="O24" i="12"/>
  <c r="O110" i="12" s="1"/>
  <c r="O56" i="12"/>
  <c r="O142" i="12" s="1"/>
  <c r="O83" i="12"/>
  <c r="O169" i="12" s="1"/>
  <c r="O64" i="12"/>
  <c r="O150" i="12" s="1"/>
  <c r="O87" i="12"/>
  <c r="O173" i="12" s="1"/>
  <c r="O40" i="12"/>
  <c r="O126" i="12" s="1"/>
  <c r="O78" i="12"/>
  <c r="O164" i="12" s="1"/>
  <c r="O47" i="12"/>
  <c r="O15" i="12"/>
  <c r="O101" i="12" s="1"/>
  <c r="O81" i="12"/>
  <c r="O167" i="12" s="1"/>
  <c r="O52" i="12"/>
  <c r="O138" i="12" s="1"/>
  <c r="O20" i="12"/>
  <c r="O106" i="12" s="1"/>
  <c r="O13" i="12"/>
  <c r="O99" i="12" s="1"/>
  <c r="O29" i="12"/>
  <c r="O115" i="12" s="1"/>
  <c r="O45" i="12"/>
  <c r="O131" i="12" s="1"/>
  <c r="O61" i="12"/>
  <c r="O147" i="12" s="1"/>
  <c r="O77" i="12"/>
  <c r="O163" i="12" s="1"/>
  <c r="O18" i="12"/>
  <c r="O104" i="12" s="1"/>
  <c r="O34" i="12"/>
  <c r="O120" i="12" s="1"/>
  <c r="O50" i="12"/>
  <c r="O66" i="12"/>
  <c r="O152" i="12" s="1"/>
  <c r="O67" i="12"/>
  <c r="O153" i="12" s="1"/>
  <c r="O35" i="12"/>
  <c r="O121" i="12" s="1"/>
  <c r="O71" i="12"/>
  <c r="O157" i="12" s="1"/>
  <c r="O39" i="12"/>
  <c r="O125" i="12" s="1"/>
  <c r="O7" i="12"/>
  <c r="O76" i="12"/>
  <c r="O44" i="12"/>
  <c r="O12" i="12"/>
  <c r="O98" i="12" s="1"/>
  <c r="O17" i="12"/>
  <c r="O103" i="12" s="1"/>
  <c r="O33" i="12"/>
  <c r="O119" i="12" s="1"/>
  <c r="O49" i="12"/>
  <c r="O135" i="12" s="1"/>
  <c r="O65" i="12"/>
  <c r="O151" i="12" s="1"/>
  <c r="O6" i="12"/>
  <c r="O92" i="12" s="1"/>
  <c r="O22" i="12"/>
  <c r="O108" i="12" s="1"/>
  <c r="O38" i="12"/>
  <c r="O54" i="12"/>
  <c r="O140" i="12" s="1"/>
  <c r="O70" i="12"/>
  <c r="O156" i="12" s="1"/>
  <c r="O84" i="12"/>
  <c r="O170" i="12" s="1"/>
  <c r="O59" i="12"/>
  <c r="O27" i="12"/>
  <c r="O113" i="12" s="1"/>
  <c r="O86" i="12"/>
  <c r="O172" i="12" s="1"/>
  <c r="O63" i="12"/>
  <c r="O149" i="12" s="1"/>
  <c r="O31" i="12"/>
  <c r="O117" i="12" s="1"/>
  <c r="O68" i="12"/>
  <c r="O154" i="12" s="1"/>
  <c r="O36" i="12"/>
  <c r="O122" i="12" s="1"/>
  <c r="O5" i="12"/>
  <c r="O91" i="12" s="1"/>
  <c r="O21" i="12"/>
  <c r="O107" i="12" s="1"/>
  <c r="O37" i="12"/>
  <c r="O123" i="12" s="1"/>
  <c r="O53" i="12"/>
  <c r="O69" i="12"/>
  <c r="O155" i="12" s="1"/>
  <c r="O10" i="12"/>
  <c r="O26" i="12"/>
  <c r="O112" i="12" s="1"/>
  <c r="O42" i="12"/>
  <c r="O128" i="12" s="1"/>
  <c r="O58" i="12"/>
  <c r="O74" i="12"/>
  <c r="O160" i="12" s="1"/>
  <c r="O80" i="12"/>
  <c r="O51" i="12"/>
  <c r="O137" i="12" s="1"/>
  <c r="O19" i="12"/>
  <c r="O105" i="12" s="1"/>
  <c r="O82" i="12"/>
  <c r="O168" i="12" s="1"/>
  <c r="O85" i="12"/>
  <c r="O171" i="12" s="1"/>
  <c r="O25" i="12"/>
  <c r="O14" i="12"/>
  <c r="O100" i="12" s="1"/>
  <c r="O28" i="12"/>
  <c r="O46" i="12"/>
  <c r="O132" i="12" s="1"/>
  <c r="O55" i="12"/>
  <c r="O141" i="12" s="1"/>
  <c r="O60" i="12"/>
  <c r="O146" i="12" s="1"/>
  <c r="O41" i="12"/>
  <c r="O127" i="12" s="1"/>
  <c r="O30" i="12"/>
  <c r="O116" i="12" s="1"/>
  <c r="O75" i="12"/>
  <c r="O161" i="12" s="1"/>
  <c r="O23" i="12"/>
  <c r="O109" i="12" s="1"/>
  <c r="O57" i="12"/>
  <c r="O143" i="12" s="1"/>
  <c r="O43" i="12"/>
  <c r="O9" i="12"/>
  <c r="O95" i="12" s="1"/>
  <c r="O73" i="12"/>
  <c r="O159" i="12" s="1"/>
  <c r="O62" i="12"/>
  <c r="O148" i="12" s="1"/>
  <c r="O11" i="12"/>
  <c r="O97" i="12" s="1"/>
  <c r="O93" i="12"/>
  <c r="O162" i="12"/>
  <c r="O130" i="12"/>
  <c r="O129" i="12"/>
  <c r="O133" i="1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AI17" i="12" l="1"/>
  <c r="AI41" i="12"/>
  <c r="AI61" i="12"/>
  <c r="AI85" i="12"/>
  <c r="AI9" i="12"/>
  <c r="AI29" i="12"/>
  <c r="AI49" i="12"/>
  <c r="AI77" i="12"/>
  <c r="AI13" i="12"/>
  <c r="AI33" i="12"/>
  <c r="AI57" i="12"/>
  <c r="AI81" i="12"/>
  <c r="O136" i="12"/>
  <c r="AA136" i="12"/>
  <c r="AA144" i="12"/>
  <c r="Z145" i="12"/>
  <c r="Z144" i="12"/>
  <c r="R145" i="12"/>
  <c r="Q139" i="12"/>
  <c r="Z114" i="12"/>
  <c r="R114" i="12"/>
  <c r="R111" i="12"/>
  <c r="U144" i="12"/>
  <c r="W158" i="12"/>
  <c r="W139" i="12"/>
  <c r="T144" i="12"/>
  <c r="S166" i="12"/>
  <c r="S158" i="12"/>
  <c r="S139" i="12"/>
  <c r="S111" i="12"/>
  <c r="V96" i="12"/>
  <c r="V166" i="12"/>
  <c r="Y111" i="12"/>
  <c r="Y144" i="12"/>
  <c r="Y158" i="12"/>
  <c r="Q145" i="12"/>
  <c r="Q158" i="12"/>
  <c r="Q166" i="12"/>
  <c r="H131" i="12"/>
  <c r="H139" i="12"/>
  <c r="H92" i="12"/>
  <c r="H107" i="12"/>
  <c r="H171" i="12"/>
  <c r="H174" i="12"/>
  <c r="H147" i="12"/>
  <c r="H99" i="12"/>
  <c r="H162" i="12"/>
  <c r="H130" i="12"/>
  <c r="H98" i="12"/>
  <c r="H143" i="12"/>
  <c r="H111" i="12"/>
  <c r="H91" i="12"/>
  <c r="H142" i="12"/>
  <c r="H110" i="12"/>
  <c r="H169" i="12"/>
  <c r="H153" i="12"/>
  <c r="H137" i="12"/>
  <c r="H121" i="12"/>
  <c r="H105" i="12"/>
  <c r="H172" i="12"/>
  <c r="H156" i="12"/>
  <c r="H140" i="12"/>
  <c r="H124" i="12"/>
  <c r="H108" i="12"/>
  <c r="H115" i="12"/>
  <c r="H146" i="12"/>
  <c r="H123" i="12"/>
  <c r="H122" i="12"/>
  <c r="H159" i="12"/>
  <c r="H119" i="12"/>
  <c r="H166" i="12"/>
  <c r="H126" i="12"/>
  <c r="H161" i="12"/>
  <c r="H141" i="12"/>
  <c r="H117" i="12"/>
  <c r="H97" i="12"/>
  <c r="H160" i="12"/>
  <c r="H136" i="12"/>
  <c r="H116" i="12"/>
  <c r="H96" i="12"/>
  <c r="H155" i="12"/>
  <c r="H170" i="12"/>
  <c r="H114" i="12"/>
  <c r="H151" i="12"/>
  <c r="H103" i="12"/>
  <c r="H158" i="12"/>
  <c r="H118" i="12"/>
  <c r="H157" i="12"/>
  <c r="H133" i="12"/>
  <c r="H113" i="12"/>
  <c r="H93" i="12"/>
  <c r="H152" i="12"/>
  <c r="H132" i="12"/>
  <c r="H112" i="12"/>
  <c r="H154" i="12"/>
  <c r="H95" i="12"/>
  <c r="H150" i="12"/>
  <c r="H149" i="12"/>
  <c r="H109" i="12"/>
  <c r="H148" i="12"/>
  <c r="H104" i="12"/>
  <c r="H163" i="12"/>
  <c r="H102" i="12"/>
  <c r="H173" i="12"/>
  <c r="H168" i="12"/>
  <c r="H138" i="12"/>
  <c r="H167" i="12"/>
  <c r="H134" i="12"/>
  <c r="H145" i="12"/>
  <c r="H101" i="12"/>
  <c r="H144" i="12"/>
  <c r="H100" i="12"/>
  <c r="H106" i="12"/>
  <c r="H135" i="12"/>
  <c r="H129" i="12"/>
  <c r="H128" i="12"/>
  <c r="H127" i="12"/>
  <c r="H164" i="12"/>
  <c r="H120" i="12"/>
  <c r="H94" i="12"/>
  <c r="H165" i="12"/>
  <c r="H125" i="12"/>
  <c r="I159" i="12"/>
  <c r="I115" i="12"/>
  <c r="I162" i="12"/>
  <c r="I146" i="12"/>
  <c r="I130" i="12"/>
  <c r="I114" i="12"/>
  <c r="I98" i="12"/>
  <c r="I143" i="12"/>
  <c r="I99" i="12"/>
  <c r="I169" i="12"/>
  <c r="I153" i="12"/>
  <c r="I137" i="12"/>
  <c r="I121" i="12"/>
  <c r="I105" i="12"/>
  <c r="I135" i="12"/>
  <c r="I168" i="12"/>
  <c r="I152" i="12"/>
  <c r="I136" i="12"/>
  <c r="I120" i="12"/>
  <c r="I104" i="12"/>
  <c r="I171" i="12"/>
  <c r="I103" i="12"/>
  <c r="I95" i="12"/>
  <c r="I170" i="12"/>
  <c r="I150" i="12"/>
  <c r="I126" i="12"/>
  <c r="I106" i="12"/>
  <c r="I131" i="12"/>
  <c r="I165" i="12"/>
  <c r="I145" i="12"/>
  <c r="I125" i="12"/>
  <c r="I101" i="12"/>
  <c r="I147" i="12"/>
  <c r="I172" i="12"/>
  <c r="I148" i="12"/>
  <c r="I128" i="12"/>
  <c r="I108" i="12"/>
  <c r="I92" i="12"/>
  <c r="I151" i="12"/>
  <c r="I166" i="12"/>
  <c r="I142" i="12"/>
  <c r="I122" i="12"/>
  <c r="I102" i="12"/>
  <c r="I119" i="12"/>
  <c r="I161" i="12"/>
  <c r="I141" i="12"/>
  <c r="I117" i="12"/>
  <c r="I97" i="12"/>
  <c r="I123" i="12"/>
  <c r="I164" i="12"/>
  <c r="I144" i="12"/>
  <c r="I124" i="12"/>
  <c r="I100" i="12"/>
  <c r="I158" i="12"/>
  <c r="I118" i="12"/>
  <c r="I107" i="12"/>
  <c r="I133" i="12"/>
  <c r="I93" i="12"/>
  <c r="I167" i="12"/>
  <c r="I160" i="12"/>
  <c r="I116" i="12"/>
  <c r="I139" i="12"/>
  <c r="I94" i="12"/>
  <c r="I113" i="12"/>
  <c r="I96" i="12"/>
  <c r="I154" i="12"/>
  <c r="I110" i="12"/>
  <c r="I173" i="12"/>
  <c r="I129" i="12"/>
  <c r="I155" i="12"/>
  <c r="I156" i="12"/>
  <c r="I112" i="12"/>
  <c r="I138" i="12"/>
  <c r="I157" i="12"/>
  <c r="I111" i="12"/>
  <c r="I140" i="12"/>
  <c r="I134" i="12"/>
  <c r="I149" i="12"/>
  <c r="I174" i="12"/>
  <c r="I163" i="12"/>
  <c r="I132" i="12"/>
  <c r="I127" i="12"/>
  <c r="I109" i="12"/>
  <c r="I91" i="12"/>
  <c r="AE168" i="12"/>
  <c r="AE140" i="12"/>
  <c r="AE148" i="12"/>
  <c r="AE152" i="12"/>
  <c r="AE93" i="12"/>
  <c r="AE172" i="12"/>
  <c r="AE164" i="12"/>
  <c r="AE167" i="12"/>
  <c r="AE135" i="12"/>
  <c r="AE103" i="12"/>
  <c r="AE166" i="12"/>
  <c r="AE150" i="12"/>
  <c r="AE134" i="12"/>
  <c r="AE118" i="12"/>
  <c r="AE102" i="12"/>
  <c r="AE132" i="12"/>
  <c r="AE116" i="12"/>
  <c r="AE100" i="12"/>
  <c r="AE163" i="12"/>
  <c r="AE131" i="12"/>
  <c r="AE95" i="12"/>
  <c r="AE161" i="12"/>
  <c r="AE145" i="12"/>
  <c r="AE129" i="12"/>
  <c r="AE113" i="12"/>
  <c r="AE97" i="12"/>
  <c r="AE156" i="12"/>
  <c r="AE159" i="12"/>
  <c r="AE119" i="12"/>
  <c r="AE170" i="12"/>
  <c r="AE146" i="12"/>
  <c r="AE126" i="12"/>
  <c r="AE106" i="12"/>
  <c r="AE128" i="12"/>
  <c r="AE108" i="12"/>
  <c r="AE171" i="12"/>
  <c r="AE123" i="12"/>
  <c r="AE169" i="12"/>
  <c r="AE149" i="12"/>
  <c r="AE125" i="12"/>
  <c r="AE105" i="12"/>
  <c r="AE151" i="12"/>
  <c r="AE99" i="12"/>
  <c r="AE154" i="12"/>
  <c r="AE122" i="12"/>
  <c r="AE94" i="12"/>
  <c r="AE112" i="12"/>
  <c r="AE155" i="12"/>
  <c r="AE107" i="12"/>
  <c r="AE153" i="12"/>
  <c r="AE121" i="12"/>
  <c r="AE143" i="12"/>
  <c r="AE174" i="12"/>
  <c r="AE142" i="12"/>
  <c r="AE114" i="12"/>
  <c r="AE136" i="12"/>
  <c r="AE104" i="12"/>
  <c r="AE147" i="12"/>
  <c r="AE173" i="12"/>
  <c r="AE141" i="12"/>
  <c r="AE117" i="12"/>
  <c r="AE127" i="12"/>
  <c r="AE138" i="12"/>
  <c r="AE124" i="12"/>
  <c r="AE139" i="12"/>
  <c r="AE137" i="12"/>
  <c r="AE110" i="12"/>
  <c r="AE165" i="12"/>
  <c r="AE111" i="12"/>
  <c r="AE130" i="12"/>
  <c r="AE120" i="12"/>
  <c r="AE115" i="12"/>
  <c r="AE133" i="12"/>
  <c r="AE144" i="12"/>
  <c r="AE162" i="12"/>
  <c r="AE96" i="12"/>
  <c r="AE109" i="12"/>
  <c r="AE98" i="12"/>
  <c r="AE92" i="12"/>
  <c r="AE160" i="12"/>
  <c r="AE158" i="12"/>
  <c r="AE91" i="12"/>
  <c r="AE157" i="12"/>
  <c r="AE101" i="12"/>
  <c r="G96" i="12"/>
  <c r="G160" i="12"/>
  <c r="G104" i="12"/>
  <c r="G112" i="12"/>
  <c r="G156" i="12"/>
  <c r="G136" i="12"/>
  <c r="G101" i="12"/>
  <c r="G117" i="12"/>
  <c r="G133" i="12"/>
  <c r="G149" i="12"/>
  <c r="G165" i="12"/>
  <c r="G94" i="12"/>
  <c r="G110" i="12"/>
  <c r="G126" i="12"/>
  <c r="G142" i="12"/>
  <c r="G158" i="12"/>
  <c r="G174" i="12"/>
  <c r="G107" i="12"/>
  <c r="G123" i="12"/>
  <c r="G139" i="12"/>
  <c r="G155" i="12"/>
  <c r="G171" i="12"/>
  <c r="G124" i="12"/>
  <c r="G116" i="12"/>
  <c r="G120" i="12"/>
  <c r="G109" i="12"/>
  <c r="G129" i="12"/>
  <c r="G153" i="12"/>
  <c r="G173" i="12"/>
  <c r="G106" i="12"/>
  <c r="G130" i="12"/>
  <c r="G150" i="12"/>
  <c r="G170" i="12"/>
  <c r="G111" i="12"/>
  <c r="G131" i="12"/>
  <c r="G151" i="12"/>
  <c r="G91" i="12"/>
  <c r="G148" i="12"/>
  <c r="G128" i="12"/>
  <c r="G108" i="12"/>
  <c r="G93" i="12"/>
  <c r="G113" i="12"/>
  <c r="G137" i="12"/>
  <c r="G157" i="12"/>
  <c r="G92" i="12"/>
  <c r="G114" i="12"/>
  <c r="G134" i="12"/>
  <c r="G154" i="12"/>
  <c r="G95" i="12"/>
  <c r="G115" i="12"/>
  <c r="G135" i="12"/>
  <c r="G159" i="12"/>
  <c r="G172" i="12"/>
  <c r="G132" i="12"/>
  <c r="G144" i="12"/>
  <c r="G97" i="12"/>
  <c r="G141" i="12"/>
  <c r="G98" i="12"/>
  <c r="G138" i="12"/>
  <c r="G99" i="12"/>
  <c r="G143" i="12"/>
  <c r="G140" i="12"/>
  <c r="G168" i="12"/>
  <c r="G161" i="12"/>
  <c r="G118" i="12"/>
  <c r="G119" i="12"/>
  <c r="G100" i="12"/>
  <c r="G105" i="12"/>
  <c r="G145" i="12"/>
  <c r="G102" i="12"/>
  <c r="G146" i="12"/>
  <c r="G103" i="12"/>
  <c r="G147" i="12"/>
  <c r="G164" i="12"/>
  <c r="G121" i="12"/>
  <c r="G162" i="12"/>
  <c r="G163" i="12"/>
  <c r="G169" i="12"/>
  <c r="G167" i="12"/>
  <c r="G122" i="12"/>
  <c r="G125" i="12"/>
  <c r="G152" i="12"/>
  <c r="G166" i="12"/>
  <c r="G127" i="12"/>
  <c r="AI12" i="12"/>
  <c r="AI28" i="12"/>
  <c r="AI44" i="12"/>
  <c r="AI60" i="12"/>
  <c r="AI76" i="12"/>
  <c r="O114" i="12"/>
  <c r="O96" i="12"/>
  <c r="O124" i="12"/>
  <c r="O158" i="12"/>
  <c r="AA145" i="12"/>
  <c r="U158" i="12"/>
  <c r="U96" i="12"/>
  <c r="W166" i="12"/>
  <c r="T158" i="12"/>
  <c r="T96" i="12"/>
  <c r="V111" i="12"/>
  <c r="V158" i="12"/>
  <c r="Y136" i="12"/>
  <c r="Q111" i="12"/>
  <c r="AA96" i="12"/>
  <c r="O111" i="12"/>
  <c r="O139" i="12"/>
  <c r="AA111" i="12"/>
  <c r="Z139" i="12"/>
  <c r="Z166" i="12"/>
  <c r="Z136" i="12"/>
  <c r="R158" i="12"/>
  <c r="U139" i="12"/>
  <c r="U166" i="12"/>
  <c r="U114" i="12"/>
  <c r="W114" i="12"/>
  <c r="W96" i="12"/>
  <c r="W111" i="12"/>
  <c r="T111" i="12"/>
  <c r="T166" i="12"/>
  <c r="T114" i="12"/>
  <c r="S124" i="12"/>
  <c r="S114" i="12"/>
  <c r="S136" i="12"/>
  <c r="V114" i="12"/>
  <c r="V136" i="12"/>
  <c r="V145" i="12"/>
  <c r="V144" i="12"/>
  <c r="V124" i="12"/>
  <c r="Y96" i="12"/>
  <c r="Q114" i="12"/>
  <c r="Q124" i="12"/>
  <c r="AG95" i="12"/>
  <c r="AG140" i="12"/>
  <c r="AG103" i="12"/>
  <c r="AG168" i="12"/>
  <c r="AG164" i="12"/>
  <c r="AG172" i="12"/>
  <c r="AG160" i="12"/>
  <c r="AG156" i="12"/>
  <c r="AG167" i="12"/>
  <c r="AG151" i="12"/>
  <c r="AG135" i="12"/>
  <c r="AG118" i="12"/>
  <c r="AG102" i="12"/>
  <c r="AG162" i="12"/>
  <c r="AG146" i="12"/>
  <c r="AG130" i="12"/>
  <c r="AG113" i="12"/>
  <c r="AG97" i="12"/>
  <c r="AG119" i="12"/>
  <c r="AG99" i="12"/>
  <c r="AG107" i="12"/>
  <c r="AG115" i="12"/>
  <c r="AG111" i="12"/>
  <c r="AG163" i="12"/>
  <c r="AG147" i="12"/>
  <c r="AG131" i="12"/>
  <c r="AG114" i="12"/>
  <c r="AG98" i="12"/>
  <c r="AG174" i="12"/>
  <c r="AG158" i="12"/>
  <c r="AG142" i="12"/>
  <c r="AG126" i="12"/>
  <c r="AG109" i="12"/>
  <c r="AG93" i="12"/>
  <c r="AG165" i="12"/>
  <c r="AG149" i="12"/>
  <c r="AG133" i="12"/>
  <c r="AG116" i="12"/>
  <c r="AG100" i="12"/>
  <c r="AG124" i="12"/>
  <c r="AG91" i="12"/>
  <c r="AG143" i="12"/>
  <c r="AG110" i="12"/>
  <c r="AG170" i="12"/>
  <c r="AG138" i="12"/>
  <c r="AG105" i="12"/>
  <c r="AG173" i="12"/>
  <c r="AG153" i="12"/>
  <c r="AG129" i="12"/>
  <c r="AG108" i="12"/>
  <c r="AG136" i="12"/>
  <c r="AG148" i="12"/>
  <c r="AG139" i="12"/>
  <c r="AG94" i="12"/>
  <c r="AG134" i="12"/>
  <c r="AG169" i="12"/>
  <c r="AG141" i="12"/>
  <c r="AG112" i="12"/>
  <c r="AG152" i="12"/>
  <c r="AG171" i="12"/>
  <c r="AG127" i="12"/>
  <c r="AG166" i="12"/>
  <c r="AG122" i="12"/>
  <c r="AG161" i="12"/>
  <c r="AG137" i="12"/>
  <c r="AG104" i="12"/>
  <c r="AG144" i="12"/>
  <c r="AG132" i="12"/>
  <c r="AG123" i="12"/>
  <c r="AG117" i="12"/>
  <c r="AG157" i="12"/>
  <c r="AG96" i="12"/>
  <c r="AG159" i="12"/>
  <c r="AG128" i="12"/>
  <c r="AG106" i="12"/>
  <c r="AG101" i="12"/>
  <c r="AG145" i="12"/>
  <c r="AG92" i="12"/>
  <c r="AG154" i="12"/>
  <c r="AG125" i="12"/>
  <c r="AG121" i="12"/>
  <c r="AG150" i="12"/>
  <c r="AG120" i="12"/>
  <c r="AG155" i="12"/>
  <c r="J96" i="12"/>
  <c r="J160" i="12"/>
  <c r="J164" i="12"/>
  <c r="J168" i="12"/>
  <c r="J136" i="12"/>
  <c r="J112" i="12"/>
  <c r="J100" i="12"/>
  <c r="J104" i="12"/>
  <c r="J132" i="12"/>
  <c r="J108" i="12"/>
  <c r="J116" i="12"/>
  <c r="J167" i="12"/>
  <c r="J151" i="12"/>
  <c r="J135" i="12"/>
  <c r="J119" i="12"/>
  <c r="J103" i="12"/>
  <c r="J174" i="12"/>
  <c r="J158" i="12"/>
  <c r="J142" i="12"/>
  <c r="J126" i="12"/>
  <c r="J110" i="12"/>
  <c r="J94" i="12"/>
  <c r="J169" i="12"/>
  <c r="J153" i="12"/>
  <c r="J137" i="12"/>
  <c r="J121" i="12"/>
  <c r="J105" i="12"/>
  <c r="J120" i="12"/>
  <c r="J172" i="12"/>
  <c r="J144" i="12"/>
  <c r="J92" i="12"/>
  <c r="J171" i="12"/>
  <c r="J147" i="12"/>
  <c r="J127" i="12"/>
  <c r="J107" i="12"/>
  <c r="J166" i="12"/>
  <c r="J146" i="12"/>
  <c r="J122" i="12"/>
  <c r="J102" i="12"/>
  <c r="J165" i="12"/>
  <c r="J145" i="12"/>
  <c r="J125" i="12"/>
  <c r="J101" i="12"/>
  <c r="J140" i="12"/>
  <c r="J152" i="12"/>
  <c r="J163" i="12"/>
  <c r="J143" i="12"/>
  <c r="J123" i="12"/>
  <c r="J99" i="12"/>
  <c r="J162" i="12"/>
  <c r="J138" i="12"/>
  <c r="J118" i="12"/>
  <c r="J98" i="12"/>
  <c r="J161" i="12"/>
  <c r="J141" i="12"/>
  <c r="J117" i="12"/>
  <c r="J97" i="12"/>
  <c r="J124" i="12"/>
  <c r="J159" i="12"/>
  <c r="J115" i="12"/>
  <c r="J134" i="12"/>
  <c r="J157" i="12"/>
  <c r="J113" i="12"/>
  <c r="J95" i="12"/>
  <c r="J114" i="12"/>
  <c r="J148" i="12"/>
  <c r="J155" i="12"/>
  <c r="J111" i="12"/>
  <c r="J170" i="12"/>
  <c r="J130" i="12"/>
  <c r="J149" i="12"/>
  <c r="J109" i="12"/>
  <c r="J93" i="12"/>
  <c r="J156" i="12"/>
  <c r="J139" i="12"/>
  <c r="J154" i="12"/>
  <c r="J133" i="12"/>
  <c r="J106" i="12"/>
  <c r="J173" i="12"/>
  <c r="J91" i="12"/>
  <c r="J129" i="12"/>
  <c r="J131" i="12"/>
  <c r="J128" i="12"/>
  <c r="J150" i="12"/>
  <c r="AI16" i="12"/>
  <c r="AI32" i="12"/>
  <c r="AI48" i="12"/>
  <c r="AI64" i="12"/>
  <c r="AI80" i="12"/>
  <c r="O145" i="12"/>
  <c r="R144" i="12"/>
  <c r="R139" i="12"/>
  <c r="W124" i="12"/>
  <c r="Y124" i="12"/>
  <c r="Q144" i="12"/>
  <c r="O144" i="12"/>
  <c r="O166" i="12"/>
  <c r="AA124" i="12"/>
  <c r="AA139" i="12"/>
  <c r="AA114" i="12"/>
  <c r="AA166" i="12"/>
  <c r="AA158" i="12"/>
  <c r="Z158" i="12"/>
  <c r="Z111" i="12"/>
  <c r="Z96" i="12"/>
  <c r="Z124" i="12"/>
  <c r="R96" i="12"/>
  <c r="R124" i="12"/>
  <c r="R166" i="12"/>
  <c r="R136" i="12"/>
  <c r="U145" i="12"/>
  <c r="U111" i="12"/>
  <c r="U124" i="12"/>
  <c r="U136" i="12"/>
  <c r="W136" i="12"/>
  <c r="W145" i="12"/>
  <c r="W144" i="12"/>
  <c r="T145" i="12"/>
  <c r="T124" i="12"/>
  <c r="T136" i="12"/>
  <c r="S96" i="12"/>
  <c r="S144" i="12"/>
  <c r="S145" i="12"/>
  <c r="V139" i="12"/>
  <c r="Y139" i="12"/>
  <c r="Y166" i="12"/>
  <c r="Y114" i="12"/>
  <c r="Y145" i="12"/>
  <c r="Q96" i="12"/>
  <c r="Q136" i="12"/>
  <c r="AF92" i="12"/>
  <c r="AF136" i="12"/>
  <c r="AF96" i="12"/>
  <c r="AF140" i="12"/>
  <c r="AF93" i="12"/>
  <c r="AF148" i="12"/>
  <c r="AF144" i="12"/>
  <c r="AF152" i="12"/>
  <c r="AF163" i="12"/>
  <c r="AF147" i="12"/>
  <c r="AF131" i="12"/>
  <c r="AF115" i="12"/>
  <c r="AF99" i="12"/>
  <c r="AF174" i="12"/>
  <c r="AF158" i="12"/>
  <c r="AF142" i="12"/>
  <c r="AF126" i="12"/>
  <c r="AF110" i="12"/>
  <c r="AF94" i="12"/>
  <c r="AF100" i="12"/>
  <c r="AF164" i="12"/>
  <c r="AF168" i="12"/>
  <c r="AF172" i="12"/>
  <c r="AF91" i="12"/>
  <c r="AF159" i="12"/>
  <c r="AF143" i="12"/>
  <c r="AF127" i="12"/>
  <c r="AF111" i="12"/>
  <c r="AF95" i="12"/>
  <c r="AF170" i="12"/>
  <c r="AF154" i="12"/>
  <c r="AF138" i="12"/>
  <c r="AF122" i="12"/>
  <c r="AF106" i="12"/>
  <c r="AF165" i="12"/>
  <c r="AF149" i="12"/>
  <c r="AF133" i="12"/>
  <c r="AF117" i="12"/>
  <c r="AF101" i="12"/>
  <c r="AF116" i="12"/>
  <c r="AF108" i="12"/>
  <c r="AF160" i="12"/>
  <c r="AF156" i="12"/>
  <c r="AF155" i="12"/>
  <c r="AF123" i="12"/>
  <c r="AF150" i="12"/>
  <c r="AF118" i="12"/>
  <c r="AF157" i="12"/>
  <c r="AF137" i="12"/>
  <c r="AF113" i="12"/>
  <c r="AF104" i="12"/>
  <c r="AF139" i="12"/>
  <c r="AF103" i="12"/>
  <c r="AF134" i="12"/>
  <c r="AF98" i="12"/>
  <c r="AF173" i="12"/>
  <c r="AF145" i="12"/>
  <c r="AF121" i="12"/>
  <c r="AF124" i="12"/>
  <c r="AF112" i="12"/>
  <c r="AF171" i="12"/>
  <c r="AF135" i="12"/>
  <c r="AF166" i="12"/>
  <c r="AF130" i="12"/>
  <c r="AF169" i="12"/>
  <c r="AF141" i="12"/>
  <c r="AF109" i="12"/>
  <c r="AF119" i="12"/>
  <c r="AF114" i="12"/>
  <c r="AF129" i="12"/>
  <c r="AF128" i="12"/>
  <c r="AF162" i="12"/>
  <c r="AF105" i="12"/>
  <c r="AF132" i="12"/>
  <c r="AF107" i="12"/>
  <c r="AF102" i="12"/>
  <c r="AF125" i="12"/>
  <c r="AF167" i="12"/>
  <c r="AF161" i="12"/>
  <c r="AF151" i="12"/>
  <c r="AF146" i="12"/>
  <c r="AF120" i="12"/>
  <c r="AF153" i="12"/>
  <c r="AF97" i="12"/>
  <c r="C5" i="12"/>
  <c r="C91" i="12" s="1"/>
  <c r="C56" i="12"/>
  <c r="C142" i="12" s="1"/>
  <c r="C16" i="12"/>
  <c r="C102" i="12" s="1"/>
  <c r="C83" i="12"/>
  <c r="C169" i="12" s="1"/>
  <c r="C55" i="12"/>
  <c r="C141" i="12" s="1"/>
  <c r="C31" i="12"/>
  <c r="C117" i="12" s="1"/>
  <c r="C52" i="12"/>
  <c r="C138" i="12" s="1"/>
  <c r="C71" i="12"/>
  <c r="C157" i="12" s="1"/>
  <c r="C27" i="12"/>
  <c r="C113" i="12" s="1"/>
  <c r="C72" i="12"/>
  <c r="C158" i="12" s="1"/>
  <c r="C24" i="12"/>
  <c r="C110" i="12" s="1"/>
  <c r="C62" i="12"/>
  <c r="C148" i="12" s="1"/>
  <c r="C26" i="12"/>
  <c r="C112" i="12" s="1"/>
  <c r="C84" i="12"/>
  <c r="C170" i="12" s="1"/>
  <c r="C44" i="12"/>
  <c r="C130" i="12" s="1"/>
  <c r="C8" i="12"/>
  <c r="C94" i="12" s="1"/>
  <c r="C75" i="12"/>
  <c r="C161" i="12" s="1"/>
  <c r="C51" i="12"/>
  <c r="C137" i="12" s="1"/>
  <c r="C23" i="12"/>
  <c r="C109" i="12" s="1"/>
  <c r="C32" i="12"/>
  <c r="C118" i="12" s="1"/>
  <c r="C59" i="12"/>
  <c r="C145" i="12" s="1"/>
  <c r="C19" i="12"/>
  <c r="C105" i="12" s="1"/>
  <c r="C60" i="12"/>
  <c r="C146" i="12" s="1"/>
  <c r="C12" i="12"/>
  <c r="C98" i="12" s="1"/>
  <c r="C86" i="12"/>
  <c r="C172" i="12" s="1"/>
  <c r="C54" i="12"/>
  <c r="C140" i="12" s="1"/>
  <c r="C18" i="12"/>
  <c r="C104" i="12" s="1"/>
  <c r="C66" i="12"/>
  <c r="C152" i="12" s="1"/>
  <c r="C38" i="12"/>
  <c r="C124" i="12" s="1"/>
  <c r="C6" i="12"/>
  <c r="C92" i="12" s="1"/>
  <c r="C85" i="12"/>
  <c r="C171" i="12" s="1"/>
  <c r="C69" i="12"/>
  <c r="C155" i="12" s="1"/>
  <c r="C53" i="12"/>
  <c r="C139" i="12" s="1"/>
  <c r="C37" i="12"/>
  <c r="C123" i="12" s="1"/>
  <c r="C21" i="12"/>
  <c r="C107" i="12" s="1"/>
  <c r="C76" i="12"/>
  <c r="C162" i="12" s="1"/>
  <c r="C36" i="12"/>
  <c r="C122" i="12" s="1"/>
  <c r="C67" i="12"/>
  <c r="C153" i="12" s="1"/>
  <c r="C43" i="12"/>
  <c r="C129" i="12" s="1"/>
  <c r="C15" i="12"/>
  <c r="C101" i="12" s="1"/>
  <c r="C64" i="12"/>
  <c r="C150" i="12" s="1"/>
  <c r="C28" i="12"/>
  <c r="C114" i="12" s="1"/>
  <c r="C87" i="12"/>
  <c r="C173" i="12" s="1"/>
  <c r="C63" i="12"/>
  <c r="C149" i="12" s="1"/>
  <c r="C35" i="12"/>
  <c r="C121" i="12" s="1"/>
  <c r="C11" i="12"/>
  <c r="C97" i="12" s="1"/>
  <c r="C68" i="12"/>
  <c r="C154" i="12" s="1"/>
  <c r="C79" i="12"/>
  <c r="C165" i="12" s="1"/>
  <c r="C39" i="12"/>
  <c r="C125" i="12" s="1"/>
  <c r="C80" i="12"/>
  <c r="C166" i="12" s="1"/>
  <c r="C40" i="12"/>
  <c r="C126" i="12" s="1"/>
  <c r="C70" i="12"/>
  <c r="C156" i="12" s="1"/>
  <c r="C34" i="12"/>
  <c r="C120" i="12" s="1"/>
  <c r="C88" i="12"/>
  <c r="C174" i="12" s="1"/>
  <c r="C10" i="12"/>
  <c r="C96" i="12" s="1"/>
  <c r="C58" i="12"/>
  <c r="C144" i="12" s="1"/>
  <c r="C22" i="12"/>
  <c r="C108" i="12" s="1"/>
  <c r="C81" i="12"/>
  <c r="C167" i="12" s="1"/>
  <c r="C61" i="12"/>
  <c r="C147" i="12" s="1"/>
  <c r="C41" i="12"/>
  <c r="C127" i="12" s="1"/>
  <c r="C17" i="12"/>
  <c r="C103" i="12" s="1"/>
  <c r="C20" i="12"/>
  <c r="C106" i="12" s="1"/>
  <c r="C48" i="12"/>
  <c r="C134" i="12" s="1"/>
  <c r="C50" i="12"/>
  <c r="C136" i="12" s="1"/>
  <c r="C14" i="12"/>
  <c r="C100" i="12" s="1"/>
  <c r="C77" i="12"/>
  <c r="C163" i="12" s="1"/>
  <c r="C57" i="12"/>
  <c r="C143" i="12" s="1"/>
  <c r="C33" i="12"/>
  <c r="C119" i="12" s="1"/>
  <c r="C13" i="12"/>
  <c r="C99" i="12" s="1"/>
  <c r="C47" i="12"/>
  <c r="C133" i="12" s="1"/>
  <c r="C78" i="12"/>
  <c r="C164" i="12" s="1"/>
  <c r="C82" i="12"/>
  <c r="C168" i="12" s="1"/>
  <c r="C42" i="12"/>
  <c r="C128" i="12" s="1"/>
  <c r="C73" i="12"/>
  <c r="C159" i="12" s="1"/>
  <c r="C49" i="12"/>
  <c r="C135" i="12" s="1"/>
  <c r="C29" i="12"/>
  <c r="C115" i="12" s="1"/>
  <c r="C9" i="12"/>
  <c r="C95" i="12" s="1"/>
  <c r="C7" i="12"/>
  <c r="C93" i="12" s="1"/>
  <c r="C46" i="12"/>
  <c r="C132" i="12" s="1"/>
  <c r="C74" i="12"/>
  <c r="C160" i="12" s="1"/>
  <c r="C30" i="12"/>
  <c r="C116" i="12" s="1"/>
  <c r="C65" i="12"/>
  <c r="C151" i="12" s="1"/>
  <c r="C45" i="12"/>
  <c r="C131" i="12" s="1"/>
  <c r="C25" i="12"/>
  <c r="C111" i="12" s="1"/>
  <c r="AB96" i="12"/>
  <c r="AB119" i="12"/>
  <c r="AB140" i="12"/>
  <c r="AB160" i="12"/>
  <c r="AB100" i="12"/>
  <c r="AB143" i="12"/>
  <c r="AB164" i="12"/>
  <c r="AB120" i="12"/>
  <c r="AB107" i="12"/>
  <c r="AB139" i="12"/>
  <c r="AB171" i="12"/>
  <c r="AB124" i="12"/>
  <c r="AB167" i="12"/>
  <c r="AB127" i="12"/>
  <c r="AB168" i="12"/>
  <c r="AB132" i="12"/>
  <c r="AB108" i="12"/>
  <c r="AB115" i="12"/>
  <c r="AB147" i="12"/>
  <c r="AB92" i="12"/>
  <c r="AB135" i="12"/>
  <c r="AB95" i="12"/>
  <c r="AB136" i="12"/>
  <c r="AB111" i="12"/>
  <c r="AB172" i="12"/>
  <c r="AB166" i="12"/>
  <c r="AB150" i="12"/>
  <c r="AB134" i="12"/>
  <c r="AB118" i="12"/>
  <c r="AB102" i="12"/>
  <c r="AB169" i="12"/>
  <c r="AB153" i="12"/>
  <c r="AB137" i="12"/>
  <c r="AB121" i="12"/>
  <c r="AB105" i="12"/>
  <c r="AB123" i="12"/>
  <c r="AB103" i="12"/>
  <c r="AB104" i="12"/>
  <c r="AB170" i="12"/>
  <c r="AB146" i="12"/>
  <c r="AB126" i="12"/>
  <c r="AB106" i="12"/>
  <c r="AB165" i="12"/>
  <c r="AB145" i="12"/>
  <c r="AB125" i="12"/>
  <c r="AB101" i="12"/>
  <c r="AB99" i="12"/>
  <c r="AB112" i="12"/>
  <c r="AB148" i="12"/>
  <c r="AB128" i="12"/>
  <c r="AB158" i="12"/>
  <c r="AB130" i="12"/>
  <c r="AB98" i="12"/>
  <c r="AB157" i="12"/>
  <c r="AB129" i="12"/>
  <c r="AB97" i="12"/>
  <c r="AB131" i="12"/>
  <c r="AB144" i="12"/>
  <c r="AB159" i="12"/>
  <c r="AB91" i="12"/>
  <c r="AB154" i="12"/>
  <c r="AB122" i="12"/>
  <c r="AB94" i="12"/>
  <c r="AB149" i="12"/>
  <c r="AB117" i="12"/>
  <c r="AB155" i="12"/>
  <c r="AB174" i="12"/>
  <c r="AB114" i="12"/>
  <c r="AB141" i="12"/>
  <c r="AB142" i="12"/>
  <c r="AB163" i="12"/>
  <c r="AB162" i="12"/>
  <c r="AB110" i="12"/>
  <c r="AB133" i="12"/>
  <c r="AB156" i="12"/>
  <c r="AB152" i="12"/>
  <c r="AB173" i="12"/>
  <c r="AB113" i="12"/>
  <c r="AB151" i="12"/>
  <c r="AB109" i="12"/>
  <c r="AB116" i="12"/>
  <c r="AB93" i="12"/>
  <c r="AB138" i="12"/>
  <c r="AB161" i="12"/>
  <c r="B84" i="12"/>
  <c r="B170" i="12" s="1"/>
  <c r="B44" i="12"/>
  <c r="B130" i="12" s="1"/>
  <c r="B8" i="12"/>
  <c r="B94" i="12" s="1"/>
  <c r="B79" i="12"/>
  <c r="B165" i="12" s="1"/>
  <c r="B51" i="12"/>
  <c r="B137" i="12" s="1"/>
  <c r="B23" i="12"/>
  <c r="B109" i="12" s="1"/>
  <c r="B36" i="12"/>
  <c r="B122" i="12" s="1"/>
  <c r="B67" i="12"/>
  <c r="B153" i="12" s="1"/>
  <c r="B27" i="12"/>
  <c r="B113" i="12" s="1"/>
  <c r="B88" i="12"/>
  <c r="B174" i="12" s="1"/>
  <c r="B32" i="12"/>
  <c r="B118" i="12" s="1"/>
  <c r="B38" i="12"/>
  <c r="B124" i="12" s="1"/>
  <c r="B76" i="12"/>
  <c r="B162" i="12" s="1"/>
  <c r="B40" i="12"/>
  <c r="B126" i="12" s="1"/>
  <c r="B71" i="12"/>
  <c r="B157" i="12" s="1"/>
  <c r="B43" i="12"/>
  <c r="B129" i="12" s="1"/>
  <c r="B19" i="12"/>
  <c r="B105" i="12" s="1"/>
  <c r="B80" i="12"/>
  <c r="B166" i="12" s="1"/>
  <c r="B20" i="12"/>
  <c r="B106" i="12" s="1"/>
  <c r="B55" i="12"/>
  <c r="B141" i="12" s="1"/>
  <c r="B15" i="12"/>
  <c r="B101" i="12" s="1"/>
  <c r="B72" i="12"/>
  <c r="B158" i="12" s="1"/>
  <c r="B24" i="12"/>
  <c r="B110" i="12" s="1"/>
  <c r="B82" i="12"/>
  <c r="B168" i="12" s="1"/>
  <c r="B62" i="12"/>
  <c r="B148" i="12" s="1"/>
  <c r="B46" i="12"/>
  <c r="B132" i="12" s="1"/>
  <c r="B26" i="12"/>
  <c r="B112" i="12" s="1"/>
  <c r="B10" i="12"/>
  <c r="B96" i="12" s="1"/>
  <c r="B81" i="12"/>
  <c r="B167" i="12" s="1"/>
  <c r="B65" i="12"/>
  <c r="B151" i="12" s="1"/>
  <c r="B49" i="12"/>
  <c r="B135" i="12" s="1"/>
  <c r="B33" i="12"/>
  <c r="B119" i="12" s="1"/>
  <c r="B17" i="12"/>
  <c r="B103" i="12" s="1"/>
  <c r="B64" i="12"/>
  <c r="B150" i="12" s="1"/>
  <c r="B28" i="12"/>
  <c r="B114" i="12" s="1"/>
  <c r="B63" i="12"/>
  <c r="B149" i="12" s="1"/>
  <c r="B39" i="12"/>
  <c r="B125" i="12" s="1"/>
  <c r="B11" i="12"/>
  <c r="B97" i="12" s="1"/>
  <c r="B56" i="12"/>
  <c r="B142" i="12" s="1"/>
  <c r="B16" i="12"/>
  <c r="B102" i="12" s="1"/>
  <c r="B87" i="12"/>
  <c r="B173" i="12" s="1"/>
  <c r="B59" i="12"/>
  <c r="B145" i="12" s="1"/>
  <c r="B31" i="12"/>
  <c r="B117" i="12" s="1"/>
  <c r="B52" i="12"/>
  <c r="B138" i="12" s="1"/>
  <c r="B75" i="12"/>
  <c r="B161" i="12" s="1"/>
  <c r="B35" i="12"/>
  <c r="B121" i="12" s="1"/>
  <c r="B48" i="12"/>
  <c r="B134" i="12" s="1"/>
  <c r="B74" i="12"/>
  <c r="B160" i="12" s="1"/>
  <c r="B47" i="12"/>
  <c r="B133" i="12" s="1"/>
  <c r="B12" i="12"/>
  <c r="B98" i="12" s="1"/>
  <c r="B58" i="12"/>
  <c r="B144" i="12" s="1"/>
  <c r="B34" i="12"/>
  <c r="B120" i="12" s="1"/>
  <c r="B14" i="12"/>
  <c r="B100" i="12" s="1"/>
  <c r="B85" i="12"/>
  <c r="B171" i="12" s="1"/>
  <c r="B61" i="12"/>
  <c r="B147" i="12" s="1"/>
  <c r="B41" i="12"/>
  <c r="B127" i="12" s="1"/>
  <c r="B21" i="12"/>
  <c r="B107" i="12" s="1"/>
  <c r="B7" i="12"/>
  <c r="B93" i="12" s="1"/>
  <c r="B86" i="12"/>
  <c r="B172" i="12" s="1"/>
  <c r="B78" i="12"/>
  <c r="B164" i="12" s="1"/>
  <c r="B54" i="12"/>
  <c r="B140" i="12" s="1"/>
  <c r="B30" i="12"/>
  <c r="B116" i="12" s="1"/>
  <c r="B6" i="12"/>
  <c r="B92" i="12" s="1"/>
  <c r="B77" i="12"/>
  <c r="B163" i="12" s="1"/>
  <c r="B57" i="12"/>
  <c r="B143" i="12" s="1"/>
  <c r="B37" i="12"/>
  <c r="B123" i="12" s="1"/>
  <c r="B13" i="12"/>
  <c r="B99" i="12" s="1"/>
  <c r="B70" i="12"/>
  <c r="B156" i="12" s="1"/>
  <c r="B50" i="12"/>
  <c r="B136" i="12" s="1"/>
  <c r="B22" i="12"/>
  <c r="B108" i="12" s="1"/>
  <c r="B73" i="12"/>
  <c r="B159" i="12" s="1"/>
  <c r="B53" i="12"/>
  <c r="B139" i="12" s="1"/>
  <c r="B29" i="12"/>
  <c r="B115" i="12" s="1"/>
  <c r="B9" i="12"/>
  <c r="B95" i="12" s="1"/>
  <c r="B68" i="12"/>
  <c r="B154" i="12" s="1"/>
  <c r="B83" i="12"/>
  <c r="B169" i="12" s="1"/>
  <c r="B60" i="12"/>
  <c r="B146" i="12" s="1"/>
  <c r="B66" i="12"/>
  <c r="B152" i="12" s="1"/>
  <c r="B42" i="12"/>
  <c r="B128" i="12" s="1"/>
  <c r="B18" i="12"/>
  <c r="B104" i="12" s="1"/>
  <c r="B69" i="12"/>
  <c r="B155" i="12" s="1"/>
  <c r="B45" i="12"/>
  <c r="B131" i="12" s="1"/>
  <c r="B25" i="12"/>
  <c r="B111" i="12" s="1"/>
  <c r="B5" i="12"/>
  <c r="AI20" i="12"/>
  <c r="AI36" i="12"/>
  <c r="AI52" i="12"/>
  <c r="AI68" i="12"/>
  <c r="AI84" i="12"/>
  <c r="L100" i="12"/>
  <c r="L120" i="12"/>
  <c r="L143" i="12"/>
  <c r="L164" i="12"/>
  <c r="L103" i="12"/>
  <c r="L144" i="12"/>
  <c r="L167" i="12"/>
  <c r="L124" i="12"/>
  <c r="L115" i="12"/>
  <c r="L147" i="12"/>
  <c r="L95" i="12"/>
  <c r="L136" i="12"/>
  <c r="L96" i="12"/>
  <c r="L140" i="12"/>
  <c r="L112" i="12"/>
  <c r="L111" i="12"/>
  <c r="L93" i="12"/>
  <c r="L123" i="12"/>
  <c r="L155" i="12"/>
  <c r="L104" i="12"/>
  <c r="L148" i="12"/>
  <c r="L108" i="12"/>
  <c r="L151" i="12"/>
  <c r="L92" i="12"/>
  <c r="L91" i="12"/>
  <c r="L170" i="12"/>
  <c r="L154" i="12"/>
  <c r="L138" i="12"/>
  <c r="L122" i="12"/>
  <c r="L106" i="12"/>
  <c r="L173" i="12"/>
  <c r="L157" i="12"/>
  <c r="L141" i="12"/>
  <c r="L125" i="12"/>
  <c r="L109" i="12"/>
  <c r="L99" i="12"/>
  <c r="L163" i="12"/>
  <c r="L159" i="12"/>
  <c r="L160" i="12"/>
  <c r="L156" i="12"/>
  <c r="L152" i="12"/>
  <c r="L166" i="12"/>
  <c r="L146" i="12"/>
  <c r="L126" i="12"/>
  <c r="L102" i="12"/>
  <c r="L165" i="12"/>
  <c r="L145" i="12"/>
  <c r="L121" i="12"/>
  <c r="L101" i="12"/>
  <c r="L139" i="12"/>
  <c r="L168" i="12"/>
  <c r="L135" i="12"/>
  <c r="L162" i="12"/>
  <c r="L134" i="12"/>
  <c r="L110" i="12"/>
  <c r="L161" i="12"/>
  <c r="L133" i="12"/>
  <c r="L105" i="12"/>
  <c r="L171" i="12"/>
  <c r="L119" i="12"/>
  <c r="L158" i="12"/>
  <c r="L130" i="12"/>
  <c r="L98" i="12"/>
  <c r="L153" i="12"/>
  <c r="L129" i="12"/>
  <c r="L97" i="12"/>
  <c r="L107" i="12"/>
  <c r="L128" i="12"/>
  <c r="L150" i="12"/>
  <c r="L94" i="12"/>
  <c r="L117" i="12"/>
  <c r="L132" i="12"/>
  <c r="L149" i="12"/>
  <c r="L131" i="12"/>
  <c r="L172" i="12"/>
  <c r="L142" i="12"/>
  <c r="L169" i="12"/>
  <c r="L113" i="12"/>
  <c r="L116" i="12"/>
  <c r="L118" i="12"/>
  <c r="L127" i="12"/>
  <c r="L174" i="12"/>
  <c r="L137" i="12"/>
  <c r="L114" i="12"/>
  <c r="K174" i="12"/>
  <c r="K158" i="12"/>
  <c r="K142" i="12"/>
  <c r="K126" i="12"/>
  <c r="K110" i="12"/>
  <c r="K94" i="12"/>
  <c r="K160" i="12"/>
  <c r="K144" i="12"/>
  <c r="K128" i="12"/>
  <c r="K112" i="12"/>
  <c r="K96" i="12"/>
  <c r="K167" i="12"/>
  <c r="K151" i="12"/>
  <c r="K135" i="12"/>
  <c r="K119" i="12"/>
  <c r="K103" i="12"/>
  <c r="K169" i="12"/>
  <c r="K153" i="12"/>
  <c r="K137" i="12"/>
  <c r="K121" i="12"/>
  <c r="K105" i="12"/>
  <c r="K162" i="12"/>
  <c r="K138" i="12"/>
  <c r="K118" i="12"/>
  <c r="K98" i="12"/>
  <c r="K156" i="12"/>
  <c r="K136" i="12"/>
  <c r="K116" i="12"/>
  <c r="K92" i="12"/>
  <c r="K159" i="12"/>
  <c r="K139" i="12"/>
  <c r="K115" i="12"/>
  <c r="K95" i="12"/>
  <c r="K157" i="12"/>
  <c r="K133" i="12"/>
  <c r="K113" i="12"/>
  <c r="K93" i="12"/>
  <c r="K154" i="12"/>
  <c r="K130" i="12"/>
  <c r="K102" i="12"/>
  <c r="K152" i="12"/>
  <c r="K124" i="12"/>
  <c r="K100" i="12"/>
  <c r="K155" i="12"/>
  <c r="K127" i="12"/>
  <c r="K99" i="12"/>
  <c r="K149" i="12"/>
  <c r="K125" i="12"/>
  <c r="K97" i="12"/>
  <c r="K150" i="12"/>
  <c r="K122" i="12"/>
  <c r="K172" i="12"/>
  <c r="K148" i="12"/>
  <c r="K120" i="12"/>
  <c r="K91" i="12"/>
  <c r="K147" i="12"/>
  <c r="K123" i="12"/>
  <c r="K173" i="12"/>
  <c r="K145" i="12"/>
  <c r="K117" i="12"/>
  <c r="K146" i="12"/>
  <c r="K168" i="12"/>
  <c r="K108" i="12"/>
  <c r="K143" i="12"/>
  <c r="K165" i="12"/>
  <c r="K109" i="12"/>
  <c r="K114" i="12"/>
  <c r="K171" i="12"/>
  <c r="K111" i="12"/>
  <c r="K134" i="12"/>
  <c r="K164" i="12"/>
  <c r="K104" i="12"/>
  <c r="K131" i="12"/>
  <c r="K161" i="12"/>
  <c r="K101" i="12"/>
  <c r="K170" i="12"/>
  <c r="K140" i="12"/>
  <c r="K141" i="12"/>
  <c r="K166" i="12"/>
  <c r="K107" i="12"/>
  <c r="K106" i="12"/>
  <c r="K129" i="12"/>
  <c r="K132" i="12"/>
  <c r="K163" i="12"/>
  <c r="AC93" i="12"/>
  <c r="AC160" i="12"/>
  <c r="AC128" i="12"/>
  <c r="AC100" i="12"/>
  <c r="AC155" i="12"/>
  <c r="AC127" i="12"/>
  <c r="AC95" i="12"/>
  <c r="AC162" i="12"/>
  <c r="AC146" i="12"/>
  <c r="AC130" i="12"/>
  <c r="AC114" i="12"/>
  <c r="AC98" i="12"/>
  <c r="AC156" i="12"/>
  <c r="AC124" i="12"/>
  <c r="AC91" i="12"/>
  <c r="AC139" i="12"/>
  <c r="AC107" i="12"/>
  <c r="AC165" i="12"/>
  <c r="AC149" i="12"/>
  <c r="AC133" i="12"/>
  <c r="AC117" i="12"/>
  <c r="AC101" i="12"/>
  <c r="AC136" i="12"/>
  <c r="AC92" i="12"/>
  <c r="AC143" i="12"/>
  <c r="AC103" i="12"/>
  <c r="AC158" i="12"/>
  <c r="AC138" i="12"/>
  <c r="AC118" i="12"/>
  <c r="AC94" i="12"/>
  <c r="AC140" i="12"/>
  <c r="AC96" i="12"/>
  <c r="AC131" i="12"/>
  <c r="AC173" i="12"/>
  <c r="AC153" i="12"/>
  <c r="AC129" i="12"/>
  <c r="AC109" i="12"/>
  <c r="AC152" i="12"/>
  <c r="AC104" i="12"/>
  <c r="AC135" i="12"/>
  <c r="AC170" i="12"/>
  <c r="AC142" i="12"/>
  <c r="AC110" i="12"/>
  <c r="AC164" i="12"/>
  <c r="AC108" i="12"/>
  <c r="AC123" i="12"/>
  <c r="AC161" i="12"/>
  <c r="AC137" i="12"/>
  <c r="AC105" i="12"/>
  <c r="AC144" i="12"/>
  <c r="AC171" i="12"/>
  <c r="AC119" i="12"/>
  <c r="AC166" i="12"/>
  <c r="AC134" i="12"/>
  <c r="AC106" i="12"/>
  <c r="AC148" i="12"/>
  <c r="AC167" i="12"/>
  <c r="AC111" i="12"/>
  <c r="AC157" i="12"/>
  <c r="AC125" i="12"/>
  <c r="AC97" i="12"/>
  <c r="AC163" i="12"/>
  <c r="AC154" i="12"/>
  <c r="AC102" i="12"/>
  <c r="AC159" i="12"/>
  <c r="AC145" i="12"/>
  <c r="AC115" i="12"/>
  <c r="AC99" i="12"/>
  <c r="AC168" i="12"/>
  <c r="AC151" i="12"/>
  <c r="AC150" i="12"/>
  <c r="AC172" i="12"/>
  <c r="AC147" i="12"/>
  <c r="AC141" i="12"/>
  <c r="AC120" i="12"/>
  <c r="AC126" i="12"/>
  <c r="AC132" i="12"/>
  <c r="AC121" i="12"/>
  <c r="AC112" i="12"/>
  <c r="AC169" i="12"/>
  <c r="AC174" i="12"/>
  <c r="AC113" i="12"/>
  <c r="AC116" i="12"/>
  <c r="AC122" i="12"/>
  <c r="M172" i="12"/>
  <c r="M136" i="12"/>
  <c r="M104" i="12"/>
  <c r="M167" i="12"/>
  <c r="M151" i="12"/>
  <c r="M135" i="12"/>
  <c r="M119" i="12"/>
  <c r="M103" i="12"/>
  <c r="M174" i="12"/>
  <c r="M158" i="12"/>
  <c r="M142" i="12"/>
  <c r="M126" i="12"/>
  <c r="M110" i="12"/>
  <c r="M94" i="12"/>
  <c r="M140" i="12"/>
  <c r="M108" i="12"/>
  <c r="M169" i="12"/>
  <c r="M153" i="12"/>
  <c r="M137" i="12"/>
  <c r="M121" i="12"/>
  <c r="M105" i="12"/>
  <c r="M93" i="12"/>
  <c r="M128" i="12"/>
  <c r="M91" i="12"/>
  <c r="M155" i="12"/>
  <c r="M131" i="12"/>
  <c r="M111" i="12"/>
  <c r="M168" i="12"/>
  <c r="M154" i="12"/>
  <c r="M134" i="12"/>
  <c r="M114" i="12"/>
  <c r="M164" i="12"/>
  <c r="M124" i="12"/>
  <c r="M173" i="12"/>
  <c r="M149" i="12"/>
  <c r="M129" i="12"/>
  <c r="M109" i="12"/>
  <c r="M160" i="12"/>
  <c r="M112" i="12"/>
  <c r="M159" i="12"/>
  <c r="M127" i="12"/>
  <c r="M99" i="12"/>
  <c r="M162" i="12"/>
  <c r="M130" i="12"/>
  <c r="M102" i="12"/>
  <c r="M132" i="12"/>
  <c r="M165" i="12"/>
  <c r="M141" i="12"/>
  <c r="M113" i="12"/>
  <c r="M152" i="12"/>
  <c r="M92" i="12"/>
  <c r="M147" i="12"/>
  <c r="M123" i="12"/>
  <c r="M95" i="12"/>
  <c r="M150" i="12"/>
  <c r="M122" i="12"/>
  <c r="M98" i="12"/>
  <c r="M116" i="12"/>
  <c r="M161" i="12"/>
  <c r="M133" i="12"/>
  <c r="M101" i="12"/>
  <c r="M144" i="12"/>
  <c r="M143" i="12"/>
  <c r="M170" i="12"/>
  <c r="M118" i="12"/>
  <c r="M100" i="12"/>
  <c r="M125" i="12"/>
  <c r="M171" i="12"/>
  <c r="M156" i="12"/>
  <c r="M97" i="12"/>
  <c r="M120" i="12"/>
  <c r="M139" i="12"/>
  <c r="M166" i="12"/>
  <c r="M106" i="12"/>
  <c r="M96" i="12"/>
  <c r="M117" i="12"/>
  <c r="M115" i="12"/>
  <c r="M146" i="12"/>
  <c r="M157" i="12"/>
  <c r="M163" i="12"/>
  <c r="M145" i="12"/>
  <c r="M107" i="12"/>
  <c r="M138" i="12"/>
  <c r="M148" i="12"/>
  <c r="F170" i="12"/>
  <c r="F171" i="12"/>
  <c r="F172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94" i="12"/>
  <c r="F99" i="12"/>
  <c r="F105" i="12"/>
  <c r="F110" i="12"/>
  <c r="F115" i="12"/>
  <c r="F121" i="12"/>
  <c r="F126" i="12"/>
  <c r="F131" i="12"/>
  <c r="F137" i="12"/>
  <c r="F142" i="12"/>
  <c r="F147" i="12"/>
  <c r="F153" i="12"/>
  <c r="F157" i="12"/>
  <c r="F161" i="12"/>
  <c r="F165" i="12"/>
  <c r="F169" i="12"/>
  <c r="F95" i="12"/>
  <c r="F101" i="12"/>
  <c r="F106" i="12"/>
  <c r="F111" i="12"/>
  <c r="F117" i="12"/>
  <c r="F122" i="12"/>
  <c r="F127" i="12"/>
  <c r="F133" i="12"/>
  <c r="F138" i="12"/>
  <c r="F143" i="12"/>
  <c r="F149" i="12"/>
  <c r="F154" i="12"/>
  <c r="F158" i="12"/>
  <c r="F162" i="12"/>
  <c r="F166" i="12"/>
  <c r="F173" i="12"/>
  <c r="F97" i="12"/>
  <c r="F107" i="12"/>
  <c r="F118" i="12"/>
  <c r="F129" i="12"/>
  <c r="F139" i="12"/>
  <c r="F150" i="12"/>
  <c r="F159" i="12"/>
  <c r="F167" i="12"/>
  <c r="F98" i="12"/>
  <c r="F109" i="12"/>
  <c r="F119" i="12"/>
  <c r="F130" i="12"/>
  <c r="F141" i="12"/>
  <c r="F151" i="12"/>
  <c r="F160" i="12"/>
  <c r="F168" i="12"/>
  <c r="F102" i="12"/>
  <c r="F113" i="12"/>
  <c r="F123" i="12"/>
  <c r="F134" i="12"/>
  <c r="F145" i="12"/>
  <c r="F155" i="12"/>
  <c r="F163" i="12"/>
  <c r="F174" i="12"/>
  <c r="F103" i="12"/>
  <c r="F146" i="12"/>
  <c r="F125" i="12"/>
  <c r="F164" i="12"/>
  <c r="F93" i="12"/>
  <c r="F135" i="12"/>
  <c r="F91" i="12"/>
  <c r="F114" i="12"/>
  <c r="F156" i="12"/>
  <c r="AI5" i="12"/>
  <c r="AI21" i="12"/>
  <c r="AI37" i="12"/>
  <c r="AI53" i="12"/>
  <c r="AI73" i="12"/>
  <c r="AI4" i="12"/>
  <c r="AI8" i="12"/>
  <c r="AI24" i="12"/>
  <c r="AI40" i="12"/>
  <c r="AI56" i="12"/>
  <c r="AI72" i="12"/>
  <c r="AI88" i="12"/>
  <c r="X96" i="12"/>
  <c r="X93" i="12"/>
  <c r="X109" i="12"/>
  <c r="X125" i="12"/>
  <c r="X141" i="12"/>
  <c r="X157" i="12"/>
  <c r="X173" i="12"/>
  <c r="X106" i="12"/>
  <c r="X122" i="12"/>
  <c r="X138" i="12"/>
  <c r="X154" i="12"/>
  <c r="X170" i="12"/>
  <c r="X103" i="12"/>
  <c r="X119" i="12"/>
  <c r="X135" i="12"/>
  <c r="X151" i="12"/>
  <c r="X167" i="12"/>
  <c r="X116" i="12"/>
  <c r="X104" i="12"/>
  <c r="X168" i="12"/>
  <c r="X140" i="12"/>
  <c r="X128" i="12"/>
  <c r="X97" i="12"/>
  <c r="X113" i="12"/>
  <c r="X129" i="12"/>
  <c r="X145" i="12"/>
  <c r="X161" i="12"/>
  <c r="X94" i="12"/>
  <c r="X110" i="12"/>
  <c r="X126" i="12"/>
  <c r="X142" i="12"/>
  <c r="X158" i="12"/>
  <c r="X174" i="12"/>
  <c r="X107" i="12"/>
  <c r="X123" i="12"/>
  <c r="X139" i="12"/>
  <c r="X155" i="12"/>
  <c r="X171" i="12"/>
  <c r="X132" i="12"/>
  <c r="X120" i="12"/>
  <c r="X92" i="12"/>
  <c r="X156" i="12"/>
  <c r="X144" i="12"/>
  <c r="X101" i="12"/>
  <c r="X117" i="12"/>
  <c r="X133" i="12"/>
  <c r="X149" i="12"/>
  <c r="X165" i="12"/>
  <c r="X98" i="12"/>
  <c r="X114" i="12"/>
  <c r="X130" i="12"/>
  <c r="X146" i="12"/>
  <c r="X162" i="12"/>
  <c r="X95" i="12"/>
  <c r="X111" i="12"/>
  <c r="X127" i="12"/>
  <c r="X143" i="12"/>
  <c r="X159" i="12"/>
  <c r="X91" i="12"/>
  <c r="X148" i="12"/>
  <c r="X136" i="12"/>
  <c r="X108" i="12"/>
  <c r="X172" i="12"/>
  <c r="X153" i="12"/>
  <c r="X134" i="12"/>
  <c r="X115" i="12"/>
  <c r="X100" i="12"/>
  <c r="X112" i="12"/>
  <c r="X105" i="12"/>
  <c r="X169" i="12"/>
  <c r="X150" i="12"/>
  <c r="X131" i="12"/>
  <c r="X164" i="12"/>
  <c r="X121" i="12"/>
  <c r="X102" i="12"/>
  <c r="X166" i="12"/>
  <c r="X147" i="12"/>
  <c r="X152" i="12"/>
  <c r="X118" i="12"/>
  <c r="X160" i="12"/>
  <c r="X99" i="12"/>
  <c r="X163" i="12"/>
  <c r="X137" i="12"/>
  <c r="X124" i="12"/>
  <c r="P102" i="12"/>
  <c r="P118" i="12"/>
  <c r="P134" i="12"/>
  <c r="P150" i="12"/>
  <c r="P166" i="12"/>
  <c r="P162" i="12"/>
  <c r="P106" i="12"/>
  <c r="P122" i="12"/>
  <c r="P138" i="12"/>
  <c r="P154" i="12"/>
  <c r="P170" i="12"/>
  <c r="P98" i="12"/>
  <c r="P130" i="12"/>
  <c r="P94" i="12"/>
  <c r="P110" i="12"/>
  <c r="P126" i="12"/>
  <c r="P142" i="12"/>
  <c r="P158" i="12"/>
  <c r="P174" i="12"/>
  <c r="P114" i="12"/>
  <c r="P146" i="12"/>
  <c r="P165" i="12"/>
  <c r="P149" i="12"/>
  <c r="P133" i="12"/>
  <c r="P117" i="12"/>
  <c r="P101" i="12"/>
  <c r="P161" i="12"/>
  <c r="P145" i="12"/>
  <c r="P129" i="12"/>
  <c r="P113" i="12"/>
  <c r="P97" i="12"/>
  <c r="P173" i="12"/>
  <c r="P157" i="12"/>
  <c r="P141" i="12"/>
  <c r="P125" i="12"/>
  <c r="P109" i="12"/>
  <c r="P93" i="12"/>
  <c r="P121" i="12"/>
  <c r="P95" i="12"/>
  <c r="P169" i="12"/>
  <c r="P105" i="12"/>
  <c r="P153" i="12"/>
  <c r="P160" i="12"/>
  <c r="P144" i="12"/>
  <c r="P128" i="12"/>
  <c r="P112" i="12"/>
  <c r="P96" i="12"/>
  <c r="P137" i="12"/>
  <c r="P168" i="12"/>
  <c r="P148" i="12"/>
  <c r="P124" i="12"/>
  <c r="P104" i="12"/>
  <c r="P163" i="12"/>
  <c r="P147" i="12"/>
  <c r="P131" i="12"/>
  <c r="P115" i="12"/>
  <c r="P99" i="12"/>
  <c r="P164" i="12"/>
  <c r="P140" i="12"/>
  <c r="P120" i="12"/>
  <c r="P100" i="12"/>
  <c r="P156" i="12"/>
  <c r="P136" i="12"/>
  <c r="P116" i="12"/>
  <c r="P92" i="12"/>
  <c r="P171" i="12"/>
  <c r="P155" i="12"/>
  <c r="P139" i="12"/>
  <c r="P123" i="12"/>
  <c r="P107" i="12"/>
  <c r="P108" i="12"/>
  <c r="P159" i="12"/>
  <c r="P127" i="12"/>
  <c r="P172" i="12"/>
  <c r="P151" i="12"/>
  <c r="P119" i="12"/>
  <c r="P152" i="12"/>
  <c r="P91" i="12"/>
  <c r="P143" i="12"/>
  <c r="P111" i="12"/>
  <c r="P103" i="12"/>
  <c r="P132" i="12"/>
  <c r="P167" i="12"/>
  <c r="P135" i="12"/>
  <c r="AI115" i="12" l="1"/>
  <c r="AJ115" i="12" s="1"/>
  <c r="B55" i="34" s="1"/>
  <c r="AI155" i="12"/>
  <c r="AJ155" i="12" s="1"/>
  <c r="B36" i="34" s="1"/>
  <c r="AI131" i="12"/>
  <c r="AI171" i="12"/>
  <c r="AJ171" i="12" s="1"/>
  <c r="B38" i="34" s="1"/>
  <c r="AI135" i="12"/>
  <c r="AI111" i="12"/>
  <c r="AJ111" i="12" s="1"/>
  <c r="B7" i="34" s="1"/>
  <c r="AI91" i="12"/>
  <c r="AI163" i="12"/>
  <c r="AI167" i="12"/>
  <c r="AI170" i="12"/>
  <c r="AI154" i="12"/>
  <c r="AI138" i="12"/>
  <c r="AI122" i="12"/>
  <c r="AI106" i="12"/>
  <c r="AI173" i="12"/>
  <c r="AI157" i="12"/>
  <c r="AI141" i="12"/>
  <c r="AJ141" i="12" s="1"/>
  <c r="B62" i="34" s="1"/>
  <c r="AI125" i="12"/>
  <c r="AI109" i="12"/>
  <c r="AJ109" i="12" s="1"/>
  <c r="B25" i="34" s="1"/>
  <c r="AI93" i="12"/>
  <c r="AI160" i="12"/>
  <c r="AI144" i="12"/>
  <c r="AJ144" i="12" s="1"/>
  <c r="B4" i="34" s="1"/>
  <c r="AI128" i="12"/>
  <c r="AI112" i="12"/>
  <c r="AI96" i="12"/>
  <c r="AI127" i="12"/>
  <c r="AI99" i="12"/>
  <c r="AI103" i="12"/>
  <c r="AI166" i="12"/>
  <c r="AI150" i="12"/>
  <c r="AJ150" i="12" s="1"/>
  <c r="B59" i="34" s="1"/>
  <c r="AI134" i="12"/>
  <c r="AJ134" i="12" s="1"/>
  <c r="B52" i="34" s="1"/>
  <c r="AI118" i="12"/>
  <c r="AI102" i="12"/>
  <c r="AI169" i="12"/>
  <c r="AI153" i="12"/>
  <c r="AI137" i="12"/>
  <c r="AI121" i="12"/>
  <c r="AI105" i="12"/>
  <c r="AI172" i="12"/>
  <c r="AI156" i="12"/>
  <c r="AJ156" i="12" s="1"/>
  <c r="B70" i="34" s="1"/>
  <c r="AI140" i="12"/>
  <c r="AJ140" i="12" s="1"/>
  <c r="B21" i="34" s="1"/>
  <c r="AI124" i="12"/>
  <c r="AI108" i="12"/>
  <c r="AJ108" i="12" s="1"/>
  <c r="B75" i="34" s="1"/>
  <c r="AI143" i="12"/>
  <c r="AJ143" i="12" s="1"/>
  <c r="B24" i="34" s="1"/>
  <c r="AI123" i="12"/>
  <c r="AI162" i="12"/>
  <c r="AJ162" i="12" s="1"/>
  <c r="B13" i="34" s="1"/>
  <c r="AI130" i="12"/>
  <c r="AI98" i="12"/>
  <c r="AI149" i="12"/>
  <c r="AJ149" i="12" s="1"/>
  <c r="B69" i="34" s="1"/>
  <c r="AI117" i="12"/>
  <c r="AI168" i="12"/>
  <c r="AI136" i="12"/>
  <c r="AI104" i="12"/>
  <c r="AJ104" i="12" s="1"/>
  <c r="B63" i="34" s="1"/>
  <c r="AI92" i="12"/>
  <c r="AI139" i="12"/>
  <c r="AI146" i="12"/>
  <c r="AI110" i="12"/>
  <c r="AJ110" i="12" s="1"/>
  <c r="B14" i="34" s="1"/>
  <c r="AI145" i="12"/>
  <c r="AJ145" i="12" s="1"/>
  <c r="B10" i="34" s="1"/>
  <c r="AI101" i="12"/>
  <c r="AI148" i="12"/>
  <c r="AI100" i="12"/>
  <c r="AI95" i="12"/>
  <c r="AI147" i="12"/>
  <c r="AJ147" i="12" s="1"/>
  <c r="B46" i="34" s="1"/>
  <c r="AI142" i="12"/>
  <c r="AI94" i="12"/>
  <c r="AI133" i="12"/>
  <c r="AJ133" i="12" s="1"/>
  <c r="B64" i="34" s="1"/>
  <c r="AI97" i="12"/>
  <c r="AJ97" i="12" s="1"/>
  <c r="B26" i="34" s="1"/>
  <c r="AI132" i="12"/>
  <c r="AI159" i="12"/>
  <c r="AI151" i="12"/>
  <c r="AI126" i="12"/>
  <c r="AJ126" i="12" s="1"/>
  <c r="B80" i="34" s="1"/>
  <c r="AI129" i="12"/>
  <c r="AI120" i="12"/>
  <c r="AI165" i="12"/>
  <c r="AI119" i="12"/>
  <c r="AJ119" i="12" s="1"/>
  <c r="B76" i="34" s="1"/>
  <c r="AI107" i="12"/>
  <c r="AJ107" i="12" s="1"/>
  <c r="B33" i="34" s="1"/>
  <c r="AI114" i="12"/>
  <c r="AI113" i="12"/>
  <c r="AI116" i="12"/>
  <c r="AJ116" i="12" s="1"/>
  <c r="B66" i="34" s="1"/>
  <c r="AI174" i="12"/>
  <c r="AI164" i="12"/>
  <c r="AJ164" i="12" s="1"/>
  <c r="B57" i="34" s="1"/>
  <c r="AI158" i="12"/>
  <c r="AI161" i="12"/>
  <c r="AI152" i="12"/>
  <c r="AJ135" i="12"/>
  <c r="B60" i="34" s="1"/>
  <c r="AJ137" i="12"/>
  <c r="B50" i="34" s="1"/>
  <c r="AJ173" i="12"/>
  <c r="B77" i="34" s="1"/>
  <c r="AJ114" i="12"/>
  <c r="B8" i="34" s="1"/>
  <c r="AJ122" i="12"/>
  <c r="B72" i="34" s="1"/>
  <c r="AJ167" i="12"/>
  <c r="B34" i="34" s="1"/>
  <c r="AJ136" i="12"/>
  <c r="B2" i="34" s="1"/>
  <c r="AJ96" i="12"/>
  <c r="B9" i="34" s="1"/>
  <c r="AJ161" i="12"/>
  <c r="B12" i="34" s="1"/>
  <c r="AJ174" i="12"/>
  <c r="B68" i="34" s="1"/>
  <c r="AJ103" i="12"/>
  <c r="B22" i="34" s="1"/>
  <c r="AJ92" i="12"/>
  <c r="B29" i="34" s="1"/>
  <c r="AJ99" i="12"/>
  <c r="B56" i="34" s="1"/>
  <c r="AJ105" i="12"/>
  <c r="B16" i="34" s="1"/>
  <c r="AJ129" i="12"/>
  <c r="B82" i="34" s="1"/>
  <c r="AJ117" i="12"/>
  <c r="B28" i="34" s="1"/>
  <c r="AJ159" i="12"/>
  <c r="B15" i="34" s="1"/>
  <c r="AJ169" i="12"/>
  <c r="B71" i="34" s="1"/>
  <c r="AJ98" i="12"/>
  <c r="B45" i="34" s="1"/>
  <c r="AJ95" i="12"/>
  <c r="B32" i="34" s="1"/>
  <c r="AJ152" i="12"/>
  <c r="B85" i="34" s="1"/>
  <c r="AJ163" i="12"/>
  <c r="B18" i="34" s="1"/>
  <c r="AJ128" i="12"/>
  <c r="B74" i="34" s="1"/>
  <c r="AJ151" i="12"/>
  <c r="B35" i="34" s="1"/>
  <c r="AJ132" i="12"/>
  <c r="B67" i="34" s="1"/>
  <c r="AJ91" i="12"/>
  <c r="B42" i="34" s="1"/>
  <c r="AJ172" i="12"/>
  <c r="B54" i="34" s="1"/>
  <c r="AJ158" i="12"/>
  <c r="B3" i="34" s="1"/>
  <c r="AJ154" i="12"/>
  <c r="B73" i="34" s="1"/>
  <c r="AJ118" i="12"/>
  <c r="B31" i="34" s="1"/>
  <c r="AJ131" i="12"/>
  <c r="B84" i="34" s="1"/>
  <c r="AJ124" i="12"/>
  <c r="B5" i="34" s="1"/>
  <c r="AJ160" i="12"/>
  <c r="B51" i="34" s="1"/>
  <c r="AJ125" i="12"/>
  <c r="B37" i="34" s="1"/>
  <c r="AJ170" i="12"/>
  <c r="B30" i="34" s="1"/>
  <c r="AJ106" i="12"/>
  <c r="B20" i="34" s="1"/>
  <c r="AJ127" i="12"/>
  <c r="B83" i="34" s="1"/>
  <c r="AJ123" i="12"/>
  <c r="B48" i="34" s="1"/>
  <c r="AJ100" i="12"/>
  <c r="B41" i="34" s="1"/>
  <c r="AJ142" i="12"/>
  <c r="B40" i="34" s="1"/>
  <c r="AJ130" i="12"/>
  <c r="B58" i="34" s="1"/>
  <c r="AJ102" i="12"/>
  <c r="B27" i="34" s="1"/>
  <c r="AJ101" i="12"/>
  <c r="B49" i="34" s="1"/>
  <c r="AJ148" i="12"/>
  <c r="B53" i="34" s="1"/>
  <c r="AJ112" i="12"/>
  <c r="B39" i="34" s="1"/>
  <c r="AJ153" i="12"/>
  <c r="B65" i="34" s="1"/>
  <c r="AJ113" i="12"/>
  <c r="B17" i="34" s="1"/>
  <c r="AJ165" i="12"/>
  <c r="B23" i="34" s="1"/>
  <c r="AJ94" i="12"/>
  <c r="B47" i="34" s="1"/>
  <c r="AJ168" i="12"/>
  <c r="B43" i="34" s="1"/>
  <c r="AJ146" i="12"/>
  <c r="B61" i="34" s="1"/>
  <c r="AJ166" i="12"/>
  <c r="B6" i="34" s="1"/>
  <c r="AJ121" i="12"/>
  <c r="B79" i="34" s="1"/>
  <c r="AJ138" i="12"/>
  <c r="B81" i="34" s="1"/>
  <c r="AJ157" i="12"/>
  <c r="B44" i="34" s="1"/>
  <c r="AJ93" i="12"/>
  <c r="B19" i="34" s="1"/>
  <c r="AJ139" i="12"/>
  <c r="B11" i="34" s="1"/>
  <c r="AJ120" i="12"/>
  <c r="B78" i="34" s="1"/>
</calcChain>
</file>

<file path=xl/sharedStrings.xml><?xml version="1.0" encoding="utf-8"?>
<sst xmlns="http://schemas.openxmlformats.org/spreadsheetml/2006/main" count="881" uniqueCount="168">
  <si>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</si>
  <si>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</si>
  <si>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</si>
  <si>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</si>
  <si>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</si>
  <si>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</si>
  <si>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</si>
  <si>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</si>
  <si>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</si>
  <si>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</si>
  <si>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</si>
  <si>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</si>
  <si>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</si>
  <si>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</si>
  <si>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</si>
  <si>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</si>
  <si>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</si>
  <si>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</si>
  <si>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</si>
  <si>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</si>
  <si>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</si>
  <si>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</si>
  <si>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</si>
  <si>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</si>
  <si>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</si>
  <si>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</si>
  <si>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</si>
  <si>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</si>
  <si>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</si>
  <si>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</si>
  <si>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</si>
  <si>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</si>
  <si>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</si>
  <si>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</si>
  <si>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</si>
  <si>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</si>
  <si>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</si>
  <si>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</si>
  <si>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</si>
  <si>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</si>
  <si>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</si>
  <si>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</si>
  <si>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</si>
  <si>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</si>
  <si>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</si>
  <si>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</si>
  <si>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</si>
  <si>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</si>
  <si>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</si>
  <si>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</si>
  <si>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</si>
  <si>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</si>
  <si>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</si>
  <si>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</si>
  <si>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</si>
  <si>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</si>
  <si>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</si>
  <si>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</si>
  <si>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</si>
  <si>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</si>
  <si>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</si>
  <si>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</si>
  <si>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</si>
  <si>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</si>
  <si>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</si>
  <si>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</si>
  <si>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</si>
  <si>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</si>
  <si>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</si>
  <si>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</si>
  <si>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</si>
  <si>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</si>
  <si>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</si>
  <si>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</si>
  <si>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</si>
  <si>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</si>
  <si>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Чукотский автономный округ</t>
  </si>
  <si>
    <t>Площадь территории, тыс. км2</t>
  </si>
  <si>
    <t>Численность  населения на 1 января 2016 г.,тыс. человек</t>
  </si>
  <si>
    <t>Кабардино-Балкарская Республика</t>
  </si>
  <si>
    <t>Карачаево-Черкесская Республика</t>
  </si>
  <si>
    <t>Удельный вес городского населения в общей численности населения, в %</t>
  </si>
  <si>
    <t>Размер региона</t>
  </si>
  <si>
    <t>Образование</t>
  </si>
  <si>
    <t xml:space="preserve">Геодемографические </t>
  </si>
  <si>
    <t>Технологическая специализация</t>
  </si>
  <si>
    <t>Выдано патентов на изобретения</t>
  </si>
  <si>
    <t>Выдано патентов на полезные модели</t>
  </si>
  <si>
    <t>Сельское хозяйство, охота и лесное хозяйство; рыболовство, рыбоводство</t>
  </si>
  <si>
    <t>Строительство</t>
  </si>
  <si>
    <t>Здравоохранение и предоставление социальных услуг</t>
  </si>
  <si>
    <t>Ямало-Ненецкий автономный округ</t>
  </si>
  <si>
    <t>Еврейская автономная область</t>
  </si>
  <si>
    <t>Добыча полезных ископаемых</t>
  </si>
  <si>
    <t>Обрабатывающие производства</t>
  </si>
  <si>
    <t>Производство и распределение электроэнергии, газа, воды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</si>
  <si>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</si>
  <si>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</si>
  <si>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</si>
  <si>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</si>
  <si>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>Предостав-ление прочих коммунальных, социальных и персональных услуг</t>
  </si>
  <si>
    <t xml:space="preserve">Другие виды 
деятельности
</t>
  </si>
  <si>
    <t xml:space="preserve">Экспорт со странами 
дальнего 
зарубежья (в фактически действовавших ценах; млн. долл.США) 
</t>
  </si>
  <si>
    <t>Экспорт со странами 
СНГ (в фактически действовавших ценах; млн. долл.США)</t>
  </si>
  <si>
    <t>Секторная структура</t>
  </si>
  <si>
    <t>Открытость</t>
  </si>
  <si>
    <t>Институты и ценности</t>
  </si>
  <si>
    <t>Число зарегистрированных преступлений на 100 000 человек населения</t>
  </si>
  <si>
    <t>Численность зрителей театров на 1000 человек населения человек</t>
  </si>
  <si>
    <t>Число посещений музеев  на 1000 человек населения человек</t>
  </si>
  <si>
    <t>Бизнес</t>
  </si>
  <si>
    <t>Республика Северная Осетия - Алания</t>
  </si>
  <si>
    <t>Ханты-Мансийский автономный округ – Югра</t>
  </si>
  <si>
    <t>Перевозки пассажиров автобусов, млн. человек, 2015 г.</t>
  </si>
  <si>
    <t>Возрастной состав населения, 2015 г.</t>
  </si>
  <si>
    <t>Урбанизация, 2015 г.</t>
  </si>
  <si>
    <t>Население моложе трудоспособного возраста, в % от общей численности населения</t>
  </si>
  <si>
    <t>Население старше трудоспособного возраста, в % от общей численности населения</t>
  </si>
  <si>
    <t>Транспортная доступность, 2015 г.</t>
  </si>
  <si>
    <t xml:space="preserve">Число автобусов общего пользования на 100 000 человек населения, штук
</t>
  </si>
  <si>
    <t xml:space="preserve">Плотность автомобильных дорог общего пользования с твердым покрытием, км путей на 1000 км2 территории
</t>
  </si>
  <si>
    <t>Патентные исследования, 2015 г.</t>
  </si>
  <si>
    <t>Объем инновационных товаров, работ, услуг, 2015 г.</t>
  </si>
  <si>
    <t>Предприятия и организации, 2015 г.</t>
  </si>
  <si>
    <t>Внешнеэкономическая деятельность, 2015 г.</t>
  </si>
  <si>
    <t>Культура, отдых и туризм, 2015 г.</t>
  </si>
  <si>
    <t>Уровень преступности, 2015 г.</t>
  </si>
  <si>
    <t>min</t>
  </si>
  <si>
    <t>max</t>
  </si>
  <si>
    <t>Удельный вес сельского населения в общей численности населения, в %</t>
  </si>
  <si>
    <t>m</t>
  </si>
  <si>
    <t>ассиметрия</t>
  </si>
  <si>
    <t>Регион</t>
  </si>
  <si>
    <t>среднее</t>
  </si>
  <si>
    <t xml:space="preserve">Число предприятий и организаций на 1000 человек
</t>
  </si>
  <si>
    <t>Численность российских туристов, отправленных туристскими фирмами в туры по России, на 1000 человек населения, человек</t>
  </si>
  <si>
    <t>Численность российских туристов, отправленных туристскими фирмами в зарубежные туры, на 1000 человек населения, человек</t>
  </si>
  <si>
    <t>Уровень образования, 2015 г.</t>
  </si>
  <si>
    <t>Республика Крым</t>
  </si>
  <si>
    <t>г. Севастополь</t>
  </si>
  <si>
    <t>Численность раб.силы (тыс. человек)</t>
  </si>
  <si>
    <t>Ханты-Мансийский автономный округ - Югра</t>
  </si>
  <si>
    <t>Тюменская область без автономных округов</t>
  </si>
  <si>
    <t>Численность безработных (тыс. человек)</t>
  </si>
  <si>
    <t>Количество людей с высшим образованием из числа занятых и безработных (тыс.человек)</t>
  </si>
  <si>
    <t>с высшим образование от раб.силы %</t>
  </si>
  <si>
    <t>с высшим образованием от безработных %</t>
  </si>
  <si>
    <t/>
  </si>
  <si>
    <t>ВРП в тыс. рублей</t>
  </si>
  <si>
    <t>Среднегодовая численность занятых по видам экономической деятельности, тыс. чел., 2015 г.</t>
  </si>
  <si>
    <t>Сельское хозяйство, охота и лес-ное хозяй-ство; рыбо-ловство, рыбоводство</t>
  </si>
  <si>
    <t xml:space="preserve">Добыча 
полезных 
ископаемых
</t>
  </si>
  <si>
    <t xml:space="preserve">Обрабаты-вающие 
производства
</t>
  </si>
  <si>
    <t xml:space="preserve">Производ-ство и рас-пределение электроэнер-гии, 
газа и воды
</t>
  </si>
  <si>
    <t>Строитель-ство</t>
  </si>
  <si>
    <t>Оптовая и 
розничная 
торговля; 
ремонт авто-
транспорт-
ных средств, 
мотоциклов, 
бытовых 
изделий и 
предметов 
личного 
пользования</t>
  </si>
  <si>
    <t>Здравоохра-нение и предоставле-ние социаль-ных услуг</t>
  </si>
  <si>
    <t>Предостав-ление прочих коммуналь-ных, соци-альных и персональ-ных услуг</t>
  </si>
  <si>
    <t>Республика Северная Осетия – Алания</t>
  </si>
  <si>
    <t>Тюменская область без</t>
  </si>
  <si>
    <t xml:space="preserve">Ханты-Мансийский автономный
округ - Югра
</t>
  </si>
  <si>
    <t>Среднегодовая производительность труда, тыс.руб./чел</t>
  </si>
  <si>
    <t>В % от общего объема отгружен-ных това-ров, вы-полненных работ, услуг</t>
  </si>
  <si>
    <t>ассиметрия NEW</t>
  </si>
  <si>
    <t>Σ</t>
  </si>
  <si>
    <t>Индекс</t>
  </si>
  <si>
    <t>Среднее по России</t>
  </si>
  <si>
    <t>Среднее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</si>
</sst>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####"/>
  </numFmts>
  <fonts count="9" x14ac:knownFonts="1">
    <font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164" fontId="8" fillId="0" borderId="1" xfId="0" applyNumberFormat="1" applyFont="1" applyFill="1" applyBorder="1" applyAlignment="1">
      <alignment horizontal="left" vertical="top"/>
    </xf>
    <xf numFmtId="164" fontId="8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165" fontId="8" fillId="0" borderId="1" xfId="0" applyNumberFormat="1" applyFont="1" applyFill="1" applyBorder="1" applyAlignment="1">
      <alignment horizontal="left" vertical="top" wrapText="1"/>
    </xf>
    <xf numFmtId="3" fontId="8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" fillId="0" borderId="0" xfId="0" applyFont="1"/>
    <xf numFmtId="0" fontId="1" fillId="0" borderId="1" xfId="0" applyFont="1" applyBorder="1"/>
    <xf numFmtId="2" fontId="1" fillId="0" borderId="0" xfId="0" applyNumberFormat="1" applyFont="1"/>
    <xf numFmtId="2" fontId="1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2" fontId="1" fillId="0" borderId="5" xfId="0" applyNumberFormat="1" applyFont="1" applyFill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/>
    <xf numFmtId="2" fontId="5" fillId="0" borderId="7" xfId="0" applyNumberFormat="1" applyFont="1" applyBorder="1"/>
    <xf numFmtId="2" fontId="5" fillId="0" borderId="9" xfId="0" applyNumberFormat="1" applyFont="1" applyBorder="1"/>
    <xf numFmtId="2" fontId="5" fillId="0" borderId="1" xfId="0" applyNumberFormat="1" applyFont="1" applyBorder="1"/>
    <xf numFmtId="2" fontId="5" fillId="0" borderId="9" xfId="0" applyNumberFormat="1" applyFont="1" applyFill="1" applyBorder="1" applyAlignment="1">
      <alignment horizontal="left" vertical="center" wrapText="1"/>
    </xf>
    <xf numFmtId="2" fontId="5" fillId="0" borderId="10" xfId="0" applyNumberFormat="1" applyFont="1" applyBorder="1" applyAlignment="1">
      <alignment vertical="center" wrapText="1"/>
    </xf>
    <xf numFmtId="2" fontId="5" fillId="0" borderId="11" xfId="0" applyNumberFormat="1" applyFont="1" applyBorder="1" applyAlignment="1">
      <alignment vertical="center" wrapText="1"/>
    </xf>
    <xf numFmtId="2" fontId="4" fillId="0" borderId="11" xfId="0" applyNumberFormat="1" applyFont="1" applyBorder="1" applyAlignment="1">
      <alignment vertical="center" wrapText="1"/>
    </xf>
    <xf numFmtId="2" fontId="5" fillId="0" borderId="11" xfId="0" applyNumberFormat="1" applyFont="1" applyBorder="1" applyAlignment="1">
      <alignment vertical="center"/>
    </xf>
    <xf numFmtId="2" fontId="5" fillId="0" borderId="12" xfId="0" applyNumberFormat="1" applyFont="1" applyBorder="1" applyAlignment="1">
      <alignment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5" fillId="2" borderId="10" xfId="0" applyNumberFormat="1" applyFont="1" applyFill="1" applyBorder="1"/>
    <xf numFmtId="2" fontId="5" fillId="2" borderId="11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Alignment="1">
      <alignment horizontal="center"/>
    </xf>
    <xf numFmtId="2" fontId="5" fillId="0" borderId="6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left" vertical="top" wrapText="1"/>
    </xf>
    <xf numFmtId="2" fontId="5" fillId="0" borderId="6" xfId="0" applyNumberFormat="1" applyFont="1" applyBorder="1" applyAlignment="1">
      <alignment horizontal="left"/>
    </xf>
    <xf numFmtId="2" fontId="5" fillId="0" borderId="13" xfId="0" applyNumberFormat="1" applyFont="1" applyFill="1" applyBorder="1" applyAlignment="1">
      <alignment horizontal="left" vertical="center" wrapText="1"/>
    </xf>
    <xf numFmtId="2" fontId="5" fillId="0" borderId="5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top" wrapText="1"/>
    </xf>
    <xf numFmtId="164" fontId="8" fillId="0" borderId="1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164" fontId="8" fillId="3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38100</xdr:rowOff>
    </xdr:from>
    <xdr:to>
      <xdr:col>16</xdr:col>
      <xdr:colOff>571500</xdr:colOff>
      <xdr:row>2</xdr:row>
      <xdr:rowOff>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95350"/>
          <a:ext cx="60293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228600</xdr:colOff>
      <xdr:row>0</xdr:row>
      <xdr:rowOff>38100</xdr:rowOff>
    </xdr:from>
    <xdr:to>
      <xdr:col>40</xdr:col>
      <xdr:colOff>219075</xdr:colOff>
      <xdr:row>1</xdr:row>
      <xdr:rowOff>28575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3950" y="38100"/>
          <a:ext cx="58007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86"/>
  <sheetViews>
    <sheetView workbookViewId="0">
      <selection activeCell="E9" sqref="E9"/>
    </sheetView>
  </sheetViews>
  <sheetFormatPr defaultRowHeight="15" x14ac:dyDescent="0.25"/>
  <cols>
    <col min="2" max="2" width="14" customWidth="1"/>
    <col min="3" max="3" width="11" customWidth="1"/>
    <col min="4" max="4" width="11.140625" customWidth="1"/>
    <col min="5" max="5" width="11.42578125" customWidth="1"/>
    <col min="6" max="6" width="16" customWidth="1"/>
  </cols>
  <sheetData>
    <row r="1" spans="1:6" ht="67.5" x14ac:dyDescent="0.25">
      <c r="A1" s="2" t="s">
        <v>132</v>
      </c>
      <c r="B1" s="2" t="s">
        <v>140</v>
      </c>
      <c r="C1" s="2" t="s">
        <v>145</v>
      </c>
      <c r="D1" s="2" t="s">
        <v>143</v>
      </c>
      <c r="E1" s="2" t="s">
        <v>146</v>
      </c>
      <c r="F1" s="2" t="s">
        <v>144</v>
      </c>
    </row>
    <row r="2" spans="1:6" ht="22.5" x14ac:dyDescent="0.25">
      <c r="A2" s="1" t="s">
        <v>45</v>
      </c>
      <c r="B2" s="3">
        <v>1305</v>
      </c>
      <c r="C2" s="2">
        <v>26.2</v>
      </c>
      <c r="D2" s="2">
        <v>82</v>
      </c>
      <c r="E2" s="2">
        <v>9.5</v>
      </c>
      <c r="F2" s="2">
        <f>(B2/100)*C2+(D2/100)*E2</f>
        <v>349.70000000000005</v>
      </c>
    </row>
    <row r="3" spans="1:6" ht="22.5" x14ac:dyDescent="0.25">
      <c r="A3" s="1" t="s">
        <v>0</v>
      </c>
      <c r="B3" s="3">
        <v>806</v>
      </c>
      <c r="C3" s="2">
        <v>30.4</v>
      </c>
      <c r="D3" s="2">
        <v>33</v>
      </c>
      <c r="E3" s="2">
        <v>23.5</v>
      </c>
      <c r="F3" s="2">
        <f t="shared" ref="F3:F66" si="0">(B3/100)*C3+(D3/100)*E3</f>
        <v>252.779</v>
      </c>
    </row>
    <row r="4" spans="1:6" ht="22.5" x14ac:dyDescent="0.25">
      <c r="A4" s="1" t="s">
        <v>1</v>
      </c>
      <c r="B4" s="3">
        <v>624</v>
      </c>
      <c r="C4" s="2">
        <v>27.7</v>
      </c>
      <c r="D4" s="2">
        <v>29</v>
      </c>
      <c r="E4" s="2">
        <v>18.2</v>
      </c>
      <c r="F4" s="2">
        <f t="shared" si="0"/>
        <v>178.126</v>
      </c>
    </row>
    <row r="5" spans="1:6" ht="22.5" x14ac:dyDescent="0.25">
      <c r="A5" s="1" t="s">
        <v>2</v>
      </c>
      <c r="B5" s="3">
        <v>760</v>
      </c>
      <c r="C5" s="2">
        <v>26.5</v>
      </c>
      <c r="D5" s="2">
        <v>42</v>
      </c>
      <c r="E5" s="2">
        <v>20.3</v>
      </c>
      <c r="F5" s="2">
        <f t="shared" si="0"/>
        <v>209.92599999999999</v>
      </c>
    </row>
    <row r="6" spans="1:6" ht="22.5" x14ac:dyDescent="0.25">
      <c r="A6" s="1" t="s">
        <v>3</v>
      </c>
      <c r="B6" s="3">
        <v>1162</v>
      </c>
      <c r="C6" s="2">
        <v>31.3</v>
      </c>
      <c r="D6" s="2">
        <v>52</v>
      </c>
      <c r="E6" s="2">
        <v>15.7</v>
      </c>
      <c r="F6" s="2">
        <f t="shared" si="0"/>
        <v>371.86999999999995</v>
      </c>
    </row>
    <row r="7" spans="1:6" ht="22.5" x14ac:dyDescent="0.25">
      <c r="A7" s="1" t="s">
        <v>4</v>
      </c>
      <c r="B7" s="3">
        <v>548</v>
      </c>
      <c r="C7" s="2">
        <v>28.2</v>
      </c>
      <c r="D7" s="2">
        <v>31</v>
      </c>
      <c r="E7" s="2">
        <v>16.3</v>
      </c>
      <c r="F7" s="2">
        <f t="shared" si="0"/>
        <v>159.589</v>
      </c>
    </row>
    <row r="8" spans="1:6" ht="22.5" x14ac:dyDescent="0.25">
      <c r="A8" s="1" t="s">
        <v>5</v>
      </c>
      <c r="B8" s="3">
        <v>535</v>
      </c>
      <c r="C8" s="2">
        <v>29.1</v>
      </c>
      <c r="D8" s="2">
        <v>23</v>
      </c>
      <c r="E8" s="2">
        <v>15.4</v>
      </c>
      <c r="F8" s="2">
        <f t="shared" si="0"/>
        <v>159.227</v>
      </c>
    </row>
    <row r="9" spans="1:6" ht="22.5" x14ac:dyDescent="0.25">
      <c r="A9" s="1" t="s">
        <v>6</v>
      </c>
      <c r="B9" s="3">
        <v>325</v>
      </c>
      <c r="C9" s="2">
        <v>27.1</v>
      </c>
      <c r="D9" s="2">
        <v>17</v>
      </c>
      <c r="E9" s="2">
        <v>13.6</v>
      </c>
      <c r="F9" s="2">
        <f t="shared" si="0"/>
        <v>90.387</v>
      </c>
    </row>
    <row r="10" spans="1:6" ht="22.5" x14ac:dyDescent="0.25">
      <c r="A10" s="1" t="s">
        <v>7</v>
      </c>
      <c r="B10" s="3">
        <v>571</v>
      </c>
      <c r="C10" s="2">
        <v>34.1</v>
      </c>
      <c r="D10" s="2">
        <v>24</v>
      </c>
      <c r="E10" s="2">
        <v>23.4</v>
      </c>
      <c r="F10" s="2">
        <f t="shared" si="0"/>
        <v>200.327</v>
      </c>
    </row>
    <row r="11" spans="1:6" ht="22.5" x14ac:dyDescent="0.25">
      <c r="A11" s="1" t="s">
        <v>8</v>
      </c>
      <c r="B11" s="3">
        <v>595</v>
      </c>
      <c r="C11" s="2">
        <v>29.9</v>
      </c>
      <c r="D11" s="2">
        <v>24</v>
      </c>
      <c r="E11" s="2">
        <v>20.2</v>
      </c>
      <c r="F11" s="2">
        <f t="shared" si="0"/>
        <v>182.75300000000001</v>
      </c>
    </row>
    <row r="12" spans="1:6" ht="22.5" x14ac:dyDescent="0.25">
      <c r="A12" s="1" t="s">
        <v>9</v>
      </c>
      <c r="B12" s="3">
        <v>3938</v>
      </c>
      <c r="C12" s="2">
        <v>43.6</v>
      </c>
      <c r="D12" s="2">
        <v>129</v>
      </c>
      <c r="E12" s="2">
        <v>31.4</v>
      </c>
      <c r="F12" s="2">
        <f t="shared" si="0"/>
        <v>1757.4740000000002</v>
      </c>
    </row>
    <row r="13" spans="1:6" ht="22.5" x14ac:dyDescent="0.25">
      <c r="A13" s="1" t="s">
        <v>10</v>
      </c>
      <c r="B13" s="3">
        <v>385</v>
      </c>
      <c r="C13" s="2">
        <v>32.799999999999997</v>
      </c>
      <c r="D13" s="2">
        <v>24</v>
      </c>
      <c r="E13" s="2">
        <v>24.5</v>
      </c>
      <c r="F13" s="2">
        <f t="shared" si="0"/>
        <v>132.16</v>
      </c>
    </row>
    <row r="14" spans="1:6" ht="22.5" x14ac:dyDescent="0.25">
      <c r="A14" s="1" t="s">
        <v>11</v>
      </c>
      <c r="B14" s="3">
        <v>538</v>
      </c>
      <c r="C14" s="2">
        <v>30.3</v>
      </c>
      <c r="D14" s="2">
        <v>25</v>
      </c>
      <c r="E14" s="2">
        <v>11.3</v>
      </c>
      <c r="F14" s="2">
        <f t="shared" si="0"/>
        <v>165.839</v>
      </c>
    </row>
    <row r="15" spans="1:6" ht="22.5" x14ac:dyDescent="0.25">
      <c r="A15" s="1" t="s">
        <v>12</v>
      </c>
      <c r="B15" s="3">
        <v>530</v>
      </c>
      <c r="C15" s="2">
        <v>32</v>
      </c>
      <c r="D15" s="2">
        <v>33</v>
      </c>
      <c r="E15" s="2">
        <v>22.5</v>
      </c>
      <c r="F15" s="2">
        <f t="shared" si="0"/>
        <v>177.02500000000001</v>
      </c>
    </row>
    <row r="16" spans="1:6" ht="22.5" x14ac:dyDescent="0.25">
      <c r="A16" s="1" t="s">
        <v>13</v>
      </c>
      <c r="B16" s="3">
        <v>526</v>
      </c>
      <c r="C16" s="2">
        <v>25.9</v>
      </c>
      <c r="D16" s="2">
        <v>24</v>
      </c>
      <c r="E16" s="2">
        <v>15.9</v>
      </c>
      <c r="F16" s="2">
        <f t="shared" si="0"/>
        <v>140.04999999999998</v>
      </c>
    </row>
    <row r="17" spans="1:6" ht="22.5" x14ac:dyDescent="0.25">
      <c r="A17" s="1" t="s">
        <v>14</v>
      </c>
      <c r="B17" s="3">
        <v>704</v>
      </c>
      <c r="C17" s="2">
        <v>26.9</v>
      </c>
      <c r="D17" s="2">
        <v>39</v>
      </c>
      <c r="E17" s="2">
        <v>16.100000000000001</v>
      </c>
      <c r="F17" s="2">
        <f t="shared" si="0"/>
        <v>195.655</v>
      </c>
    </row>
    <row r="18" spans="1:6" ht="22.5" x14ac:dyDescent="0.25">
      <c r="A18" s="1" t="s">
        <v>15</v>
      </c>
      <c r="B18" s="3">
        <v>803</v>
      </c>
      <c r="C18" s="2">
        <v>29.1</v>
      </c>
      <c r="D18" s="2">
        <v>33</v>
      </c>
      <c r="E18" s="2">
        <v>18.100000000000001</v>
      </c>
      <c r="F18" s="2">
        <f t="shared" si="0"/>
        <v>239.64600000000002</v>
      </c>
    </row>
    <row r="19" spans="1:6" ht="22.5" x14ac:dyDescent="0.25">
      <c r="A19" s="1" t="s">
        <v>16</v>
      </c>
      <c r="B19" s="3">
        <v>688</v>
      </c>
      <c r="C19" s="2">
        <v>28.4</v>
      </c>
      <c r="D19" s="2">
        <v>37</v>
      </c>
      <c r="E19" s="2">
        <v>16.3</v>
      </c>
      <c r="F19" s="2">
        <f t="shared" si="0"/>
        <v>201.423</v>
      </c>
    </row>
    <row r="20" spans="1:6" x14ac:dyDescent="0.25">
      <c r="A20" s="1" t="s">
        <v>17</v>
      </c>
      <c r="B20" s="3">
        <v>7067</v>
      </c>
      <c r="C20" s="2">
        <v>47.8</v>
      </c>
      <c r="D20" s="2">
        <v>125</v>
      </c>
      <c r="E20" s="2">
        <v>38.1</v>
      </c>
      <c r="F20" s="2">
        <f t="shared" si="0"/>
        <v>3425.6509999999998</v>
      </c>
    </row>
    <row r="21" spans="1:6" ht="22.5" x14ac:dyDescent="0.25">
      <c r="A21" s="1" t="s">
        <v>18</v>
      </c>
      <c r="B21" s="3">
        <v>327</v>
      </c>
      <c r="C21" s="2">
        <v>27.9</v>
      </c>
      <c r="D21" s="2">
        <v>29</v>
      </c>
      <c r="E21" s="2">
        <v>15</v>
      </c>
      <c r="F21" s="2">
        <f t="shared" si="0"/>
        <v>95.582999999999984</v>
      </c>
    </row>
    <row r="22" spans="1:6" ht="22.5" x14ac:dyDescent="0.25">
      <c r="A22" s="1" t="s">
        <v>19</v>
      </c>
      <c r="B22" s="3">
        <v>477</v>
      </c>
      <c r="C22" s="2">
        <v>27.1</v>
      </c>
      <c r="D22" s="2">
        <v>33</v>
      </c>
      <c r="E22" s="2">
        <v>9.3000000000000007</v>
      </c>
      <c r="F22" s="2">
        <f t="shared" si="0"/>
        <v>132.33599999999998</v>
      </c>
    </row>
    <row r="23" spans="1:6" ht="22.5" x14ac:dyDescent="0.25">
      <c r="A23" s="1" t="s">
        <v>20</v>
      </c>
      <c r="B23" s="3">
        <v>588</v>
      </c>
      <c r="C23" s="2">
        <v>25.8</v>
      </c>
      <c r="D23" s="2">
        <v>40</v>
      </c>
      <c r="E23" s="2">
        <v>10.7</v>
      </c>
      <c r="F23" s="2">
        <f t="shared" si="0"/>
        <v>155.98400000000001</v>
      </c>
    </row>
    <row r="24" spans="1:6" ht="33.75" x14ac:dyDescent="0.25">
      <c r="A24" s="1" t="s">
        <v>21</v>
      </c>
      <c r="B24" s="3">
        <v>23</v>
      </c>
      <c r="C24" s="2">
        <v>23.2</v>
      </c>
      <c r="D24" s="2">
        <v>2</v>
      </c>
      <c r="E24" s="2">
        <v>4.2</v>
      </c>
      <c r="F24" s="2">
        <f t="shared" si="0"/>
        <v>5.42</v>
      </c>
    </row>
    <row r="25" spans="1:6" ht="22.5" x14ac:dyDescent="0.25">
      <c r="A25" s="1" t="s">
        <v>22</v>
      </c>
      <c r="B25" s="3">
        <v>611</v>
      </c>
      <c r="C25" s="2">
        <v>25.7</v>
      </c>
      <c r="D25" s="2">
        <v>42</v>
      </c>
      <c r="E25" s="2">
        <v>17.899999999999999</v>
      </c>
      <c r="F25" s="2">
        <f t="shared" si="0"/>
        <v>164.54500000000002</v>
      </c>
    </row>
    <row r="26" spans="1:6" ht="33.75" x14ac:dyDescent="0.25">
      <c r="A26" s="1" t="s">
        <v>23</v>
      </c>
      <c r="B26" s="3">
        <v>530</v>
      </c>
      <c r="C26" s="2">
        <v>31.1</v>
      </c>
      <c r="D26" s="2">
        <v>30</v>
      </c>
      <c r="E26" s="2">
        <v>20.7</v>
      </c>
      <c r="F26" s="2">
        <f t="shared" si="0"/>
        <v>171.04000000000002</v>
      </c>
    </row>
    <row r="27" spans="1:6" ht="22.5" x14ac:dyDescent="0.25">
      <c r="A27" s="1" t="s">
        <v>24</v>
      </c>
      <c r="B27" s="3">
        <v>966</v>
      </c>
      <c r="C27" s="2">
        <v>26.1</v>
      </c>
      <c r="D27" s="2">
        <v>49</v>
      </c>
      <c r="E27" s="2">
        <v>25.6</v>
      </c>
      <c r="F27" s="2">
        <f t="shared" si="0"/>
        <v>264.67</v>
      </c>
    </row>
    <row r="28" spans="1:6" ht="22.5" x14ac:dyDescent="0.25">
      <c r="A28" s="1" t="s">
        <v>25</v>
      </c>
      <c r="B28" s="3">
        <v>455</v>
      </c>
      <c r="C28" s="2">
        <v>33.5</v>
      </c>
      <c r="D28" s="2">
        <v>35</v>
      </c>
      <c r="E28" s="2">
        <v>15.7</v>
      </c>
      <c r="F28" s="2">
        <f t="shared" si="0"/>
        <v>157.91999999999999</v>
      </c>
    </row>
    <row r="29" spans="1:6" ht="22.5" x14ac:dyDescent="0.25">
      <c r="A29" s="1" t="s">
        <v>26</v>
      </c>
      <c r="B29" s="3">
        <v>326</v>
      </c>
      <c r="C29" s="2">
        <v>25</v>
      </c>
      <c r="D29" s="2">
        <v>15</v>
      </c>
      <c r="E29" s="2">
        <v>14.9</v>
      </c>
      <c r="F29" s="2">
        <f t="shared" si="0"/>
        <v>83.734999999999999</v>
      </c>
    </row>
    <row r="30" spans="1:6" ht="22.5" x14ac:dyDescent="0.25">
      <c r="A30" s="1" t="s">
        <v>27</v>
      </c>
      <c r="B30" s="3">
        <v>335</v>
      </c>
      <c r="C30" s="2">
        <v>27</v>
      </c>
      <c r="D30" s="2">
        <v>23</v>
      </c>
      <c r="E30" s="2">
        <v>14.9</v>
      </c>
      <c r="F30" s="2">
        <f t="shared" si="0"/>
        <v>93.87700000000001</v>
      </c>
    </row>
    <row r="31" spans="1:6" ht="22.5" x14ac:dyDescent="0.25">
      <c r="A31" s="1" t="s">
        <v>28</v>
      </c>
      <c r="B31" s="3">
        <v>2967</v>
      </c>
      <c r="C31" s="2">
        <v>42.6</v>
      </c>
      <c r="D31" s="2">
        <v>62</v>
      </c>
      <c r="E31" s="2">
        <v>34</v>
      </c>
      <c r="F31" s="2">
        <f t="shared" si="0"/>
        <v>1285.0219999999999</v>
      </c>
    </row>
    <row r="32" spans="1:6" ht="22.5" x14ac:dyDescent="0.25">
      <c r="A32" s="1" t="s">
        <v>29</v>
      </c>
      <c r="B32" s="3">
        <v>202</v>
      </c>
      <c r="C32" s="2">
        <v>34.700000000000003</v>
      </c>
      <c r="D32" s="2">
        <v>18</v>
      </c>
      <c r="E32" s="2">
        <v>29.7</v>
      </c>
      <c r="F32" s="2">
        <f t="shared" si="0"/>
        <v>75.440000000000012</v>
      </c>
    </row>
    <row r="33" spans="1:6" ht="22.5" x14ac:dyDescent="0.25">
      <c r="A33" s="1" t="s">
        <v>30</v>
      </c>
      <c r="B33" s="3">
        <v>145</v>
      </c>
      <c r="C33" s="2">
        <v>35.6</v>
      </c>
      <c r="D33" s="2">
        <v>15</v>
      </c>
      <c r="E33" s="2">
        <v>26.9</v>
      </c>
      <c r="F33" s="2">
        <f t="shared" si="0"/>
        <v>55.654999999999994</v>
      </c>
    </row>
    <row r="34" spans="1:6" ht="22.5" x14ac:dyDescent="0.25">
      <c r="A34" s="1" t="s">
        <v>31</v>
      </c>
      <c r="B34" s="3">
        <v>2702</v>
      </c>
      <c r="C34" s="2">
        <v>29.1</v>
      </c>
      <c r="D34" s="2">
        <v>162</v>
      </c>
      <c r="E34" s="2">
        <v>24.3</v>
      </c>
      <c r="F34" s="2">
        <f t="shared" si="0"/>
        <v>825.64800000000002</v>
      </c>
    </row>
    <row r="35" spans="1:6" ht="22.5" x14ac:dyDescent="0.25">
      <c r="A35" s="1" t="s">
        <v>32</v>
      </c>
      <c r="B35" s="3">
        <v>529</v>
      </c>
      <c r="C35" s="2">
        <v>31.7</v>
      </c>
      <c r="D35" s="2">
        <v>40</v>
      </c>
      <c r="E35" s="2">
        <v>15.3</v>
      </c>
      <c r="F35" s="2">
        <f t="shared" si="0"/>
        <v>173.81299999999999</v>
      </c>
    </row>
    <row r="36" spans="1:6" ht="22.5" x14ac:dyDescent="0.25">
      <c r="A36" s="1" t="s">
        <v>33</v>
      </c>
      <c r="B36" s="3">
        <v>1308</v>
      </c>
      <c r="C36" s="2">
        <v>31.1</v>
      </c>
      <c r="D36" s="2">
        <v>95</v>
      </c>
      <c r="E36" s="2">
        <v>18.399999999999999</v>
      </c>
      <c r="F36" s="2">
        <f t="shared" si="0"/>
        <v>424.26800000000003</v>
      </c>
    </row>
    <row r="37" spans="1:6" ht="22.5" x14ac:dyDescent="0.25">
      <c r="A37" s="1" t="s">
        <v>34</v>
      </c>
      <c r="B37" s="3">
        <v>2132</v>
      </c>
      <c r="C37" s="2">
        <v>30.9</v>
      </c>
      <c r="D37" s="2">
        <v>130</v>
      </c>
      <c r="E37" s="2">
        <v>17.399999999999999</v>
      </c>
      <c r="F37" s="2">
        <f t="shared" si="0"/>
        <v>681.40800000000002</v>
      </c>
    </row>
    <row r="38" spans="1:6" ht="22.5" x14ac:dyDescent="0.25">
      <c r="A38" s="1" t="s">
        <v>35</v>
      </c>
      <c r="B38" s="3">
        <v>1301</v>
      </c>
      <c r="C38" s="2">
        <v>29</v>
      </c>
      <c r="D38" s="2">
        <v>140</v>
      </c>
      <c r="E38" s="2">
        <v>22.3</v>
      </c>
      <c r="F38" s="2">
        <f t="shared" si="0"/>
        <v>408.51</v>
      </c>
    </row>
    <row r="39" spans="1:6" ht="22.5" x14ac:dyDescent="0.25">
      <c r="A39" s="1" t="s">
        <v>36</v>
      </c>
      <c r="B39" s="3">
        <v>223</v>
      </c>
      <c r="C39" s="2">
        <v>26.5</v>
      </c>
      <c r="D39" s="2">
        <v>68</v>
      </c>
      <c r="E39" s="2">
        <v>14.4</v>
      </c>
      <c r="F39" s="2">
        <f t="shared" si="0"/>
        <v>68.887</v>
      </c>
    </row>
    <row r="40" spans="1:6" ht="33.75" x14ac:dyDescent="0.25">
      <c r="A40" s="1" t="s">
        <v>79</v>
      </c>
      <c r="B40" s="3">
        <v>427</v>
      </c>
      <c r="C40" s="2">
        <v>29.8</v>
      </c>
      <c r="D40" s="2">
        <v>43</v>
      </c>
      <c r="E40" s="2">
        <v>23.3</v>
      </c>
      <c r="F40" s="2">
        <f t="shared" si="0"/>
        <v>137.26499999999999</v>
      </c>
    </row>
    <row r="41" spans="1:6" ht="33.75" x14ac:dyDescent="0.25">
      <c r="A41" s="1" t="s">
        <v>80</v>
      </c>
      <c r="B41" s="3">
        <v>217</v>
      </c>
      <c r="C41" s="2">
        <v>42.1</v>
      </c>
      <c r="D41" s="2">
        <v>33</v>
      </c>
      <c r="E41" s="2">
        <v>37.9</v>
      </c>
      <c r="F41" s="2">
        <f t="shared" si="0"/>
        <v>103.864</v>
      </c>
    </row>
    <row r="42" spans="1:6" ht="45" x14ac:dyDescent="0.25">
      <c r="A42" s="1" t="s">
        <v>111</v>
      </c>
      <c r="B42" s="3">
        <v>329</v>
      </c>
      <c r="C42" s="2">
        <v>38.1</v>
      </c>
      <c r="D42" s="2">
        <v>31</v>
      </c>
      <c r="E42" s="2">
        <v>33.299999999999997</v>
      </c>
      <c r="F42" s="2">
        <f t="shared" si="0"/>
        <v>135.672</v>
      </c>
    </row>
    <row r="43" spans="1:6" ht="22.5" x14ac:dyDescent="0.25">
      <c r="A43" s="1" t="s">
        <v>37</v>
      </c>
      <c r="B43" s="3">
        <v>618</v>
      </c>
      <c r="C43" s="2">
        <v>22.1</v>
      </c>
      <c r="D43" s="2">
        <v>106</v>
      </c>
      <c r="E43" s="2">
        <v>8.6999999999999993</v>
      </c>
      <c r="F43" s="2">
        <f t="shared" si="0"/>
        <v>145.80000000000001</v>
      </c>
    </row>
    <row r="44" spans="1:6" ht="22.5" x14ac:dyDescent="0.25">
      <c r="A44" s="1" t="s">
        <v>38</v>
      </c>
      <c r="B44" s="3">
        <v>1377</v>
      </c>
      <c r="C44" s="2">
        <v>34.9</v>
      </c>
      <c r="D44" s="2">
        <v>78</v>
      </c>
      <c r="E44" s="2">
        <v>25.1</v>
      </c>
      <c r="F44" s="2">
        <f t="shared" si="0"/>
        <v>500.15099999999995</v>
      </c>
    </row>
    <row r="45" spans="1:6" ht="33.75" x14ac:dyDescent="0.25">
      <c r="A45" s="1" t="s">
        <v>39</v>
      </c>
      <c r="B45" s="3">
        <v>2017</v>
      </c>
      <c r="C45" s="2">
        <v>26.8</v>
      </c>
      <c r="D45" s="2">
        <v>123</v>
      </c>
      <c r="E45" s="2">
        <v>19.899999999999999</v>
      </c>
      <c r="F45" s="2">
        <f t="shared" si="0"/>
        <v>565.03300000000002</v>
      </c>
    </row>
    <row r="46" spans="1:6" ht="22.5" x14ac:dyDescent="0.25">
      <c r="A46" s="1" t="s">
        <v>40</v>
      </c>
      <c r="B46" s="3">
        <v>359</v>
      </c>
      <c r="C46" s="2">
        <v>28.4</v>
      </c>
      <c r="D46" s="2">
        <v>19</v>
      </c>
      <c r="E46" s="2">
        <v>20.8</v>
      </c>
      <c r="F46" s="2">
        <f t="shared" si="0"/>
        <v>105.90799999999999</v>
      </c>
    </row>
    <row r="47" spans="1:6" ht="22.5" x14ac:dyDescent="0.25">
      <c r="A47" s="1" t="s">
        <v>41</v>
      </c>
      <c r="B47" s="3">
        <v>446</v>
      </c>
      <c r="C47" s="2">
        <v>33.6</v>
      </c>
      <c r="D47" s="2">
        <v>19</v>
      </c>
      <c r="E47" s="2">
        <v>25.7</v>
      </c>
      <c r="F47" s="2">
        <f t="shared" si="0"/>
        <v>154.739</v>
      </c>
    </row>
    <row r="48" spans="1:6" ht="22.5" x14ac:dyDescent="0.25">
      <c r="A48" s="1" t="s">
        <v>42</v>
      </c>
      <c r="B48" s="3">
        <v>2062</v>
      </c>
      <c r="C48" s="2">
        <v>33.700000000000003</v>
      </c>
      <c r="D48" s="2">
        <v>82</v>
      </c>
      <c r="E48" s="2">
        <v>22.8</v>
      </c>
      <c r="F48" s="2">
        <f t="shared" si="0"/>
        <v>713.59000000000015</v>
      </c>
    </row>
    <row r="49" spans="1:6" ht="22.5" x14ac:dyDescent="0.25">
      <c r="A49" s="1" t="s">
        <v>43</v>
      </c>
      <c r="B49" s="3">
        <v>821</v>
      </c>
      <c r="C49" s="2">
        <v>25.1</v>
      </c>
      <c r="D49" s="2">
        <v>41</v>
      </c>
      <c r="E49" s="2">
        <v>15.7</v>
      </c>
      <c r="F49" s="2">
        <f t="shared" si="0"/>
        <v>212.50800000000004</v>
      </c>
    </row>
    <row r="50" spans="1:6" ht="22.5" x14ac:dyDescent="0.25">
      <c r="A50" s="1" t="s">
        <v>44</v>
      </c>
      <c r="B50" s="3">
        <v>671</v>
      </c>
      <c r="C50" s="2">
        <v>29.6</v>
      </c>
      <c r="D50" s="2">
        <v>33</v>
      </c>
      <c r="E50" s="2">
        <v>20.8</v>
      </c>
      <c r="F50" s="2">
        <f t="shared" si="0"/>
        <v>205.48000000000002</v>
      </c>
    </row>
    <row r="51" spans="1:6" ht="22.5" x14ac:dyDescent="0.25">
      <c r="A51" s="1" t="s">
        <v>46</v>
      </c>
      <c r="B51" s="3">
        <v>679</v>
      </c>
      <c r="C51" s="2">
        <v>24.7</v>
      </c>
      <c r="D51" s="2">
        <v>36</v>
      </c>
      <c r="E51" s="2">
        <v>15.1</v>
      </c>
      <c r="F51" s="2">
        <f t="shared" si="0"/>
        <v>173.149</v>
      </c>
    </row>
    <row r="52" spans="1:6" ht="33.75" x14ac:dyDescent="0.25">
      <c r="A52" s="1" t="s">
        <v>47</v>
      </c>
      <c r="B52" s="3">
        <v>1764</v>
      </c>
      <c r="C52" s="2">
        <v>32.1</v>
      </c>
      <c r="D52" s="2">
        <v>75</v>
      </c>
      <c r="E52" s="2">
        <v>16.8</v>
      </c>
      <c r="F52" s="2">
        <f t="shared" si="0"/>
        <v>578.84400000000005</v>
      </c>
    </row>
    <row r="53" spans="1:6" ht="22.5" x14ac:dyDescent="0.25">
      <c r="A53" s="1" t="s">
        <v>48</v>
      </c>
      <c r="B53" s="3">
        <v>1012</v>
      </c>
      <c r="C53" s="2">
        <v>26.5</v>
      </c>
      <c r="D53" s="2">
        <v>49</v>
      </c>
      <c r="E53" s="2">
        <v>17.600000000000001</v>
      </c>
      <c r="F53" s="2">
        <f t="shared" si="0"/>
        <v>276.80400000000003</v>
      </c>
    </row>
    <row r="54" spans="1:6" ht="22.5" x14ac:dyDescent="0.25">
      <c r="A54" s="1" t="s">
        <v>49</v>
      </c>
      <c r="B54" s="3">
        <v>702</v>
      </c>
      <c r="C54" s="2">
        <v>30</v>
      </c>
      <c r="D54" s="2">
        <v>33</v>
      </c>
      <c r="E54" s="2">
        <v>22.4</v>
      </c>
      <c r="F54" s="2">
        <f t="shared" si="0"/>
        <v>217.99199999999999</v>
      </c>
    </row>
    <row r="55" spans="1:6" ht="22.5" x14ac:dyDescent="0.25">
      <c r="A55" s="1" t="s">
        <v>50</v>
      </c>
      <c r="B55" s="3">
        <v>1758</v>
      </c>
      <c r="C55" s="2">
        <v>36.9</v>
      </c>
      <c r="D55" s="2">
        <v>60</v>
      </c>
      <c r="E55" s="2">
        <v>22.1</v>
      </c>
      <c r="F55" s="2">
        <f t="shared" si="0"/>
        <v>661.96199999999988</v>
      </c>
    </row>
    <row r="56" spans="1:6" ht="22.5" x14ac:dyDescent="0.25">
      <c r="A56" s="1" t="s">
        <v>51</v>
      </c>
      <c r="B56" s="3">
        <v>1257</v>
      </c>
      <c r="C56" s="2">
        <v>31.9</v>
      </c>
      <c r="D56" s="2">
        <v>59</v>
      </c>
      <c r="E56" s="2">
        <v>20.9</v>
      </c>
      <c r="F56" s="2">
        <f t="shared" si="0"/>
        <v>413.31400000000002</v>
      </c>
    </row>
    <row r="57" spans="1:6" ht="22.5" x14ac:dyDescent="0.25">
      <c r="A57" s="1" t="s">
        <v>52</v>
      </c>
      <c r="B57" s="3">
        <v>650</v>
      </c>
      <c r="C57" s="2">
        <v>26.7</v>
      </c>
      <c r="D57" s="2">
        <v>32</v>
      </c>
      <c r="E57" s="2">
        <v>17</v>
      </c>
      <c r="F57" s="2">
        <f t="shared" si="0"/>
        <v>178.98999999999998</v>
      </c>
    </row>
    <row r="58" spans="1:6" ht="22.5" x14ac:dyDescent="0.25">
      <c r="A58" s="1" t="s">
        <v>53</v>
      </c>
      <c r="B58" s="3">
        <v>425</v>
      </c>
      <c r="C58" s="2">
        <v>30.4</v>
      </c>
      <c r="D58" s="2">
        <v>32</v>
      </c>
      <c r="E58" s="2">
        <v>18.399999999999999</v>
      </c>
      <c r="F58" s="2">
        <f t="shared" si="0"/>
        <v>135.08799999999999</v>
      </c>
    </row>
    <row r="59" spans="1:6" ht="22.5" x14ac:dyDescent="0.25">
      <c r="A59" s="1" t="s">
        <v>54</v>
      </c>
      <c r="B59" s="3">
        <v>2293</v>
      </c>
      <c r="C59" s="2">
        <v>28.7</v>
      </c>
      <c r="D59" s="2">
        <v>149</v>
      </c>
      <c r="E59" s="2">
        <v>12.6</v>
      </c>
      <c r="F59" s="2">
        <f t="shared" si="0"/>
        <v>676.86500000000001</v>
      </c>
    </row>
    <row r="60" spans="1:6" ht="45" x14ac:dyDescent="0.25">
      <c r="A60" s="1" t="s">
        <v>142</v>
      </c>
      <c r="B60" s="3">
        <v>701</v>
      </c>
      <c r="C60" s="2">
        <v>30.8</v>
      </c>
      <c r="D60" s="2">
        <v>43</v>
      </c>
      <c r="E60" s="2">
        <v>25.2</v>
      </c>
      <c r="F60" s="2">
        <f>(B60/100)*C60+(D60/100)*E60</f>
        <v>226.744</v>
      </c>
    </row>
    <row r="61" spans="1:6" ht="67.5" x14ac:dyDescent="0.25">
      <c r="A61" s="1" t="s">
        <v>141</v>
      </c>
      <c r="B61" s="3">
        <v>918</v>
      </c>
      <c r="C61" s="2">
        <v>37.5</v>
      </c>
      <c r="D61" s="2">
        <v>41</v>
      </c>
      <c r="E61" s="2">
        <v>22.5</v>
      </c>
      <c r="F61" s="2">
        <f t="shared" si="0"/>
        <v>353.47500000000002</v>
      </c>
    </row>
    <row r="62" spans="1:6" ht="45" x14ac:dyDescent="0.25">
      <c r="A62" s="1" t="s">
        <v>91</v>
      </c>
      <c r="B62" s="3">
        <v>316</v>
      </c>
      <c r="C62" s="2">
        <v>36.5</v>
      </c>
      <c r="D62" s="2">
        <v>11</v>
      </c>
      <c r="E62" s="2">
        <v>27.2</v>
      </c>
      <c r="F62" s="2">
        <f t="shared" si="0"/>
        <v>118.33200000000001</v>
      </c>
    </row>
    <row r="63" spans="1:6" ht="22.5" x14ac:dyDescent="0.25">
      <c r="A63" s="1" t="s">
        <v>56</v>
      </c>
      <c r="B63" s="3">
        <v>1857</v>
      </c>
      <c r="C63" s="2">
        <v>30.7</v>
      </c>
      <c r="D63" s="2">
        <v>129</v>
      </c>
      <c r="E63" s="2">
        <v>17.899999999999999</v>
      </c>
      <c r="F63" s="2">
        <f t="shared" si="0"/>
        <v>593.19000000000005</v>
      </c>
    </row>
    <row r="64" spans="1:6" ht="22.5" x14ac:dyDescent="0.25">
      <c r="A64" s="1" t="s">
        <v>57</v>
      </c>
      <c r="B64" s="3">
        <v>100</v>
      </c>
      <c r="C64" s="2">
        <v>29.4</v>
      </c>
      <c r="D64" s="2">
        <v>10</v>
      </c>
      <c r="E64" s="2">
        <v>15.6</v>
      </c>
      <c r="F64" s="2">
        <f t="shared" si="0"/>
        <v>30.959999999999997</v>
      </c>
    </row>
    <row r="65" spans="1:6" ht="22.5" x14ac:dyDescent="0.25">
      <c r="A65" s="1" t="s">
        <v>58</v>
      </c>
      <c r="B65" s="3">
        <v>458</v>
      </c>
      <c r="C65" s="2">
        <v>31.6</v>
      </c>
      <c r="D65" s="2">
        <v>42</v>
      </c>
      <c r="E65" s="2">
        <v>20.5</v>
      </c>
      <c r="F65" s="2">
        <f t="shared" si="0"/>
        <v>153.33800000000002</v>
      </c>
    </row>
    <row r="66" spans="1:6" ht="22.5" x14ac:dyDescent="0.25">
      <c r="A66" s="1" t="s">
        <v>59</v>
      </c>
      <c r="B66" s="3">
        <v>125</v>
      </c>
      <c r="C66" s="2">
        <v>31.9</v>
      </c>
      <c r="D66" s="2">
        <v>23</v>
      </c>
      <c r="E66" s="2">
        <v>12.8</v>
      </c>
      <c r="F66" s="2">
        <f t="shared" si="0"/>
        <v>42.819000000000003</v>
      </c>
    </row>
    <row r="67" spans="1:6" ht="22.5" x14ac:dyDescent="0.25">
      <c r="A67" s="1" t="s">
        <v>60</v>
      </c>
      <c r="B67" s="3">
        <v>262</v>
      </c>
      <c r="C67" s="2">
        <v>27.6</v>
      </c>
      <c r="D67" s="2">
        <v>15</v>
      </c>
      <c r="E67" s="2">
        <v>13.7</v>
      </c>
      <c r="F67" s="2">
        <f t="shared" ref="F67:F86" si="1">(B67/100)*C67+(D67/100)*E67</f>
        <v>74.367000000000019</v>
      </c>
    </row>
    <row r="68" spans="1:6" ht="22.5" x14ac:dyDescent="0.25">
      <c r="A68" s="1" t="s">
        <v>61</v>
      </c>
      <c r="B68" s="3">
        <v>1180</v>
      </c>
      <c r="C68" s="2">
        <v>28.6</v>
      </c>
      <c r="D68" s="2">
        <v>95</v>
      </c>
      <c r="E68" s="2">
        <v>16.3</v>
      </c>
      <c r="F68" s="2">
        <f t="shared" si="1"/>
        <v>352.96500000000003</v>
      </c>
    </row>
    <row r="69" spans="1:6" ht="22.5" x14ac:dyDescent="0.25">
      <c r="A69" s="1" t="s">
        <v>62</v>
      </c>
      <c r="B69" s="3">
        <v>536</v>
      </c>
      <c r="C69" s="2">
        <v>22.8</v>
      </c>
      <c r="D69" s="2">
        <v>56</v>
      </c>
      <c r="E69" s="2">
        <v>11.7</v>
      </c>
      <c r="F69" s="2">
        <f t="shared" si="1"/>
        <v>128.76000000000002</v>
      </c>
    </row>
    <row r="70" spans="1:6" ht="22.5" x14ac:dyDescent="0.25">
      <c r="A70" s="1" t="s">
        <v>63</v>
      </c>
      <c r="B70" s="3">
        <v>1501</v>
      </c>
      <c r="C70" s="2">
        <v>28.7</v>
      </c>
      <c r="D70" s="2">
        <v>93</v>
      </c>
      <c r="E70" s="2">
        <v>14.5</v>
      </c>
      <c r="F70" s="2">
        <f t="shared" si="1"/>
        <v>444.27199999999999</v>
      </c>
    </row>
    <row r="71" spans="1:6" ht="22.5" x14ac:dyDescent="0.25">
      <c r="A71" s="1" t="s">
        <v>64</v>
      </c>
      <c r="B71" s="3">
        <v>1259</v>
      </c>
      <c r="C71" s="2">
        <v>28.8</v>
      </c>
      <c r="D71" s="2">
        <v>103</v>
      </c>
      <c r="E71" s="2">
        <v>15.3</v>
      </c>
      <c r="F71" s="2">
        <f t="shared" si="1"/>
        <v>378.351</v>
      </c>
    </row>
    <row r="72" spans="1:6" ht="22.5" x14ac:dyDescent="0.25">
      <c r="A72" s="1" t="s">
        <v>65</v>
      </c>
      <c r="B72" s="3">
        <v>1376</v>
      </c>
      <c r="C72" s="2">
        <v>28</v>
      </c>
      <c r="D72" s="2">
        <v>106</v>
      </c>
      <c r="E72" s="2">
        <v>19.399999999999999</v>
      </c>
      <c r="F72" s="2">
        <f t="shared" si="1"/>
        <v>405.84399999999999</v>
      </c>
    </row>
    <row r="73" spans="1:6" ht="33.75" x14ac:dyDescent="0.25">
      <c r="A73" s="1" t="s">
        <v>66</v>
      </c>
      <c r="B73" s="3">
        <v>1441</v>
      </c>
      <c r="C73" s="2">
        <v>33.6</v>
      </c>
      <c r="D73" s="2">
        <v>99</v>
      </c>
      <c r="E73" s="2">
        <v>21.2</v>
      </c>
      <c r="F73" s="2">
        <f t="shared" si="1"/>
        <v>505.16400000000004</v>
      </c>
    </row>
    <row r="74" spans="1:6" ht="22.5" x14ac:dyDescent="0.25">
      <c r="A74" s="1" t="s">
        <v>67</v>
      </c>
      <c r="B74" s="3">
        <v>1050</v>
      </c>
      <c r="C74" s="2">
        <v>26.8</v>
      </c>
      <c r="D74" s="2">
        <v>72</v>
      </c>
      <c r="E74" s="2">
        <v>15.3</v>
      </c>
      <c r="F74" s="2">
        <f t="shared" si="1"/>
        <v>292.41600000000005</v>
      </c>
    </row>
    <row r="75" spans="1:6" ht="22.5" x14ac:dyDescent="0.25">
      <c r="A75" s="1" t="s">
        <v>68</v>
      </c>
      <c r="B75" s="3">
        <v>526</v>
      </c>
      <c r="C75" s="2">
        <v>32.799999999999997</v>
      </c>
      <c r="D75" s="2">
        <v>40</v>
      </c>
      <c r="E75" s="2">
        <v>15.2</v>
      </c>
      <c r="F75" s="2">
        <f t="shared" si="1"/>
        <v>178.608</v>
      </c>
    </row>
    <row r="76" spans="1:6" ht="33.75" x14ac:dyDescent="0.25">
      <c r="A76" s="1" t="s">
        <v>69</v>
      </c>
      <c r="B76" s="3">
        <v>501</v>
      </c>
      <c r="C76" s="2">
        <v>31.9</v>
      </c>
      <c r="D76" s="2">
        <v>37</v>
      </c>
      <c r="E76" s="2">
        <v>18</v>
      </c>
      <c r="F76" s="2">
        <f t="shared" si="1"/>
        <v>166.47899999999998</v>
      </c>
    </row>
    <row r="77" spans="1:6" ht="22.5" x14ac:dyDescent="0.25">
      <c r="A77" s="1" t="s">
        <v>70</v>
      </c>
      <c r="B77" s="3">
        <v>189</v>
      </c>
      <c r="C77" s="2">
        <v>38.799999999999997</v>
      </c>
      <c r="D77" s="2">
        <v>8</v>
      </c>
      <c r="E77" s="2">
        <v>22.3</v>
      </c>
      <c r="F77" s="2">
        <f t="shared" si="1"/>
        <v>75.116</v>
      </c>
    </row>
    <row r="78" spans="1:6" ht="22.5" x14ac:dyDescent="0.25">
      <c r="A78" s="1" t="s">
        <v>71</v>
      </c>
      <c r="B78" s="3">
        <v>1057</v>
      </c>
      <c r="C78" s="2">
        <v>31.7</v>
      </c>
      <c r="D78" s="2">
        <v>73</v>
      </c>
      <c r="E78" s="2">
        <v>17.7</v>
      </c>
      <c r="F78" s="2">
        <f t="shared" si="1"/>
        <v>347.99</v>
      </c>
    </row>
    <row r="79" spans="1:6" ht="22.5" x14ac:dyDescent="0.25">
      <c r="A79" s="1" t="s">
        <v>72</v>
      </c>
      <c r="B79" s="3">
        <v>728</v>
      </c>
      <c r="C79" s="2">
        <v>33.799999999999997</v>
      </c>
      <c r="D79" s="2">
        <v>39</v>
      </c>
      <c r="E79" s="2">
        <v>15.5</v>
      </c>
      <c r="F79" s="2">
        <f t="shared" si="1"/>
        <v>252.10899999999998</v>
      </c>
    </row>
    <row r="80" spans="1:6" ht="22.5" x14ac:dyDescent="0.25">
      <c r="A80" s="1" t="s">
        <v>73</v>
      </c>
      <c r="B80" s="3">
        <v>412</v>
      </c>
      <c r="C80" s="2">
        <v>30.4</v>
      </c>
      <c r="D80" s="2">
        <v>24</v>
      </c>
      <c r="E80" s="2">
        <v>11.8</v>
      </c>
      <c r="F80" s="2">
        <f t="shared" si="1"/>
        <v>128.07999999999998</v>
      </c>
    </row>
    <row r="81" spans="1:6" ht="22.5" x14ac:dyDescent="0.25">
      <c r="A81" s="1" t="s">
        <v>74</v>
      </c>
      <c r="B81" s="3">
        <v>93</v>
      </c>
      <c r="C81" s="2">
        <v>33.799999999999997</v>
      </c>
      <c r="D81" s="2">
        <v>4</v>
      </c>
      <c r="E81" s="2">
        <v>18.3</v>
      </c>
      <c r="F81" s="2">
        <f t="shared" si="1"/>
        <v>32.165999999999997</v>
      </c>
    </row>
    <row r="82" spans="1:6" ht="22.5" x14ac:dyDescent="0.25">
      <c r="A82" s="1" t="s">
        <v>75</v>
      </c>
      <c r="B82" s="3">
        <v>280</v>
      </c>
      <c r="C82" s="2">
        <v>30</v>
      </c>
      <c r="D82" s="2">
        <v>18</v>
      </c>
      <c r="E82" s="2">
        <v>15.5</v>
      </c>
      <c r="F82" s="2">
        <f t="shared" si="1"/>
        <v>86.79</v>
      </c>
    </row>
    <row r="83" spans="1:6" ht="33.75" x14ac:dyDescent="0.25">
      <c r="A83" s="1" t="s">
        <v>92</v>
      </c>
      <c r="B83" s="3">
        <v>85</v>
      </c>
      <c r="C83" s="2">
        <v>23.3</v>
      </c>
      <c r="D83" s="2">
        <v>7</v>
      </c>
      <c r="E83" s="2">
        <v>7.1</v>
      </c>
      <c r="F83" s="2">
        <f t="shared" si="1"/>
        <v>20.302</v>
      </c>
    </row>
    <row r="84" spans="1:6" ht="33.75" x14ac:dyDescent="0.25">
      <c r="A84" s="1" t="s">
        <v>76</v>
      </c>
      <c r="B84" s="3">
        <v>32</v>
      </c>
      <c r="C84" s="2">
        <v>26.4</v>
      </c>
      <c r="D84" s="2">
        <v>1</v>
      </c>
      <c r="E84" s="2">
        <v>9.6999999999999993</v>
      </c>
      <c r="F84" s="2">
        <f t="shared" si="1"/>
        <v>8.5449999999999999</v>
      </c>
    </row>
    <row r="85" spans="1:6" ht="22.5" x14ac:dyDescent="0.25">
      <c r="A85" s="1" t="s">
        <v>138</v>
      </c>
      <c r="B85" s="3">
        <v>964</v>
      </c>
      <c r="C85" s="2">
        <v>31</v>
      </c>
      <c r="D85" s="2">
        <v>69</v>
      </c>
      <c r="E85" s="2">
        <v>25.5</v>
      </c>
      <c r="F85" s="2">
        <f t="shared" si="1"/>
        <v>316.43500000000006</v>
      </c>
    </row>
    <row r="86" spans="1:6" ht="33.75" x14ac:dyDescent="0.25">
      <c r="A86" s="1" t="s">
        <v>139</v>
      </c>
      <c r="B86" s="3">
        <v>199</v>
      </c>
      <c r="C86" s="2">
        <v>42.8</v>
      </c>
      <c r="D86" s="2">
        <v>17</v>
      </c>
      <c r="E86" s="2">
        <v>44.1</v>
      </c>
      <c r="F86" s="2">
        <f t="shared" si="1"/>
        <v>92.668999999999997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88"/>
  <sheetViews>
    <sheetView topLeftCell="X1" workbookViewId="0">
      <selection activeCell="B2" sqref="B2:N2"/>
    </sheetView>
  </sheetViews>
  <sheetFormatPr defaultColWidth="8.7109375" defaultRowHeight="20.100000000000001" customHeight="1" x14ac:dyDescent="0.25"/>
  <cols>
    <col min="2" max="14" width="8.85546875" bestFit="1" customWidth="1"/>
    <col min="16" max="18" width="12.140625" bestFit="1" customWidth="1"/>
    <col min="19" max="20" width="10.85546875" bestFit="1" customWidth="1"/>
    <col min="21" max="21" width="12.140625" bestFit="1" customWidth="1"/>
    <col min="22" max="22" width="10.85546875" bestFit="1" customWidth="1"/>
    <col min="23" max="24" width="12.140625" bestFit="1" customWidth="1"/>
    <col min="25" max="27" width="10.85546875" bestFit="1" customWidth="1"/>
    <col min="28" max="28" width="8.85546875" bestFit="1" customWidth="1"/>
    <col min="30" max="30" width="11" bestFit="1" customWidth="1"/>
  </cols>
  <sheetData>
    <row r="1" spans="1:42" ht="20.100000000000001" customHeight="1" x14ac:dyDescent="0.25">
      <c r="A1" s="6"/>
      <c r="B1" s="76" t="s">
        <v>104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0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2"/>
    </row>
    <row r="2" spans="1:42" ht="20.100000000000001" customHeight="1" x14ac:dyDescent="0.25">
      <c r="A2" s="6"/>
      <c r="B2" s="73" t="s">
        <v>149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 t="s">
        <v>148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17"/>
      <c r="AD2" s="70" t="s">
        <v>161</v>
      </c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</row>
    <row r="3" spans="1:42" ht="45.75" customHeight="1" x14ac:dyDescent="0.25">
      <c r="A3" s="7"/>
      <c r="B3" s="7" t="s">
        <v>150</v>
      </c>
      <c r="C3" s="7" t="s">
        <v>151</v>
      </c>
      <c r="D3" s="7" t="s">
        <v>152</v>
      </c>
      <c r="E3" s="7" t="s">
        <v>153</v>
      </c>
      <c r="F3" s="7" t="s">
        <v>154</v>
      </c>
      <c r="G3" s="7" t="s">
        <v>155</v>
      </c>
      <c r="H3" s="7" t="s">
        <v>97</v>
      </c>
      <c r="I3" s="7" t="s">
        <v>98</v>
      </c>
      <c r="J3" s="7" t="s">
        <v>99</v>
      </c>
      <c r="K3" s="7" t="s">
        <v>83</v>
      </c>
      <c r="L3" s="7" t="s">
        <v>156</v>
      </c>
      <c r="M3" s="7" t="s">
        <v>157</v>
      </c>
      <c r="N3" s="7" t="s">
        <v>101</v>
      </c>
      <c r="O3" s="8" t="s">
        <v>147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7" t="s">
        <v>155</v>
      </c>
      <c r="V3" s="7" t="s">
        <v>97</v>
      </c>
      <c r="W3" s="7" t="s">
        <v>98</v>
      </c>
      <c r="X3" s="7" t="s">
        <v>99</v>
      </c>
      <c r="Y3" s="7" t="s">
        <v>83</v>
      </c>
      <c r="Z3" s="7" t="s">
        <v>156</v>
      </c>
      <c r="AA3" s="7" t="s">
        <v>157</v>
      </c>
      <c r="AB3" s="7" t="s">
        <v>101</v>
      </c>
      <c r="AC3" s="7"/>
      <c r="AD3" s="7" t="s">
        <v>150</v>
      </c>
      <c r="AE3" s="7" t="s">
        <v>151</v>
      </c>
      <c r="AF3" s="7" t="s">
        <v>152</v>
      </c>
      <c r="AG3" s="7" t="s">
        <v>153</v>
      </c>
      <c r="AH3" s="7" t="s">
        <v>154</v>
      </c>
      <c r="AI3" s="7" t="s">
        <v>155</v>
      </c>
      <c r="AJ3" s="7" t="s">
        <v>97</v>
      </c>
      <c r="AK3" s="7" t="s">
        <v>98</v>
      </c>
      <c r="AL3" s="7" t="s">
        <v>99</v>
      </c>
      <c r="AM3" s="7" t="s">
        <v>83</v>
      </c>
      <c r="AN3" s="7" t="s">
        <v>156</v>
      </c>
      <c r="AO3" s="7" t="s">
        <v>157</v>
      </c>
      <c r="AP3" s="7" t="s">
        <v>101</v>
      </c>
    </row>
    <row r="4" spans="1:42" ht="20.100000000000001" customHeight="1" x14ac:dyDescent="0.25">
      <c r="A4" s="8" t="s">
        <v>45</v>
      </c>
      <c r="B4" s="8">
        <v>90.6</v>
      </c>
      <c r="C4" s="8">
        <v>19.100000000000001</v>
      </c>
      <c r="D4" s="8">
        <v>273.89999999999998</v>
      </c>
      <c r="E4" s="8">
        <v>31.8</v>
      </c>
      <c r="F4" s="8">
        <v>96.4</v>
      </c>
      <c r="G4" s="8">
        <v>194.4</v>
      </c>
      <c r="H4" s="8">
        <v>29.6</v>
      </c>
      <c r="I4" s="8">
        <v>103.8</v>
      </c>
      <c r="J4" s="8">
        <v>94.9</v>
      </c>
      <c r="K4" s="8">
        <v>91.7</v>
      </c>
      <c r="L4" s="8">
        <v>79.400000000000006</v>
      </c>
      <c r="M4" s="8">
        <v>45.6</v>
      </c>
      <c r="N4" s="8">
        <v>94.7</v>
      </c>
      <c r="O4" s="8" t="s">
        <v>45</v>
      </c>
      <c r="P4" s="66">
        <v>27012537</v>
      </c>
      <c r="Q4" s="9">
        <v>173811618.59999999</v>
      </c>
      <c r="R4" s="9">
        <v>328968158.39999998</v>
      </c>
      <c r="S4" s="10">
        <v>33370805</v>
      </c>
      <c r="T4" s="9">
        <v>42551487.799999997</v>
      </c>
      <c r="U4" s="9">
        <v>129277330.09999999</v>
      </c>
      <c r="V4" s="9">
        <v>10705903.199999999</v>
      </c>
      <c r="W4" s="9">
        <v>73399745.799999997</v>
      </c>
      <c r="X4" s="9">
        <v>110859572.7</v>
      </c>
      <c r="Y4" s="9">
        <v>31557390.199999999</v>
      </c>
      <c r="Z4" s="9">
        <v>41047258.5</v>
      </c>
      <c r="AA4" s="9">
        <v>11482873.699999999</v>
      </c>
      <c r="AB4" s="10">
        <v>0</v>
      </c>
      <c r="AC4" s="8" t="s">
        <v>45</v>
      </c>
      <c r="AD4" s="13">
        <f>P4/(B4*1000)</f>
        <v>298.1516225165563</v>
      </c>
      <c r="AE4" s="13">
        <f>Q4/(C4*1000)</f>
        <v>9100.0847434554962</v>
      </c>
      <c r="AF4" s="13">
        <f t="shared" ref="AF4:AP4" si="0">R4/(D4*1000)</f>
        <v>1201.0520569550931</v>
      </c>
      <c r="AG4" s="13">
        <f t="shared" si="0"/>
        <v>1049.3963836477988</v>
      </c>
      <c r="AH4" s="13">
        <f t="shared" si="0"/>
        <v>441.40547510373443</v>
      </c>
      <c r="AI4" s="13">
        <f t="shared" si="0"/>
        <v>665.00684207818927</v>
      </c>
      <c r="AJ4" s="13">
        <f t="shared" si="0"/>
        <v>361.6859189189189</v>
      </c>
      <c r="AK4" s="13">
        <f t="shared" si="0"/>
        <v>707.12664547206168</v>
      </c>
      <c r="AL4" s="13">
        <f t="shared" si="0"/>
        <v>1168.1725258166491</v>
      </c>
      <c r="AM4" s="13">
        <f t="shared" si="0"/>
        <v>344.13729770992364</v>
      </c>
      <c r="AN4" s="13">
        <f t="shared" si="0"/>
        <v>516.96799118387912</v>
      </c>
      <c r="AO4" s="13">
        <f t="shared" si="0"/>
        <v>251.81740570175438</v>
      </c>
      <c r="AP4" s="13">
        <f t="shared" si="0"/>
        <v>0</v>
      </c>
    </row>
    <row r="5" spans="1:42" ht="20.100000000000001" customHeight="1" x14ac:dyDescent="0.25">
      <c r="A5" s="8" t="s">
        <v>0</v>
      </c>
      <c r="B5" s="8">
        <v>131.6</v>
      </c>
      <c r="C5" s="8">
        <v>22.9</v>
      </c>
      <c r="D5" s="8">
        <v>111.5</v>
      </c>
      <c r="E5" s="8">
        <v>16.5</v>
      </c>
      <c r="F5" s="8">
        <v>52.8</v>
      </c>
      <c r="G5" s="8">
        <v>98.7</v>
      </c>
      <c r="H5" s="8">
        <v>7.2</v>
      </c>
      <c r="I5" s="8">
        <v>43.8</v>
      </c>
      <c r="J5" s="8">
        <v>44</v>
      </c>
      <c r="K5" s="8">
        <v>61</v>
      </c>
      <c r="L5" s="8">
        <v>45.6</v>
      </c>
      <c r="M5" s="8">
        <v>22.4</v>
      </c>
      <c r="N5" s="8">
        <v>40</v>
      </c>
      <c r="O5" s="8" t="s">
        <v>0</v>
      </c>
      <c r="P5" s="66">
        <v>143615968</v>
      </c>
      <c r="Q5" s="9">
        <v>72385828.599999994</v>
      </c>
      <c r="R5" s="9">
        <v>129766590.8</v>
      </c>
      <c r="S5" s="9">
        <v>20374459.300000001</v>
      </c>
      <c r="T5" s="9">
        <v>48706297.5</v>
      </c>
      <c r="U5" s="9">
        <v>111896172.40000001</v>
      </c>
      <c r="V5" s="9">
        <v>3251442.3</v>
      </c>
      <c r="W5" s="9">
        <v>39931396.399999999</v>
      </c>
      <c r="X5" s="9">
        <v>50507839.700000003</v>
      </c>
      <c r="Y5" s="9">
        <v>17594095.699999999</v>
      </c>
      <c r="Z5" s="9">
        <v>23409850.199999999</v>
      </c>
      <c r="AA5" s="9">
        <v>7267422.5999999996</v>
      </c>
      <c r="AB5" s="10">
        <v>0</v>
      </c>
      <c r="AC5" s="8" t="s">
        <v>0</v>
      </c>
      <c r="AD5" s="13">
        <f>P5/(B5*1000)</f>
        <v>1091.3067477203647</v>
      </c>
      <c r="AE5" s="13">
        <f t="shared" ref="AE5:AO20" si="1">Q5/(C5*1000)</f>
        <v>3160.9532139737989</v>
      </c>
      <c r="AF5" s="13">
        <f t="shared" si="1"/>
        <v>1163.825926457399</v>
      </c>
      <c r="AG5" s="13">
        <f t="shared" si="1"/>
        <v>1234.8157151515152</v>
      </c>
      <c r="AH5" s="13">
        <f t="shared" si="1"/>
        <v>922.46775568181818</v>
      </c>
      <c r="AI5" s="13">
        <f t="shared" si="1"/>
        <v>1133.6998216818643</v>
      </c>
      <c r="AJ5" s="13">
        <f t="shared" si="1"/>
        <v>451.58920833333332</v>
      </c>
      <c r="AK5" s="13">
        <f t="shared" si="1"/>
        <v>911.67571689497709</v>
      </c>
      <c r="AL5" s="13">
        <f t="shared" si="1"/>
        <v>1147.9054477272728</v>
      </c>
      <c r="AM5" s="13">
        <f t="shared" si="1"/>
        <v>288.42779836065574</v>
      </c>
      <c r="AN5" s="13">
        <f t="shared" si="1"/>
        <v>513.37390789473682</v>
      </c>
      <c r="AO5" s="13">
        <f t="shared" si="1"/>
        <v>324.43850892857142</v>
      </c>
      <c r="AP5" s="13">
        <f>AB5/(N5*1000)</f>
        <v>0</v>
      </c>
    </row>
    <row r="6" spans="1:42" ht="20.100000000000001" customHeight="1" x14ac:dyDescent="0.25">
      <c r="A6" s="8" t="s">
        <v>1</v>
      </c>
      <c r="B6" s="8">
        <v>58.6</v>
      </c>
      <c r="C6" s="8">
        <v>0.1</v>
      </c>
      <c r="D6" s="8">
        <v>79.599999999999994</v>
      </c>
      <c r="E6" s="8">
        <v>15.9</v>
      </c>
      <c r="F6" s="8">
        <v>29.7</v>
      </c>
      <c r="G6" s="8">
        <v>128.30000000000001</v>
      </c>
      <c r="H6" s="8">
        <v>9</v>
      </c>
      <c r="I6" s="8">
        <v>37.799999999999997</v>
      </c>
      <c r="J6" s="8">
        <v>29.5</v>
      </c>
      <c r="K6" s="8">
        <v>40</v>
      </c>
      <c r="L6" s="8">
        <v>36.9</v>
      </c>
      <c r="M6" s="8">
        <v>15.3</v>
      </c>
      <c r="N6" s="8">
        <v>41.4</v>
      </c>
      <c r="O6" s="8" t="s">
        <v>1</v>
      </c>
      <c r="P6" s="66">
        <v>42223255.400000006</v>
      </c>
      <c r="Q6" s="9">
        <v>201915.7</v>
      </c>
      <c r="R6" s="9">
        <v>50347202.200000003</v>
      </c>
      <c r="S6" s="9">
        <v>9382720.0999999996</v>
      </c>
      <c r="T6" s="9">
        <v>13458209.300000001</v>
      </c>
      <c r="U6" s="10">
        <v>55077917</v>
      </c>
      <c r="V6" s="9">
        <v>4869497.7</v>
      </c>
      <c r="W6" s="9">
        <v>27073390.199999999</v>
      </c>
      <c r="X6" s="9">
        <v>21498976.399999999</v>
      </c>
      <c r="Y6" s="9">
        <v>10296782.199999999</v>
      </c>
      <c r="Z6" s="9">
        <v>12181409.199999999</v>
      </c>
      <c r="AA6" s="9">
        <v>3553721.3</v>
      </c>
      <c r="AB6" s="10">
        <v>0</v>
      </c>
      <c r="AC6" s="8" t="s">
        <v>1</v>
      </c>
      <c r="AD6" s="13">
        <f t="shared" ref="AD6:AE68" si="2">P6/(B6*1000)</f>
        <v>720.53336860068271</v>
      </c>
      <c r="AE6" s="13">
        <f t="shared" si="1"/>
        <v>2019.1570000000002</v>
      </c>
      <c r="AF6" s="13">
        <f t="shared" ref="AF6:AF68" si="3">R6/(D6*1000)</f>
        <v>632.5025402010051</v>
      </c>
      <c r="AG6" s="13">
        <f t="shared" ref="AG6:AG68" si="4">S6/(E6*1000)</f>
        <v>590.10818238993704</v>
      </c>
      <c r="AH6" s="13">
        <f t="shared" ref="AH6:AH68" si="5">T6/(F6*1000)</f>
        <v>453.13836026936031</v>
      </c>
      <c r="AI6" s="13">
        <f t="shared" ref="AI6:AI68" si="6">U6/(G6*1000)</f>
        <v>429.29007794232263</v>
      </c>
      <c r="AJ6" s="13">
        <f t="shared" ref="AJ6:AJ68" si="7">V6/(H6*1000)</f>
        <v>541.05529999999999</v>
      </c>
      <c r="AK6" s="13">
        <f t="shared" ref="AK6:AK68" si="8">W6/(I6*1000)</f>
        <v>716.22725396825399</v>
      </c>
      <c r="AL6" s="13">
        <f t="shared" ref="AL6:AL68" si="9">X6/(J6*1000)</f>
        <v>728.77886101694912</v>
      </c>
      <c r="AM6" s="13">
        <f t="shared" ref="AM6:AM68" si="10">Y6/(K6*1000)</f>
        <v>257.419555</v>
      </c>
      <c r="AN6" s="13">
        <f t="shared" ref="AN6:AN68" si="11">Z6/(L6*1000)</f>
        <v>330.11949051490512</v>
      </c>
      <c r="AO6" s="13">
        <f t="shared" ref="AO6:AO68" si="12">AA6/(M6*1000)</f>
        <v>232.26936601307187</v>
      </c>
      <c r="AP6" s="13">
        <f t="shared" ref="AP6:AP68" si="13">AB6/(N6*1000)</f>
        <v>0</v>
      </c>
    </row>
    <row r="7" spans="1:42" ht="20.100000000000001" customHeight="1" x14ac:dyDescent="0.25">
      <c r="A7" s="8" t="s">
        <v>2</v>
      </c>
      <c r="B7" s="8">
        <v>51.2</v>
      </c>
      <c r="C7" s="8">
        <v>2.6</v>
      </c>
      <c r="D7" s="8">
        <v>185.1</v>
      </c>
      <c r="E7" s="8">
        <v>19.899999999999999</v>
      </c>
      <c r="F7" s="8">
        <v>59.1</v>
      </c>
      <c r="G7" s="8">
        <v>100.7</v>
      </c>
      <c r="H7" s="8">
        <v>18.2</v>
      </c>
      <c r="I7" s="8">
        <v>44.6</v>
      </c>
      <c r="J7" s="8">
        <v>55.3</v>
      </c>
      <c r="K7" s="8">
        <v>48.1</v>
      </c>
      <c r="L7" s="8">
        <v>38.299999999999997</v>
      </c>
      <c r="M7" s="8">
        <v>20.5</v>
      </c>
      <c r="N7" s="8">
        <v>49.6</v>
      </c>
      <c r="O7" s="8" t="s">
        <v>2</v>
      </c>
      <c r="P7" s="66">
        <v>23777503.899999999</v>
      </c>
      <c r="Q7" s="9">
        <v>2009945.6</v>
      </c>
      <c r="R7" s="9">
        <v>127522341.40000001</v>
      </c>
      <c r="S7" s="9">
        <v>17130730.800000001</v>
      </c>
      <c r="T7" s="10">
        <v>15126940</v>
      </c>
      <c r="U7" s="9">
        <v>49546640.299999997</v>
      </c>
      <c r="V7" s="9">
        <v>3993638.9</v>
      </c>
      <c r="W7" s="9">
        <v>29371406.899999999</v>
      </c>
      <c r="X7" s="9">
        <v>38106710.100000001</v>
      </c>
      <c r="Y7" s="9">
        <v>11200171.699999999</v>
      </c>
      <c r="Z7" s="9">
        <v>17420478.800000001</v>
      </c>
      <c r="AA7" s="9">
        <v>8339743.7000000002</v>
      </c>
      <c r="AB7" s="10">
        <v>0</v>
      </c>
      <c r="AC7" s="8" t="s">
        <v>2</v>
      </c>
      <c r="AD7" s="13">
        <f t="shared" si="2"/>
        <v>464.40437304687498</v>
      </c>
      <c r="AE7" s="13">
        <f t="shared" si="1"/>
        <v>773.05600000000004</v>
      </c>
      <c r="AF7" s="13">
        <f t="shared" si="3"/>
        <v>688.9375548352242</v>
      </c>
      <c r="AG7" s="13">
        <f t="shared" si="4"/>
        <v>860.84074371859299</v>
      </c>
      <c r="AH7" s="13">
        <f t="shared" si="5"/>
        <v>255.95499153976311</v>
      </c>
      <c r="AI7" s="13">
        <f t="shared" si="6"/>
        <v>492.02224726911618</v>
      </c>
      <c r="AJ7" s="13">
        <f t="shared" si="7"/>
        <v>219.43070879120879</v>
      </c>
      <c r="AK7" s="13">
        <f t="shared" si="8"/>
        <v>658.55172421524662</v>
      </c>
      <c r="AL7" s="13">
        <f t="shared" si="9"/>
        <v>689.09059855334544</v>
      </c>
      <c r="AM7" s="13">
        <f t="shared" si="10"/>
        <v>232.85180249480248</v>
      </c>
      <c r="AN7" s="13">
        <f t="shared" si="11"/>
        <v>454.84278851174935</v>
      </c>
      <c r="AO7" s="13">
        <f t="shared" si="12"/>
        <v>406.81676585365852</v>
      </c>
      <c r="AP7" s="13">
        <f t="shared" si="13"/>
        <v>0</v>
      </c>
    </row>
    <row r="8" spans="1:42" ht="20.100000000000001" customHeight="1" x14ac:dyDescent="0.25">
      <c r="A8" s="8" t="s">
        <v>3</v>
      </c>
      <c r="B8" s="8">
        <v>151.4</v>
      </c>
      <c r="C8" s="8">
        <v>2.7</v>
      </c>
      <c r="D8" s="8">
        <v>137.9</v>
      </c>
      <c r="E8" s="8">
        <v>30.4</v>
      </c>
      <c r="F8" s="8">
        <v>75.5</v>
      </c>
      <c r="G8" s="8">
        <v>231.5</v>
      </c>
      <c r="H8" s="8">
        <v>14.1</v>
      </c>
      <c r="I8" s="8">
        <v>83.6</v>
      </c>
      <c r="J8" s="8">
        <v>75</v>
      </c>
      <c r="K8" s="8">
        <v>81.099999999999994</v>
      </c>
      <c r="L8" s="8">
        <v>76.5</v>
      </c>
      <c r="M8" s="8">
        <v>28.2</v>
      </c>
      <c r="N8" s="8">
        <v>63.8</v>
      </c>
      <c r="O8" s="8" t="s">
        <v>3</v>
      </c>
      <c r="P8" s="66">
        <v>126059645.40000001</v>
      </c>
      <c r="Q8" s="10">
        <v>3697734</v>
      </c>
      <c r="R8" s="9">
        <v>117718734.7</v>
      </c>
      <c r="S8" s="9">
        <v>23624687.800000001</v>
      </c>
      <c r="T8" s="9">
        <v>64307836.399999999</v>
      </c>
      <c r="U8" s="10">
        <v>160663704</v>
      </c>
      <c r="V8" s="9">
        <v>6656497.2999999998</v>
      </c>
      <c r="W8" s="9">
        <v>61541022.600000001</v>
      </c>
      <c r="X8" s="10">
        <v>134587365</v>
      </c>
      <c r="Y8" s="9">
        <v>29905295.800000001</v>
      </c>
      <c r="Z8" s="9">
        <v>28355004.600000001</v>
      </c>
      <c r="AA8" s="9">
        <v>8398048.1999999993</v>
      </c>
      <c r="AB8" s="10">
        <v>0</v>
      </c>
      <c r="AC8" s="8" t="s">
        <v>3</v>
      </c>
      <c r="AD8" s="13">
        <f t="shared" si="2"/>
        <v>832.62645574636724</v>
      </c>
      <c r="AE8" s="13">
        <f t="shared" si="1"/>
        <v>1369.5311111111112</v>
      </c>
      <c r="AF8" s="13">
        <f t="shared" si="3"/>
        <v>853.65289847715735</v>
      </c>
      <c r="AG8" s="13">
        <f t="shared" si="4"/>
        <v>777.12788815789474</v>
      </c>
      <c r="AH8" s="13">
        <f t="shared" si="5"/>
        <v>851.75942251655624</v>
      </c>
      <c r="AI8" s="13">
        <f t="shared" si="6"/>
        <v>694.01168034557236</v>
      </c>
      <c r="AJ8" s="13">
        <f>V8/(H8*1000)</f>
        <v>472.09200709219857</v>
      </c>
      <c r="AK8" s="13">
        <f t="shared" si="8"/>
        <v>736.13663397129187</v>
      </c>
      <c r="AL8" s="13">
        <f t="shared" si="9"/>
        <v>1794.4982</v>
      </c>
      <c r="AM8" s="13">
        <f t="shared" si="10"/>
        <v>368.74594081381014</v>
      </c>
      <c r="AN8" s="13">
        <f t="shared" si="11"/>
        <v>370.65365490196081</v>
      </c>
      <c r="AO8" s="13">
        <f t="shared" si="12"/>
        <v>297.80312765957444</v>
      </c>
      <c r="AP8" s="13">
        <f t="shared" si="13"/>
        <v>0</v>
      </c>
    </row>
    <row r="9" spans="1:42" ht="20.100000000000001" customHeight="1" x14ac:dyDescent="0.25">
      <c r="A9" s="8" t="s">
        <v>4</v>
      </c>
      <c r="B9" s="8">
        <v>29.2</v>
      </c>
      <c r="C9" s="8">
        <v>0.6</v>
      </c>
      <c r="D9" s="8">
        <v>119.8</v>
      </c>
      <c r="E9" s="8">
        <v>16.100000000000001</v>
      </c>
      <c r="F9" s="8">
        <v>27.3</v>
      </c>
      <c r="G9" s="8">
        <v>101.4</v>
      </c>
      <c r="H9" s="8">
        <v>7.1</v>
      </c>
      <c r="I9" s="8">
        <v>29.3</v>
      </c>
      <c r="J9" s="8">
        <v>27.8</v>
      </c>
      <c r="K9" s="8">
        <v>37.299999999999997</v>
      </c>
      <c r="L9" s="8">
        <v>36</v>
      </c>
      <c r="M9" s="8">
        <v>15.4</v>
      </c>
      <c r="N9" s="8">
        <v>34.200000000000003</v>
      </c>
      <c r="O9" s="8" t="s">
        <v>4</v>
      </c>
      <c r="P9" s="66">
        <v>8656924.4000000004</v>
      </c>
      <c r="Q9" s="9">
        <v>426502.1</v>
      </c>
      <c r="R9" s="9">
        <v>33384647.899999999</v>
      </c>
      <c r="S9" s="10">
        <v>10981795</v>
      </c>
      <c r="T9" s="9">
        <v>4992261.7</v>
      </c>
      <c r="U9" s="9">
        <v>42724021.600000001</v>
      </c>
      <c r="V9" s="9">
        <v>2501161.9</v>
      </c>
      <c r="W9" s="9">
        <v>15295713.300000001</v>
      </c>
      <c r="X9" s="9">
        <v>20340713.800000001</v>
      </c>
      <c r="Y9" s="9">
        <v>8871070.8000000007</v>
      </c>
      <c r="Z9" s="9">
        <v>12181126.1</v>
      </c>
      <c r="AA9" s="9">
        <v>3474569.2</v>
      </c>
      <c r="AB9" s="10">
        <v>0</v>
      </c>
      <c r="AC9" s="8" t="s">
        <v>4</v>
      </c>
      <c r="AD9" s="13">
        <f t="shared" si="2"/>
        <v>296.47001369863017</v>
      </c>
      <c r="AE9" s="13">
        <f t="shared" si="1"/>
        <v>710.83683333333329</v>
      </c>
      <c r="AF9" s="13">
        <f t="shared" si="3"/>
        <v>278.66984891485811</v>
      </c>
      <c r="AG9" s="13">
        <f t="shared" si="4"/>
        <v>682.09906832298134</v>
      </c>
      <c r="AH9" s="13">
        <f t="shared" si="5"/>
        <v>182.86672893772894</v>
      </c>
      <c r="AI9" s="13">
        <f t="shared" si="6"/>
        <v>421.34143589743593</v>
      </c>
      <c r="AJ9" s="13">
        <f t="shared" si="7"/>
        <v>352.27632394366196</v>
      </c>
      <c r="AK9" s="13">
        <f t="shared" si="8"/>
        <v>522.03799658703076</v>
      </c>
      <c r="AL9" s="13">
        <f t="shared" si="9"/>
        <v>731.68035251798563</v>
      </c>
      <c r="AM9" s="13">
        <f t="shared" si="10"/>
        <v>237.83031635388741</v>
      </c>
      <c r="AN9" s="13">
        <f t="shared" si="11"/>
        <v>338.36461388888887</v>
      </c>
      <c r="AO9" s="13">
        <f t="shared" si="12"/>
        <v>225.62137662337665</v>
      </c>
      <c r="AP9" s="13">
        <f t="shared" si="13"/>
        <v>0</v>
      </c>
    </row>
    <row r="10" spans="1:42" ht="20.100000000000001" customHeight="1" x14ac:dyDescent="0.25">
      <c r="A10" s="8" t="s">
        <v>5</v>
      </c>
      <c r="B10" s="8">
        <v>33</v>
      </c>
      <c r="C10" s="8">
        <v>1.6</v>
      </c>
      <c r="D10" s="8">
        <v>117.9</v>
      </c>
      <c r="E10" s="8">
        <v>12.4</v>
      </c>
      <c r="F10" s="8">
        <v>51</v>
      </c>
      <c r="G10" s="8">
        <v>75.2</v>
      </c>
      <c r="H10" s="8">
        <v>8.8000000000000007</v>
      </c>
      <c r="I10" s="8">
        <v>32.200000000000003</v>
      </c>
      <c r="J10" s="8">
        <v>47.2</v>
      </c>
      <c r="K10" s="8">
        <v>33</v>
      </c>
      <c r="L10" s="8">
        <v>27.6</v>
      </c>
      <c r="M10" s="8">
        <v>14.3</v>
      </c>
      <c r="N10" s="8">
        <v>33.299999999999997</v>
      </c>
      <c r="O10" s="8" t="s">
        <v>5</v>
      </c>
      <c r="P10" s="66">
        <v>27993024.200000003</v>
      </c>
      <c r="Q10" s="9">
        <v>2016753.8</v>
      </c>
      <c r="R10" s="9">
        <v>109582163.59999999</v>
      </c>
      <c r="S10" s="9">
        <v>7024051.2999999998</v>
      </c>
      <c r="T10" s="9">
        <v>29101421.699999999</v>
      </c>
      <c r="U10" s="9">
        <v>43367616.399999999</v>
      </c>
      <c r="V10" s="9">
        <v>3061613.9</v>
      </c>
      <c r="W10" s="9">
        <v>16346695.699999999</v>
      </c>
      <c r="X10" s="9">
        <v>44837213.700000003</v>
      </c>
      <c r="Y10" s="9">
        <v>12067773.800000001</v>
      </c>
      <c r="Z10" s="9">
        <v>16297349.1</v>
      </c>
      <c r="AA10" s="9">
        <v>6226149.5999999996</v>
      </c>
      <c r="AB10" s="10">
        <v>0</v>
      </c>
      <c r="AC10" s="8" t="s">
        <v>5</v>
      </c>
      <c r="AD10" s="13">
        <f t="shared" si="2"/>
        <v>848.27346060606067</v>
      </c>
      <c r="AE10" s="13">
        <f t="shared" si="1"/>
        <v>1260.471125</v>
      </c>
      <c r="AF10" s="13">
        <f t="shared" si="3"/>
        <v>929.45007294317213</v>
      </c>
      <c r="AG10" s="13">
        <f t="shared" si="4"/>
        <v>566.45574999999997</v>
      </c>
      <c r="AH10" s="13">
        <f t="shared" si="5"/>
        <v>570.61611176470592</v>
      </c>
      <c r="AI10" s="13">
        <f t="shared" si="6"/>
        <v>576.69702659574466</v>
      </c>
      <c r="AJ10" s="13">
        <f t="shared" si="7"/>
        <v>347.91067045454542</v>
      </c>
      <c r="AK10" s="13">
        <f t="shared" si="8"/>
        <v>507.66135714285707</v>
      </c>
      <c r="AL10" s="13">
        <f t="shared" si="9"/>
        <v>949.94096822033907</v>
      </c>
      <c r="AM10" s="13">
        <f t="shared" si="10"/>
        <v>365.69011515151516</v>
      </c>
      <c r="AN10" s="13">
        <f t="shared" si="11"/>
        <v>590.48366304347826</v>
      </c>
      <c r="AO10" s="13">
        <f t="shared" si="12"/>
        <v>435.39507692307689</v>
      </c>
      <c r="AP10" s="13">
        <f t="shared" si="13"/>
        <v>0</v>
      </c>
    </row>
    <row r="11" spans="1:42" ht="20.100000000000001" customHeight="1" x14ac:dyDescent="0.25">
      <c r="A11" s="8" t="s">
        <v>6</v>
      </c>
      <c r="B11" s="8">
        <v>31.8</v>
      </c>
      <c r="C11" s="8">
        <v>0.4</v>
      </c>
      <c r="D11" s="8">
        <v>59.6</v>
      </c>
      <c r="E11" s="8">
        <v>11.8</v>
      </c>
      <c r="F11" s="8">
        <v>17.899999999999999</v>
      </c>
      <c r="G11" s="8">
        <v>50.3</v>
      </c>
      <c r="H11" s="8">
        <v>4.5999999999999996</v>
      </c>
      <c r="I11" s="8">
        <v>22</v>
      </c>
      <c r="J11" s="8">
        <v>14.9</v>
      </c>
      <c r="K11" s="8">
        <v>26.3</v>
      </c>
      <c r="L11" s="8">
        <v>21</v>
      </c>
      <c r="M11" s="8">
        <v>10</v>
      </c>
      <c r="N11" s="8">
        <v>25.7</v>
      </c>
      <c r="O11" s="8" t="s">
        <v>6</v>
      </c>
      <c r="P11" s="66">
        <v>15599036.199999999</v>
      </c>
      <c r="Q11" s="10">
        <v>320023</v>
      </c>
      <c r="R11" s="9">
        <v>38224593.899999999</v>
      </c>
      <c r="S11" s="9">
        <v>12639828.699999999</v>
      </c>
      <c r="T11" s="9">
        <v>10382285.1</v>
      </c>
      <c r="U11" s="10">
        <v>21778697</v>
      </c>
      <c r="V11" s="9">
        <v>1838999.5</v>
      </c>
      <c r="W11" s="9">
        <v>12143583.1</v>
      </c>
      <c r="X11" s="9">
        <v>14416828.699999999</v>
      </c>
      <c r="Y11" s="9">
        <v>7378960.2999999998</v>
      </c>
      <c r="Z11" s="9">
        <v>8087792.5999999996</v>
      </c>
      <c r="AA11" s="9">
        <v>2960654.7</v>
      </c>
      <c r="AB11" s="10">
        <v>0</v>
      </c>
      <c r="AC11" s="8" t="s">
        <v>6</v>
      </c>
      <c r="AD11" s="13">
        <f t="shared" si="2"/>
        <v>490.5357295597484</v>
      </c>
      <c r="AE11" s="13">
        <f t="shared" si="1"/>
        <v>800.0575</v>
      </c>
      <c r="AF11" s="13">
        <f t="shared" si="3"/>
        <v>641.35224664429529</v>
      </c>
      <c r="AG11" s="13">
        <f t="shared" si="4"/>
        <v>1071.1719237288135</v>
      </c>
      <c r="AH11" s="13">
        <f t="shared" si="5"/>
        <v>580.01592737430167</v>
      </c>
      <c r="AI11" s="13">
        <f t="shared" si="6"/>
        <v>432.97608349900594</v>
      </c>
      <c r="AJ11" s="13">
        <f t="shared" si="7"/>
        <v>399.78250000000003</v>
      </c>
      <c r="AK11" s="13">
        <f t="shared" si="8"/>
        <v>551.98104999999998</v>
      </c>
      <c r="AL11" s="13">
        <f t="shared" si="9"/>
        <v>967.57239597315436</v>
      </c>
      <c r="AM11" s="13">
        <f t="shared" si="10"/>
        <v>280.56883269961975</v>
      </c>
      <c r="AN11" s="13">
        <f t="shared" si="11"/>
        <v>385.13298095238093</v>
      </c>
      <c r="AO11" s="13">
        <f t="shared" si="12"/>
        <v>296.06547</v>
      </c>
      <c r="AP11" s="13">
        <f t="shared" si="13"/>
        <v>0</v>
      </c>
    </row>
    <row r="12" spans="1:42" ht="20.100000000000001" customHeight="1" x14ac:dyDescent="0.25">
      <c r="A12" s="8" t="s">
        <v>7</v>
      </c>
      <c r="B12" s="8">
        <v>95.1</v>
      </c>
      <c r="C12" s="8">
        <v>9.1999999999999993</v>
      </c>
      <c r="D12" s="8">
        <v>64.599999999999994</v>
      </c>
      <c r="E12" s="8">
        <v>19.2</v>
      </c>
      <c r="F12" s="8">
        <v>29.2</v>
      </c>
      <c r="G12" s="8">
        <v>146.9</v>
      </c>
      <c r="H12" s="8">
        <v>5.9</v>
      </c>
      <c r="I12" s="8">
        <v>33.6</v>
      </c>
      <c r="J12" s="8">
        <v>26.2</v>
      </c>
      <c r="K12" s="8">
        <v>47.4</v>
      </c>
      <c r="L12" s="8">
        <v>35.9</v>
      </c>
      <c r="M12" s="8">
        <v>13.4</v>
      </c>
      <c r="N12" s="8">
        <v>38.6</v>
      </c>
      <c r="O12" s="8" t="s">
        <v>7</v>
      </c>
      <c r="P12" s="66">
        <v>63216834.5</v>
      </c>
      <c r="Q12" s="10">
        <v>28770474</v>
      </c>
      <c r="R12" s="9">
        <v>63336078.700000003</v>
      </c>
      <c r="S12" s="10">
        <v>26631826</v>
      </c>
      <c r="T12" s="9">
        <v>23656977.699999999</v>
      </c>
      <c r="U12" s="9">
        <v>30880336.300000001</v>
      </c>
      <c r="V12" s="9">
        <v>2492537.7999999998</v>
      </c>
      <c r="W12" s="9">
        <v>20441842.199999999</v>
      </c>
      <c r="X12" s="9">
        <v>25011925.800000001</v>
      </c>
      <c r="Y12" s="9">
        <v>14018923.6</v>
      </c>
      <c r="Z12" s="9">
        <v>14132926.4</v>
      </c>
      <c r="AA12" s="9">
        <v>4029148.7</v>
      </c>
      <c r="AB12" s="10">
        <v>0</v>
      </c>
      <c r="AC12" s="8" t="s">
        <v>7</v>
      </c>
      <c r="AD12" s="13">
        <f t="shared" si="2"/>
        <v>664.74063617245008</v>
      </c>
      <c r="AE12" s="13">
        <f t="shared" si="1"/>
        <v>3127.2254347826088</v>
      </c>
      <c r="AF12" s="13">
        <f t="shared" si="3"/>
        <v>980.43465479876181</v>
      </c>
      <c r="AG12" s="13">
        <f t="shared" si="4"/>
        <v>1387.0742708333332</v>
      </c>
      <c r="AH12" s="13">
        <f t="shared" si="5"/>
        <v>810.17046917808216</v>
      </c>
      <c r="AI12" s="13">
        <f t="shared" si="6"/>
        <v>210.21331722260041</v>
      </c>
      <c r="AJ12" s="13">
        <f t="shared" si="7"/>
        <v>422.46403389830505</v>
      </c>
      <c r="AK12" s="13">
        <f t="shared" si="8"/>
        <v>608.38816071428573</v>
      </c>
      <c r="AL12" s="13">
        <f t="shared" si="9"/>
        <v>954.6536564885497</v>
      </c>
      <c r="AM12" s="13">
        <f t="shared" si="10"/>
        <v>295.75788185654005</v>
      </c>
      <c r="AO12" s="13">
        <f t="shared" si="12"/>
        <v>300.68273880597019</v>
      </c>
      <c r="AP12" s="13">
        <f t="shared" si="13"/>
        <v>0</v>
      </c>
    </row>
    <row r="13" spans="1:42" ht="20.100000000000001" customHeight="1" x14ac:dyDescent="0.25">
      <c r="A13" s="8" t="s">
        <v>8</v>
      </c>
      <c r="B13" s="8">
        <v>67.099999999999994</v>
      </c>
      <c r="C13" s="8">
        <v>2.9</v>
      </c>
      <c r="D13" s="8">
        <v>99.4</v>
      </c>
      <c r="E13" s="8">
        <v>15.3</v>
      </c>
      <c r="F13" s="8">
        <v>40.6</v>
      </c>
      <c r="G13" s="8">
        <v>102.5</v>
      </c>
      <c r="H13" s="8">
        <v>14.5</v>
      </c>
      <c r="I13" s="8">
        <v>34.9</v>
      </c>
      <c r="J13" s="8">
        <v>31.7</v>
      </c>
      <c r="K13" s="8">
        <v>36.799999999999997</v>
      </c>
      <c r="L13" s="8">
        <v>37.200000000000003</v>
      </c>
      <c r="M13" s="8">
        <v>24.3</v>
      </c>
      <c r="N13" s="8">
        <v>33.9</v>
      </c>
      <c r="O13" s="8" t="s">
        <v>8</v>
      </c>
      <c r="P13" s="66">
        <v>57816431.799999997</v>
      </c>
      <c r="Q13" s="10">
        <v>2514645</v>
      </c>
      <c r="R13" s="9">
        <v>184249368.59999999</v>
      </c>
      <c r="S13" s="9">
        <v>11936450.699999999</v>
      </c>
      <c r="T13" s="9">
        <v>33540811.699999999</v>
      </c>
      <c r="U13" s="9">
        <v>48385425.5</v>
      </c>
      <c r="V13" s="9">
        <v>3242729.2</v>
      </c>
      <c r="W13" s="10">
        <v>18630648</v>
      </c>
      <c r="X13" s="9">
        <v>37670026.5</v>
      </c>
      <c r="Y13" s="9">
        <v>11902352.300000001</v>
      </c>
      <c r="Z13" s="9">
        <v>15118324.1</v>
      </c>
      <c r="AA13" s="9">
        <v>5125123.2</v>
      </c>
      <c r="AB13" s="10">
        <v>0</v>
      </c>
      <c r="AC13" s="8" t="s">
        <v>8</v>
      </c>
      <c r="AD13" s="13">
        <f t="shared" si="2"/>
        <v>861.64577943368101</v>
      </c>
      <c r="AE13" s="13">
        <f t="shared" si="1"/>
        <v>867.11896551724135</v>
      </c>
      <c r="AF13" s="13">
        <f t="shared" si="3"/>
        <v>1853.6153782696176</v>
      </c>
      <c r="AG13" s="13">
        <f t="shared" si="4"/>
        <v>780.16017647058823</v>
      </c>
      <c r="AH13" s="13">
        <f t="shared" si="5"/>
        <v>826.12836699507386</v>
      </c>
      <c r="AI13" s="13">
        <f t="shared" si="6"/>
        <v>472.0529317073171</v>
      </c>
      <c r="AJ13" s="13">
        <f t="shared" si="7"/>
        <v>223.63649655172415</v>
      </c>
      <c r="AK13" s="13">
        <f t="shared" si="8"/>
        <v>533.82945558739254</v>
      </c>
      <c r="AL13" s="13">
        <f t="shared" si="9"/>
        <v>1188.3289116719243</v>
      </c>
      <c r="AM13" s="13">
        <f t="shared" si="10"/>
        <v>323.43348641304351</v>
      </c>
      <c r="AN13" s="13">
        <f t="shared" si="11"/>
        <v>406.40656182795698</v>
      </c>
      <c r="AO13" s="13">
        <f t="shared" si="12"/>
        <v>210.91041975308642</v>
      </c>
      <c r="AP13" s="13">
        <f t="shared" si="13"/>
        <v>0</v>
      </c>
    </row>
    <row r="14" spans="1:42" ht="20.100000000000001" customHeight="1" x14ac:dyDescent="0.25">
      <c r="A14" s="8" t="s">
        <v>9</v>
      </c>
      <c r="B14" s="8">
        <v>97.1</v>
      </c>
      <c r="C14" s="8">
        <v>3.8</v>
      </c>
      <c r="D14" s="8">
        <v>582.4</v>
      </c>
      <c r="E14" s="8">
        <v>83.1</v>
      </c>
      <c r="F14" s="8">
        <v>210.5</v>
      </c>
      <c r="G14" s="8">
        <v>612.20000000000005</v>
      </c>
      <c r="H14" s="8">
        <v>68.599999999999994</v>
      </c>
      <c r="I14" s="8">
        <v>274.5</v>
      </c>
      <c r="J14" s="8">
        <v>396.5</v>
      </c>
      <c r="K14" s="8">
        <v>200.7</v>
      </c>
      <c r="L14" s="8">
        <v>188.7</v>
      </c>
      <c r="M14" s="8">
        <v>154</v>
      </c>
      <c r="N14" s="8">
        <v>199.1</v>
      </c>
      <c r="O14" s="8" t="s">
        <v>9</v>
      </c>
      <c r="P14" s="66">
        <v>66786291.600000001</v>
      </c>
      <c r="Q14" s="9">
        <v>6639757.4000000004</v>
      </c>
      <c r="R14" s="9">
        <v>596855089.70000005</v>
      </c>
      <c r="S14" s="9">
        <v>110623864.8</v>
      </c>
      <c r="T14" s="9">
        <v>213860092.30000001</v>
      </c>
      <c r="U14" s="9">
        <v>850501448.70000005</v>
      </c>
      <c r="V14" s="9">
        <v>33733112.799999997</v>
      </c>
      <c r="W14" s="9">
        <v>246634399.59999999</v>
      </c>
      <c r="X14" s="9">
        <v>548951235.70000005</v>
      </c>
      <c r="Y14" s="9">
        <v>96255405.700000003</v>
      </c>
      <c r="Z14" s="9">
        <v>146184564.69999999</v>
      </c>
      <c r="AA14" s="9">
        <v>59472183.5</v>
      </c>
      <c r="AB14" s="9">
        <v>2318.3000000000002</v>
      </c>
      <c r="AC14" s="8" t="s">
        <v>9</v>
      </c>
      <c r="AD14" s="13">
        <f t="shared" si="2"/>
        <v>687.80938825952626</v>
      </c>
      <c r="AE14" s="13">
        <f t="shared" si="1"/>
        <v>1747.3045789473686</v>
      </c>
      <c r="AF14" s="13">
        <f t="shared" si="3"/>
        <v>1024.8198655563187</v>
      </c>
      <c r="AG14" s="13">
        <f t="shared" si="4"/>
        <v>1331.2137761732852</v>
      </c>
      <c r="AH14" s="13">
        <f t="shared" si="5"/>
        <v>1015.9624337292162</v>
      </c>
      <c r="AI14" s="13">
        <f t="shared" si="6"/>
        <v>1389.2542448546228</v>
      </c>
      <c r="AJ14" s="13">
        <f t="shared" si="7"/>
        <v>491.73633819241979</v>
      </c>
      <c r="AK14" s="13">
        <f t="shared" si="8"/>
        <v>898.48597304189434</v>
      </c>
      <c r="AL14" s="13">
        <f t="shared" si="9"/>
        <v>1384.4923977301389</v>
      </c>
      <c r="AM14" s="13">
        <f t="shared" si="10"/>
        <v>479.59843398106631</v>
      </c>
      <c r="AN14" s="13">
        <f t="shared" si="11"/>
        <v>774.6929766825649</v>
      </c>
      <c r="AO14" s="13">
        <f t="shared" si="12"/>
        <v>386.18300974025976</v>
      </c>
      <c r="AP14" s="13">
        <f t="shared" si="13"/>
        <v>1.1643897538925163E-2</v>
      </c>
    </row>
    <row r="15" spans="1:42" ht="20.100000000000001" customHeight="1" x14ac:dyDescent="0.25">
      <c r="A15" s="8" t="s">
        <v>10</v>
      </c>
      <c r="B15" s="8">
        <v>68.599999999999994</v>
      </c>
      <c r="C15" s="8">
        <v>0.1</v>
      </c>
      <c r="D15" s="8">
        <v>56.4</v>
      </c>
      <c r="E15" s="8">
        <v>9.5</v>
      </c>
      <c r="F15" s="8">
        <v>22.8</v>
      </c>
      <c r="G15" s="8">
        <v>71.5</v>
      </c>
      <c r="H15" s="8">
        <v>6.5</v>
      </c>
      <c r="I15" s="8">
        <v>25.3</v>
      </c>
      <c r="J15" s="8">
        <v>21</v>
      </c>
      <c r="K15" s="8">
        <v>35.200000000000003</v>
      </c>
      <c r="L15" s="8">
        <v>24.1</v>
      </c>
      <c r="M15" s="8">
        <v>14.3</v>
      </c>
      <c r="N15" s="8">
        <v>27.6</v>
      </c>
      <c r="O15" s="8" t="s">
        <v>10</v>
      </c>
      <c r="P15" s="66">
        <v>41085399.699999996</v>
      </c>
      <c r="Q15" s="9">
        <v>267662.8</v>
      </c>
      <c r="R15" s="9">
        <v>35210394.600000001</v>
      </c>
      <c r="S15" s="9">
        <v>5017612.3</v>
      </c>
      <c r="T15" s="9">
        <v>17133559.899999999</v>
      </c>
      <c r="U15" s="9">
        <v>31524334.899999999</v>
      </c>
      <c r="V15" s="9">
        <v>1528570.3</v>
      </c>
      <c r="W15" s="9">
        <v>23377363.699999999</v>
      </c>
      <c r="X15" s="9">
        <v>14175542.199999999</v>
      </c>
      <c r="Y15" s="9">
        <v>11608775.4</v>
      </c>
      <c r="Z15" s="9">
        <v>9241370.5999999996</v>
      </c>
      <c r="AA15" s="9">
        <v>3093461.2</v>
      </c>
      <c r="AB15" s="10">
        <v>0</v>
      </c>
      <c r="AC15" s="8" t="s">
        <v>10</v>
      </c>
      <c r="AD15" s="13">
        <f t="shared" si="2"/>
        <v>598.91253206997078</v>
      </c>
      <c r="AE15" s="13">
        <f t="shared" si="1"/>
        <v>2676.6279999999997</v>
      </c>
      <c r="AF15" s="13">
        <f t="shared" si="3"/>
        <v>624.29777659574472</v>
      </c>
      <c r="AG15" s="13">
        <f t="shared" si="4"/>
        <v>528.16971578947368</v>
      </c>
      <c r="AH15" s="13">
        <f t="shared" si="5"/>
        <v>751.47192543859637</v>
      </c>
      <c r="AI15" s="13">
        <f t="shared" si="6"/>
        <v>440.89978881118878</v>
      </c>
      <c r="AJ15" s="13">
        <f t="shared" si="7"/>
        <v>235.16466153846156</v>
      </c>
      <c r="AK15" s="13">
        <f t="shared" si="8"/>
        <v>924.00647035573115</v>
      </c>
      <c r="AL15" s="13">
        <f t="shared" si="9"/>
        <v>675.02581904761905</v>
      </c>
      <c r="AM15" s="13">
        <f t="shared" si="10"/>
        <v>329.79475568181817</v>
      </c>
      <c r="AN15" s="13">
        <f t="shared" si="11"/>
        <v>383.4593609958506</v>
      </c>
      <c r="AO15" s="13">
        <f t="shared" si="12"/>
        <v>216.32595804195805</v>
      </c>
      <c r="AP15" s="13">
        <f t="shared" si="13"/>
        <v>0</v>
      </c>
    </row>
    <row r="16" spans="1:42" ht="20.100000000000001" customHeight="1" x14ac:dyDescent="0.25">
      <c r="A16" s="8" t="s">
        <v>11</v>
      </c>
      <c r="B16" s="8">
        <v>47.6</v>
      </c>
      <c r="C16" s="8">
        <v>2.2999999999999998</v>
      </c>
      <c r="D16" s="8">
        <v>98.3</v>
      </c>
      <c r="E16" s="8">
        <v>15.7</v>
      </c>
      <c r="F16" s="8">
        <v>40.6</v>
      </c>
      <c r="G16" s="8">
        <v>79.7</v>
      </c>
      <c r="H16" s="8">
        <v>5.9</v>
      </c>
      <c r="I16" s="8">
        <v>39.200000000000003</v>
      </c>
      <c r="J16" s="8">
        <v>29</v>
      </c>
      <c r="K16" s="8">
        <v>44.8</v>
      </c>
      <c r="L16" s="8">
        <v>34.799999999999997</v>
      </c>
      <c r="M16" s="8">
        <v>16.899999999999999</v>
      </c>
      <c r="N16" s="8">
        <v>37.200000000000003</v>
      </c>
      <c r="O16" s="8" t="s">
        <v>11</v>
      </c>
      <c r="P16" s="66">
        <v>31585191.399999999</v>
      </c>
      <c r="Q16" s="9">
        <v>857259.6</v>
      </c>
      <c r="R16" s="9">
        <v>94730750.400000006</v>
      </c>
      <c r="S16" s="9">
        <v>12090162.699999999</v>
      </c>
      <c r="T16" s="9">
        <v>15465328.800000001</v>
      </c>
      <c r="U16" s="9">
        <v>53118446.899999999</v>
      </c>
      <c r="V16" s="9">
        <v>2178307.4</v>
      </c>
      <c r="W16" s="9">
        <v>29028289.399999999</v>
      </c>
      <c r="X16" s="9">
        <v>28717928.899999999</v>
      </c>
      <c r="Y16" s="9">
        <v>13976084.9</v>
      </c>
      <c r="Z16" s="10">
        <v>14644986</v>
      </c>
      <c r="AA16" s="9">
        <v>4141457.7</v>
      </c>
      <c r="AB16" s="10">
        <v>0</v>
      </c>
      <c r="AC16" s="8" t="s">
        <v>11</v>
      </c>
      <c r="AD16" s="13">
        <f t="shared" si="2"/>
        <v>663.5544411764705</v>
      </c>
      <c r="AE16" s="13">
        <f t="shared" si="1"/>
        <v>372.72156521739129</v>
      </c>
      <c r="AF16" s="13">
        <f t="shared" si="3"/>
        <v>963.69023804679557</v>
      </c>
      <c r="AG16" s="13">
        <f t="shared" si="4"/>
        <v>770.07405732484074</v>
      </c>
      <c r="AH16" s="13">
        <f t="shared" si="5"/>
        <v>380.91942857142857</v>
      </c>
      <c r="AI16" s="13">
        <f t="shared" si="6"/>
        <v>666.47988582183189</v>
      </c>
      <c r="AJ16" s="13">
        <f t="shared" si="7"/>
        <v>369.20464406779661</v>
      </c>
      <c r="AK16" s="13">
        <f t="shared" si="8"/>
        <v>740.51758673469385</v>
      </c>
      <c r="AL16" s="13">
        <f t="shared" si="9"/>
        <v>990.27341034482754</v>
      </c>
      <c r="AM16" s="13">
        <f t="shared" si="10"/>
        <v>311.96618080357143</v>
      </c>
      <c r="AN16" s="13">
        <f t="shared" si="11"/>
        <v>420.83293103448278</v>
      </c>
      <c r="AO16" s="13">
        <f t="shared" si="12"/>
        <v>245.05666863905327</v>
      </c>
      <c r="AP16" s="13">
        <f t="shared" si="13"/>
        <v>0</v>
      </c>
    </row>
    <row r="17" spans="1:42" ht="20.100000000000001" customHeight="1" x14ac:dyDescent="0.25">
      <c r="A17" s="8" t="s">
        <v>12</v>
      </c>
      <c r="B17" s="8">
        <v>54.2</v>
      </c>
      <c r="C17" s="8">
        <v>0.8</v>
      </c>
      <c r="D17" s="8">
        <v>88</v>
      </c>
      <c r="E17" s="8">
        <v>21</v>
      </c>
      <c r="F17" s="8">
        <v>41.6</v>
      </c>
      <c r="G17" s="8">
        <v>76.3</v>
      </c>
      <c r="H17" s="8">
        <v>6.8</v>
      </c>
      <c r="I17" s="8">
        <v>40.299999999999997</v>
      </c>
      <c r="J17" s="8">
        <v>26.5</v>
      </c>
      <c r="K17" s="8">
        <v>43</v>
      </c>
      <c r="L17" s="8">
        <v>34.9</v>
      </c>
      <c r="M17" s="8">
        <v>16.100000000000001</v>
      </c>
      <c r="N17" s="8">
        <v>32.6</v>
      </c>
      <c r="O17" s="8" t="s">
        <v>12</v>
      </c>
      <c r="P17" s="66">
        <v>16246638</v>
      </c>
      <c r="Q17" s="9">
        <v>651177.19999999995</v>
      </c>
      <c r="R17" s="9">
        <v>60754696.5</v>
      </c>
      <c r="S17" s="9">
        <v>21897627.899999999</v>
      </c>
      <c r="T17" s="9">
        <v>16254460.699999999</v>
      </c>
      <c r="U17" s="9">
        <v>46948739.299999997</v>
      </c>
      <c r="V17" s="9">
        <v>2715058.1</v>
      </c>
      <c r="W17" s="9">
        <v>29087486.300000001</v>
      </c>
      <c r="X17" s="9">
        <v>17544433.100000001</v>
      </c>
      <c r="Y17" s="9">
        <v>10403617.4</v>
      </c>
      <c r="Z17" s="9">
        <v>11909697.199999999</v>
      </c>
      <c r="AA17" s="9">
        <v>2970909.3</v>
      </c>
      <c r="AB17" s="10">
        <v>0</v>
      </c>
      <c r="AC17" s="8" t="s">
        <v>12</v>
      </c>
      <c r="AD17" s="13">
        <f t="shared" si="2"/>
        <v>299.75346863468633</v>
      </c>
      <c r="AE17" s="13">
        <f t="shared" si="1"/>
        <v>813.97149999999999</v>
      </c>
      <c r="AF17" s="13">
        <f t="shared" si="3"/>
        <v>690.39427840909093</v>
      </c>
      <c r="AG17" s="13">
        <f t="shared" si="4"/>
        <v>1042.7441857142855</v>
      </c>
      <c r="AH17" s="13">
        <f t="shared" si="5"/>
        <v>390.73222836538457</v>
      </c>
      <c r="AI17" s="13">
        <f t="shared" si="6"/>
        <v>615.31768414154647</v>
      </c>
      <c r="AJ17" s="13">
        <f t="shared" si="7"/>
        <v>399.27325000000002</v>
      </c>
      <c r="AK17" s="13">
        <f t="shared" si="8"/>
        <v>721.77385359801485</v>
      </c>
      <c r="AL17" s="13">
        <f t="shared" si="9"/>
        <v>662.05407924528311</v>
      </c>
      <c r="AM17" s="13">
        <f t="shared" si="10"/>
        <v>241.94459069767441</v>
      </c>
      <c r="AN17" s="13">
        <f t="shared" si="11"/>
        <v>341.25206876790827</v>
      </c>
      <c r="AO17" s="13">
        <f t="shared" si="12"/>
        <v>184.52852795031052</v>
      </c>
      <c r="AP17" s="13">
        <f t="shared" si="13"/>
        <v>0</v>
      </c>
    </row>
    <row r="18" spans="1:42" ht="20.100000000000001" customHeight="1" x14ac:dyDescent="0.25">
      <c r="A18" s="8" t="s">
        <v>13</v>
      </c>
      <c r="B18" s="8">
        <v>118.5</v>
      </c>
      <c r="C18" s="8">
        <v>0.1</v>
      </c>
      <c r="D18" s="8">
        <v>69</v>
      </c>
      <c r="E18" s="8">
        <v>12.6</v>
      </c>
      <c r="F18" s="8">
        <v>17.600000000000001</v>
      </c>
      <c r="G18" s="8">
        <v>92.1</v>
      </c>
      <c r="H18" s="8">
        <v>8.1</v>
      </c>
      <c r="I18" s="8">
        <v>31.4</v>
      </c>
      <c r="J18" s="8">
        <v>31.8</v>
      </c>
      <c r="K18" s="8">
        <v>35.299999999999997</v>
      </c>
      <c r="L18" s="8">
        <v>30.8</v>
      </c>
      <c r="M18" s="8">
        <v>20</v>
      </c>
      <c r="N18" s="8">
        <v>32.9</v>
      </c>
      <c r="O18" s="8" t="s">
        <v>13</v>
      </c>
      <c r="P18" s="66">
        <v>80750496.299999997</v>
      </c>
      <c r="Q18" s="9">
        <v>100087.1</v>
      </c>
      <c r="R18" s="9">
        <v>40265614.899999999</v>
      </c>
      <c r="S18" s="9">
        <v>5759258.5999999996</v>
      </c>
      <c r="T18" s="9">
        <v>44024115.200000003</v>
      </c>
      <c r="U18" s="9">
        <v>47201680.600000001</v>
      </c>
      <c r="V18" s="9">
        <v>2093864.2</v>
      </c>
      <c r="W18" s="9">
        <v>24941249.899999999</v>
      </c>
      <c r="X18" s="10">
        <v>28452751</v>
      </c>
      <c r="Y18" s="9">
        <v>9742261.3000000007</v>
      </c>
      <c r="Z18" s="9">
        <v>11351555.9</v>
      </c>
      <c r="AA18" s="9">
        <v>3256555.3</v>
      </c>
      <c r="AB18" s="10">
        <v>0</v>
      </c>
      <c r="AC18" s="8" t="s">
        <v>13</v>
      </c>
      <c r="AD18" s="13">
        <f t="shared" si="2"/>
        <v>681.43878734177213</v>
      </c>
      <c r="AE18" s="13">
        <f t="shared" si="1"/>
        <v>1000.8710000000001</v>
      </c>
      <c r="AF18" s="13">
        <f t="shared" si="3"/>
        <v>583.55963623188404</v>
      </c>
      <c r="AG18" s="13">
        <f t="shared" si="4"/>
        <v>457.08401587301586</v>
      </c>
      <c r="AH18" s="13">
        <f t="shared" si="5"/>
        <v>2501.3701818181821</v>
      </c>
      <c r="AI18" s="13">
        <f t="shared" si="6"/>
        <v>512.50467535287737</v>
      </c>
      <c r="AJ18" s="13">
        <f t="shared" si="7"/>
        <v>258.50175308641974</v>
      </c>
      <c r="AK18" s="13">
        <f t="shared" si="8"/>
        <v>794.30732165605093</v>
      </c>
      <c r="AL18" s="13">
        <f t="shared" si="9"/>
        <v>894.74059748427669</v>
      </c>
      <c r="AM18" s="13">
        <f t="shared" si="10"/>
        <v>275.98473937677056</v>
      </c>
      <c r="AN18" s="13">
        <f t="shared" si="11"/>
        <v>368.55700974025973</v>
      </c>
      <c r="AO18" s="13">
        <f t="shared" si="12"/>
        <v>162.827765</v>
      </c>
      <c r="AP18" s="13">
        <f t="shared" si="13"/>
        <v>0</v>
      </c>
    </row>
    <row r="19" spans="1:42" ht="20.100000000000001" customHeight="1" x14ac:dyDescent="0.25">
      <c r="A19" s="8" t="s">
        <v>14</v>
      </c>
      <c r="B19" s="8">
        <v>59.2</v>
      </c>
      <c r="C19" s="8">
        <v>1</v>
      </c>
      <c r="D19" s="8">
        <v>98.6</v>
      </c>
      <c r="E19" s="8">
        <v>22.6</v>
      </c>
      <c r="F19" s="8">
        <v>42.7</v>
      </c>
      <c r="G19" s="8">
        <v>103.5</v>
      </c>
      <c r="H19" s="8">
        <v>7.7</v>
      </c>
      <c r="I19" s="8">
        <v>39.299999999999997</v>
      </c>
      <c r="J19" s="8">
        <v>32.9</v>
      </c>
      <c r="K19" s="8">
        <v>49.6</v>
      </c>
      <c r="L19" s="8">
        <v>40.6</v>
      </c>
      <c r="M19" s="8">
        <v>22.9</v>
      </c>
      <c r="N19" s="8">
        <v>49.8</v>
      </c>
      <c r="O19" s="8" t="s">
        <v>14</v>
      </c>
      <c r="P19" s="66">
        <v>22180010.299999997</v>
      </c>
      <c r="Q19" s="9">
        <v>181188.7</v>
      </c>
      <c r="R19" s="9">
        <v>60312744.899999999</v>
      </c>
      <c r="S19" s="9">
        <v>32465468.800000001</v>
      </c>
      <c r="T19" s="9">
        <v>23505738.899999999</v>
      </c>
      <c r="U19" s="9">
        <v>52144390.200000003</v>
      </c>
      <c r="V19" s="9">
        <v>4366501.4000000004</v>
      </c>
      <c r="W19" s="9">
        <v>35763730.600000001</v>
      </c>
      <c r="X19" s="9">
        <v>34348025.700000003</v>
      </c>
      <c r="Y19" s="9">
        <v>13902363.300000001</v>
      </c>
      <c r="Z19" s="9">
        <v>17356443.600000001</v>
      </c>
      <c r="AA19" s="9">
        <v>5132597.7</v>
      </c>
      <c r="AB19" s="10">
        <v>0</v>
      </c>
      <c r="AC19" s="8" t="s">
        <v>14</v>
      </c>
      <c r="AD19" s="13">
        <f t="shared" si="2"/>
        <v>374.66233614864859</v>
      </c>
      <c r="AE19" s="13">
        <f t="shared" si="1"/>
        <v>181.18870000000001</v>
      </c>
      <c r="AF19" s="13">
        <f t="shared" si="3"/>
        <v>611.69112474645033</v>
      </c>
      <c r="AG19" s="13">
        <f t="shared" si="4"/>
        <v>1436.525168141593</v>
      </c>
      <c r="AH19" s="13">
        <f t="shared" si="5"/>
        <v>550.48568852459016</v>
      </c>
      <c r="AI19" s="13">
        <f t="shared" si="6"/>
        <v>503.81053333333335</v>
      </c>
      <c r="AJ19" s="13">
        <f t="shared" si="7"/>
        <v>567.07810389610393</v>
      </c>
      <c r="AK19" s="13">
        <f t="shared" si="8"/>
        <v>910.01859033078881</v>
      </c>
      <c r="AL19" s="13">
        <f t="shared" si="9"/>
        <v>1044.0129392097265</v>
      </c>
      <c r="AM19" s="13">
        <f t="shared" si="10"/>
        <v>280.28958266129035</v>
      </c>
      <c r="AN19" s="13">
        <f t="shared" si="11"/>
        <v>427.49861083743843</v>
      </c>
      <c r="AO19" s="13">
        <f t="shared" si="12"/>
        <v>224.13090393013101</v>
      </c>
      <c r="AP19" s="13">
        <f t="shared" si="13"/>
        <v>0</v>
      </c>
    </row>
    <row r="20" spans="1:42" ht="20.100000000000001" customHeight="1" x14ac:dyDescent="0.25">
      <c r="A20" s="8" t="s">
        <v>15</v>
      </c>
      <c r="B20" s="8">
        <v>51.8</v>
      </c>
      <c r="C20" s="8">
        <v>2.7</v>
      </c>
      <c r="D20" s="8">
        <v>143.19999999999999</v>
      </c>
      <c r="E20" s="8">
        <v>22.7</v>
      </c>
      <c r="F20" s="8">
        <v>52.1</v>
      </c>
      <c r="G20" s="8">
        <v>166</v>
      </c>
      <c r="H20" s="8">
        <v>9.3000000000000007</v>
      </c>
      <c r="I20" s="8">
        <v>43.6</v>
      </c>
      <c r="J20" s="8">
        <v>58.8</v>
      </c>
      <c r="K20" s="8">
        <v>54.8</v>
      </c>
      <c r="L20" s="8">
        <v>46.5</v>
      </c>
      <c r="M20" s="8">
        <v>39.1</v>
      </c>
      <c r="N20" s="8">
        <v>52.4</v>
      </c>
      <c r="O20" s="8" t="s">
        <v>15</v>
      </c>
      <c r="P20" s="66">
        <v>32495698</v>
      </c>
      <c r="Q20" s="9">
        <v>1881513.2</v>
      </c>
      <c r="R20" s="9">
        <v>189633252.09999999</v>
      </c>
      <c r="S20" s="9">
        <v>16020549.300000001</v>
      </c>
      <c r="T20" s="9">
        <v>23508204.800000001</v>
      </c>
      <c r="U20" s="9">
        <v>60860700.100000001</v>
      </c>
      <c r="V20" s="9">
        <v>3209009.6</v>
      </c>
      <c r="W20" s="9">
        <v>29289297.300000001</v>
      </c>
      <c r="X20" s="10">
        <v>54748771</v>
      </c>
      <c r="Y20" s="9">
        <v>14821023.699999999</v>
      </c>
      <c r="Z20" s="9">
        <v>20220686.300000001</v>
      </c>
      <c r="AA20" s="9">
        <v>6729089.0999999996</v>
      </c>
      <c r="AB20" s="10">
        <v>0</v>
      </c>
      <c r="AC20" s="8" t="s">
        <v>15</v>
      </c>
      <c r="AD20" s="13">
        <f t="shared" si="2"/>
        <v>627.33007722007721</v>
      </c>
      <c r="AE20" s="13">
        <f t="shared" si="1"/>
        <v>696.85674074074075</v>
      </c>
      <c r="AF20" s="13">
        <f t="shared" si="3"/>
        <v>1324.2545537709498</v>
      </c>
      <c r="AG20" s="13">
        <f t="shared" si="4"/>
        <v>705.75107048458153</v>
      </c>
      <c r="AH20" s="13">
        <f t="shared" si="5"/>
        <v>451.21314395393478</v>
      </c>
      <c r="AI20" s="13">
        <f t="shared" si="6"/>
        <v>366.63072349397589</v>
      </c>
      <c r="AJ20" s="13">
        <f t="shared" si="7"/>
        <v>345.05479569892475</v>
      </c>
      <c r="AK20" s="13">
        <f t="shared" si="8"/>
        <v>671.77287385321108</v>
      </c>
      <c r="AL20" s="13">
        <f t="shared" si="9"/>
        <v>931.10154761904766</v>
      </c>
      <c r="AM20" s="13">
        <f t="shared" si="10"/>
        <v>270.45663686131388</v>
      </c>
      <c r="AN20" s="13">
        <f t="shared" si="11"/>
        <v>434.85346881720432</v>
      </c>
      <c r="AO20" s="13">
        <f t="shared" si="12"/>
        <v>172.09946547314578</v>
      </c>
      <c r="AP20" s="13">
        <f t="shared" si="13"/>
        <v>0</v>
      </c>
    </row>
    <row r="21" spans="1:42" ht="20.100000000000001" customHeight="1" x14ac:dyDescent="0.25">
      <c r="A21" s="8" t="s">
        <v>16</v>
      </c>
      <c r="B21" s="8">
        <v>49.4</v>
      </c>
      <c r="C21" s="8">
        <v>1</v>
      </c>
      <c r="D21" s="8">
        <v>143</v>
      </c>
      <c r="E21" s="8">
        <v>19.100000000000001</v>
      </c>
      <c r="F21" s="8">
        <v>39.6</v>
      </c>
      <c r="G21" s="8">
        <v>111.5</v>
      </c>
      <c r="H21" s="8">
        <v>10.4</v>
      </c>
      <c r="I21" s="8">
        <v>44</v>
      </c>
      <c r="J21" s="8">
        <v>43.6</v>
      </c>
      <c r="K21" s="8">
        <v>53</v>
      </c>
      <c r="L21" s="8">
        <v>43.1</v>
      </c>
      <c r="M21" s="8">
        <v>21.9</v>
      </c>
      <c r="N21" s="8">
        <v>42.6</v>
      </c>
      <c r="O21" s="8" t="s">
        <v>16</v>
      </c>
      <c r="P21" s="66">
        <v>20364356.300000001</v>
      </c>
      <c r="Q21" s="9">
        <v>525390.80000000005</v>
      </c>
      <c r="R21" s="9">
        <v>121623809.3</v>
      </c>
      <c r="S21" s="9">
        <v>16431781.1</v>
      </c>
      <c r="T21" s="9">
        <v>29157084.800000001</v>
      </c>
      <c r="U21" s="9">
        <v>71157464.599999994</v>
      </c>
      <c r="V21" s="9">
        <v>3705287.6</v>
      </c>
      <c r="W21" s="10">
        <v>58676972</v>
      </c>
      <c r="X21" s="9">
        <v>52176550.600000001</v>
      </c>
      <c r="Y21" s="9">
        <v>16016060.5</v>
      </c>
      <c r="Z21" s="9">
        <v>19538695.5</v>
      </c>
      <c r="AA21" s="9">
        <v>8737553.6999999993</v>
      </c>
      <c r="AB21" s="10">
        <v>0</v>
      </c>
      <c r="AC21" s="8" t="s">
        <v>16</v>
      </c>
      <c r="AD21" s="13">
        <f t="shared" si="2"/>
        <v>412.23393319838056</v>
      </c>
      <c r="AE21" s="13">
        <f t="shared" si="2"/>
        <v>525.39080000000001</v>
      </c>
      <c r="AF21" s="13">
        <f t="shared" si="3"/>
        <v>850.51614895104888</v>
      </c>
      <c r="AG21" s="13">
        <f t="shared" si="4"/>
        <v>860.30267539267015</v>
      </c>
      <c r="AH21" s="13">
        <f t="shared" si="5"/>
        <v>736.29002020202017</v>
      </c>
      <c r="AI21" s="13">
        <f t="shared" si="6"/>
        <v>638.1835390134529</v>
      </c>
      <c r="AJ21" s="13">
        <f t="shared" si="7"/>
        <v>356.27765384615384</v>
      </c>
      <c r="AK21" s="13">
        <f t="shared" si="8"/>
        <v>1333.5675454545456</v>
      </c>
      <c r="AL21" s="13">
        <f t="shared" si="9"/>
        <v>1196.7098761467889</v>
      </c>
      <c r="AM21" s="13">
        <f t="shared" si="10"/>
        <v>302.189820754717</v>
      </c>
      <c r="AN21" s="13">
        <f t="shared" si="11"/>
        <v>453.33400232018562</v>
      </c>
      <c r="AO21" s="13">
        <f t="shared" si="12"/>
        <v>398.97505479452053</v>
      </c>
      <c r="AP21" s="13">
        <f t="shared" si="13"/>
        <v>0</v>
      </c>
    </row>
    <row r="22" spans="1:42" ht="20.100000000000001" customHeight="1" x14ac:dyDescent="0.25">
      <c r="A22" s="8" t="s">
        <v>17</v>
      </c>
      <c r="B22" s="8">
        <v>12.7</v>
      </c>
      <c r="C22" s="8">
        <v>4.3</v>
      </c>
      <c r="D22" s="8">
        <v>547.9</v>
      </c>
      <c r="E22" s="8">
        <v>72.099999999999994</v>
      </c>
      <c r="F22" s="8">
        <v>819.4</v>
      </c>
      <c r="G22" s="8">
        <v>1831.4</v>
      </c>
      <c r="H22" s="8">
        <v>137.80000000000001</v>
      </c>
      <c r="I22" s="8">
        <v>477.4</v>
      </c>
      <c r="J22" s="8">
        <v>1251.5999999999999</v>
      </c>
      <c r="K22" s="8">
        <v>371.5</v>
      </c>
      <c r="L22" s="8">
        <v>292.2</v>
      </c>
      <c r="M22" s="8">
        <v>294</v>
      </c>
      <c r="N22" s="8">
        <v>649.9</v>
      </c>
      <c r="O22" s="8" t="s">
        <v>17</v>
      </c>
      <c r="P22" s="66">
        <v>8513118.5999999996</v>
      </c>
      <c r="Q22" s="10">
        <v>0</v>
      </c>
      <c r="R22" s="9">
        <v>1691232943.7</v>
      </c>
      <c r="S22" s="9">
        <v>461206510.5</v>
      </c>
      <c r="T22" s="9">
        <v>585984256.10000002</v>
      </c>
      <c r="U22" s="9">
        <v>4378161728.1000004</v>
      </c>
      <c r="V22" s="9">
        <v>108272635.59999999</v>
      </c>
      <c r="W22" s="9">
        <v>1178340460.9000001</v>
      </c>
      <c r="X22" s="9">
        <v>3236969206.8000002</v>
      </c>
      <c r="Y22" s="9">
        <v>292156711.39999998</v>
      </c>
      <c r="Z22" s="9">
        <v>430553623.10000002</v>
      </c>
      <c r="AA22" s="9">
        <v>309839812.80000001</v>
      </c>
      <c r="AB22" s="10">
        <v>0</v>
      </c>
      <c r="AC22" s="8" t="s">
        <v>17</v>
      </c>
      <c r="AD22" s="13">
        <f t="shared" si="2"/>
        <v>670.32429921259836</v>
      </c>
      <c r="AE22" s="13">
        <f t="shared" si="2"/>
        <v>0</v>
      </c>
      <c r="AF22" s="13">
        <f t="shared" si="3"/>
        <v>3086.7547795218106</v>
      </c>
      <c r="AG22" s="13">
        <f t="shared" si="4"/>
        <v>6396.7615880721223</v>
      </c>
      <c r="AH22" s="13">
        <f t="shared" si="5"/>
        <v>715.13821833048576</v>
      </c>
      <c r="AI22" s="13">
        <f t="shared" si="6"/>
        <v>2390.6092214153109</v>
      </c>
      <c r="AJ22" s="13">
        <f t="shared" si="7"/>
        <v>785.7230449927431</v>
      </c>
      <c r="AK22" s="13">
        <f t="shared" si="8"/>
        <v>2468.2456240050274</v>
      </c>
      <c r="AL22" s="13">
        <f t="shared" si="9"/>
        <v>2586.264946308725</v>
      </c>
      <c r="AM22" s="13">
        <f t="shared" si="10"/>
        <v>786.4245259757738</v>
      </c>
      <c r="AN22" s="13">
        <f t="shared" si="11"/>
        <v>1473.4894698836415</v>
      </c>
      <c r="AO22" s="13">
        <f t="shared" si="12"/>
        <v>1053.8769142857143</v>
      </c>
      <c r="AP22" s="13">
        <f t="shared" si="13"/>
        <v>0</v>
      </c>
    </row>
    <row r="23" spans="1:42" ht="20.100000000000001" customHeight="1" x14ac:dyDescent="0.25">
      <c r="A23" s="8" t="s">
        <v>18</v>
      </c>
      <c r="B23" s="8">
        <v>16.899999999999999</v>
      </c>
      <c r="C23" s="8">
        <v>7.5</v>
      </c>
      <c r="D23" s="8">
        <v>28.7</v>
      </c>
      <c r="E23" s="8">
        <v>11.4</v>
      </c>
      <c r="F23" s="8">
        <v>19.5</v>
      </c>
      <c r="G23" s="8">
        <v>52.8</v>
      </c>
      <c r="H23" s="8">
        <v>6.8</v>
      </c>
      <c r="I23" s="8">
        <v>36.6</v>
      </c>
      <c r="J23" s="8">
        <v>19.899999999999999</v>
      </c>
      <c r="K23" s="8">
        <v>28.9</v>
      </c>
      <c r="L23" s="8">
        <v>23.7</v>
      </c>
      <c r="M23" s="8">
        <v>9.8000000000000007</v>
      </c>
      <c r="N23" s="8">
        <v>27</v>
      </c>
      <c r="O23" s="8" t="s">
        <v>18</v>
      </c>
      <c r="P23" s="66">
        <v>11453250.800000001</v>
      </c>
      <c r="Q23" s="9">
        <v>17404313.5</v>
      </c>
      <c r="R23" s="9">
        <v>32173026.100000001</v>
      </c>
      <c r="S23" s="9">
        <v>11559447.6</v>
      </c>
      <c r="T23" s="9">
        <v>6977983.7000000002</v>
      </c>
      <c r="U23" s="9">
        <v>32505122.800000001</v>
      </c>
      <c r="V23" s="9">
        <v>2168293.9</v>
      </c>
      <c r="W23" s="9">
        <v>29930901.600000001</v>
      </c>
      <c r="X23" s="9">
        <v>18096336.100000001</v>
      </c>
      <c r="Y23" s="10">
        <v>8932419</v>
      </c>
      <c r="Z23" s="9">
        <v>14917520.699999999</v>
      </c>
      <c r="AA23" s="9">
        <v>3124834.9</v>
      </c>
      <c r="AB23" s="10">
        <v>0</v>
      </c>
      <c r="AC23" s="8" t="s">
        <v>18</v>
      </c>
      <c r="AD23" s="13">
        <f t="shared" si="2"/>
        <v>677.70714792899412</v>
      </c>
      <c r="AE23" s="13">
        <f t="shared" si="2"/>
        <v>2320.5751333333333</v>
      </c>
      <c r="AF23" s="13">
        <f t="shared" si="3"/>
        <v>1121.011362369338</v>
      </c>
      <c r="AG23" s="13">
        <f t="shared" si="4"/>
        <v>1013.9866315789474</v>
      </c>
      <c r="AH23" s="13">
        <f t="shared" si="5"/>
        <v>357.84531794871793</v>
      </c>
      <c r="AI23" s="13">
        <f t="shared" si="6"/>
        <v>615.62732575757582</v>
      </c>
      <c r="AJ23" s="13">
        <f t="shared" si="7"/>
        <v>318.86674999999997</v>
      </c>
      <c r="AK23" s="13">
        <f t="shared" si="8"/>
        <v>817.78419672131156</v>
      </c>
      <c r="AL23" s="13">
        <f t="shared" si="9"/>
        <v>909.36362311557798</v>
      </c>
      <c r="AM23" s="13">
        <f t="shared" si="10"/>
        <v>309.08024221453286</v>
      </c>
      <c r="AN23" s="13">
        <f t="shared" si="11"/>
        <v>629.43125316455689</v>
      </c>
      <c r="AO23" s="13">
        <f t="shared" si="12"/>
        <v>318.86070408163266</v>
      </c>
      <c r="AP23" s="13">
        <f t="shared" si="13"/>
        <v>0</v>
      </c>
    </row>
    <row r="24" spans="1:42" ht="20.100000000000001" customHeight="1" x14ac:dyDescent="0.25">
      <c r="A24" s="8" t="s">
        <v>19</v>
      </c>
      <c r="B24" s="8">
        <v>29.7</v>
      </c>
      <c r="C24" s="8">
        <v>29.1</v>
      </c>
      <c r="D24" s="8">
        <v>33.9</v>
      </c>
      <c r="E24" s="8">
        <v>21.2</v>
      </c>
      <c r="F24" s="8">
        <v>35.700000000000003</v>
      </c>
      <c r="G24" s="8">
        <v>46.8</v>
      </c>
      <c r="H24" s="8">
        <v>5.2</v>
      </c>
      <c r="I24" s="8">
        <v>50.8</v>
      </c>
      <c r="J24" s="8">
        <v>37.1</v>
      </c>
      <c r="K24" s="8">
        <v>43.9</v>
      </c>
      <c r="L24" s="8">
        <v>36.1</v>
      </c>
      <c r="M24" s="8">
        <v>14.9</v>
      </c>
      <c r="N24" s="8">
        <v>41</v>
      </c>
      <c r="O24" s="8" t="s">
        <v>19</v>
      </c>
      <c r="P24" s="66">
        <v>10174834.9</v>
      </c>
      <c r="Q24" s="9">
        <v>189859704.30000001</v>
      </c>
      <c r="R24" s="9">
        <v>60610816.799999997</v>
      </c>
      <c r="S24" s="9">
        <v>15741568.800000001</v>
      </c>
      <c r="T24" s="9">
        <v>42884926.600000001</v>
      </c>
      <c r="U24" s="9">
        <v>27602901.199999999</v>
      </c>
      <c r="V24" s="9">
        <v>3682904.4</v>
      </c>
      <c r="W24" s="9">
        <v>49136716.799999997</v>
      </c>
      <c r="X24" s="9">
        <v>48522030.700000003</v>
      </c>
      <c r="Y24" s="9">
        <v>17391200.100000001</v>
      </c>
      <c r="Z24" s="10">
        <v>23962142</v>
      </c>
      <c r="AA24" s="9">
        <v>5403121.2999999998</v>
      </c>
      <c r="AB24" s="10">
        <v>0</v>
      </c>
      <c r="AC24" s="8" t="s">
        <v>19</v>
      </c>
      <c r="AD24" s="13">
        <f t="shared" si="2"/>
        <v>342.58703367003369</v>
      </c>
      <c r="AE24" s="13">
        <f t="shared" si="2"/>
        <v>6524.3884639175258</v>
      </c>
      <c r="AF24" s="13">
        <f t="shared" si="3"/>
        <v>1787.9296991150441</v>
      </c>
      <c r="AG24" s="13">
        <f t="shared" si="4"/>
        <v>742.52683018867924</v>
      </c>
      <c r="AH24" s="13">
        <f t="shared" si="5"/>
        <v>1201.2584481792717</v>
      </c>
      <c r="AI24" s="13">
        <f t="shared" si="6"/>
        <v>589.80558119658122</v>
      </c>
      <c r="AJ24" s="13">
        <f t="shared" si="7"/>
        <v>708.25084615384617</v>
      </c>
      <c r="AK24" s="13">
        <f t="shared" si="8"/>
        <v>967.25820472440944</v>
      </c>
      <c r="AL24" s="13">
        <f t="shared" si="9"/>
        <v>1307.8714474393532</v>
      </c>
      <c r="AM24" s="13">
        <f t="shared" si="10"/>
        <v>396.1548997722096</v>
      </c>
      <c r="AN24" s="13">
        <f t="shared" si="11"/>
        <v>663.77124653739611</v>
      </c>
      <c r="AO24" s="13">
        <f t="shared" si="12"/>
        <v>362.62559060402685</v>
      </c>
      <c r="AP24" s="13">
        <f t="shared" si="13"/>
        <v>0</v>
      </c>
    </row>
    <row r="25" spans="1:42" ht="20.100000000000001" customHeight="1" x14ac:dyDescent="0.25">
      <c r="A25" s="8" t="s">
        <v>20</v>
      </c>
      <c r="B25" s="8">
        <v>45.5</v>
      </c>
      <c r="C25" s="8">
        <v>2.6</v>
      </c>
      <c r="D25" s="11">
        <v>105.2</v>
      </c>
      <c r="E25" s="8">
        <v>18.600000000000001</v>
      </c>
      <c r="F25" s="8">
        <v>27.4</v>
      </c>
      <c r="G25" s="8">
        <v>84.4</v>
      </c>
      <c r="H25" s="8">
        <v>8.4</v>
      </c>
      <c r="I25" s="8">
        <v>61.1</v>
      </c>
      <c r="J25" s="8">
        <v>32.799999999999997</v>
      </c>
      <c r="K25" s="8">
        <v>56.8</v>
      </c>
      <c r="L25" s="8">
        <v>47.8</v>
      </c>
      <c r="M25" s="8">
        <v>17.899999999999999</v>
      </c>
      <c r="N25" s="8">
        <v>47.4</v>
      </c>
      <c r="O25" s="8" t="s">
        <v>20</v>
      </c>
      <c r="P25" s="66">
        <v>26483142</v>
      </c>
      <c r="Q25" s="9">
        <v>13575090.5</v>
      </c>
      <c r="R25" s="10">
        <v>91696347</v>
      </c>
      <c r="S25" s="9">
        <v>13758055.1</v>
      </c>
      <c r="T25" s="9">
        <v>15803413.699999999</v>
      </c>
      <c r="U25" s="9">
        <v>48016894.5</v>
      </c>
      <c r="V25" s="9">
        <v>5856352.4000000004</v>
      </c>
      <c r="W25" s="9">
        <v>60490196.899999999</v>
      </c>
      <c r="X25" s="9">
        <v>35151734.700000003</v>
      </c>
      <c r="Y25" s="9">
        <v>17656288.5</v>
      </c>
      <c r="Z25" s="9">
        <v>28248464.5</v>
      </c>
      <c r="AA25" s="9">
        <v>7405097.9000000004</v>
      </c>
      <c r="AB25" s="10">
        <v>0</v>
      </c>
      <c r="AC25" s="8" t="s">
        <v>20</v>
      </c>
      <c r="AD25" s="13">
        <f t="shared" si="2"/>
        <v>582.04707692307693</v>
      </c>
      <c r="AE25" s="13">
        <f t="shared" si="2"/>
        <v>5221.188653846154</v>
      </c>
      <c r="AF25" s="13">
        <f t="shared" si="3"/>
        <v>871.6382794676806</v>
      </c>
      <c r="AG25" s="13">
        <f t="shared" si="4"/>
        <v>739.68038172043009</v>
      </c>
      <c r="AH25" s="13">
        <f t="shared" si="5"/>
        <v>576.76692335766415</v>
      </c>
      <c r="AI25" s="13">
        <f t="shared" si="6"/>
        <v>568.92055094786735</v>
      </c>
      <c r="AJ25" s="13">
        <f t="shared" si="7"/>
        <v>697.18480952380958</v>
      </c>
      <c r="AK25" s="13">
        <f t="shared" si="8"/>
        <v>990.01958919803599</v>
      </c>
      <c r="AL25" s="13">
        <f t="shared" si="9"/>
        <v>1071.6992286585366</v>
      </c>
      <c r="AM25" s="13">
        <f t="shared" si="10"/>
        <v>310.85014964788735</v>
      </c>
      <c r="AN25" s="13">
        <f t="shared" si="11"/>
        <v>590.97206066945603</v>
      </c>
      <c r="AO25" s="13">
        <f t="shared" si="12"/>
        <v>413.69262011173186</v>
      </c>
      <c r="AP25" s="13">
        <f t="shared" si="13"/>
        <v>0</v>
      </c>
    </row>
    <row r="26" spans="1:42" ht="20.100000000000001" customHeight="1" x14ac:dyDescent="0.25">
      <c r="A26" s="8" t="s">
        <v>21</v>
      </c>
      <c r="B26" s="8">
        <v>1.8</v>
      </c>
      <c r="C26" s="8">
        <v>7.6</v>
      </c>
      <c r="D26" s="8">
        <v>0.7</v>
      </c>
      <c r="E26" s="8">
        <v>2</v>
      </c>
      <c r="F26" s="8">
        <v>3.5</v>
      </c>
      <c r="G26" s="8">
        <v>1.5</v>
      </c>
      <c r="H26" s="8">
        <v>0.5</v>
      </c>
      <c r="I26" s="8">
        <v>3.1</v>
      </c>
      <c r="J26" s="8">
        <v>3.3</v>
      </c>
      <c r="K26" s="8">
        <v>3.4</v>
      </c>
      <c r="L26" s="8">
        <v>2</v>
      </c>
      <c r="M26" s="8">
        <v>1.2</v>
      </c>
      <c r="N26" s="8">
        <v>2.7</v>
      </c>
      <c r="O26" s="8" t="s">
        <v>21</v>
      </c>
      <c r="P26" s="66">
        <v>2432260.6</v>
      </c>
      <c r="Q26" s="9">
        <v>158781351.69999999</v>
      </c>
      <c r="R26" s="9">
        <v>599978.6</v>
      </c>
      <c r="S26" s="9">
        <v>1981238.8</v>
      </c>
      <c r="T26" s="9">
        <v>32439731.100000001</v>
      </c>
      <c r="U26" s="9">
        <v>1601690.4</v>
      </c>
      <c r="V26" s="9">
        <v>307637.59999999998</v>
      </c>
      <c r="W26" s="9">
        <v>12788579.5</v>
      </c>
      <c r="X26" s="9">
        <v>7295441.2999999998</v>
      </c>
      <c r="Y26" s="9">
        <v>2064464.2</v>
      </c>
      <c r="Z26" s="9">
        <v>2247924.9</v>
      </c>
      <c r="AA26" s="9">
        <v>921731.2</v>
      </c>
      <c r="AB26" s="10">
        <v>0</v>
      </c>
      <c r="AC26" s="8" t="s">
        <v>21</v>
      </c>
      <c r="AD26" s="13">
        <f t="shared" si="2"/>
        <v>1351.2558888888889</v>
      </c>
      <c r="AE26" s="13">
        <f t="shared" si="2"/>
        <v>20892.283118421052</v>
      </c>
      <c r="AF26" s="13">
        <f t="shared" si="3"/>
        <v>857.11228571428569</v>
      </c>
      <c r="AG26" s="13">
        <f t="shared" si="4"/>
        <v>990.61940000000004</v>
      </c>
      <c r="AH26" s="13">
        <f t="shared" si="5"/>
        <v>9268.4946</v>
      </c>
      <c r="AI26" s="13">
        <f t="shared" si="6"/>
        <v>1067.7936</v>
      </c>
      <c r="AJ26" s="13">
        <f t="shared" si="7"/>
        <v>615.27519999999993</v>
      </c>
      <c r="AK26" s="13">
        <f t="shared" si="8"/>
        <v>4125.3482258064514</v>
      </c>
      <c r="AL26" s="13">
        <f t="shared" si="9"/>
        <v>2210.7397878787879</v>
      </c>
      <c r="AM26" s="13">
        <f t="shared" si="10"/>
        <v>607.19535294117645</v>
      </c>
      <c r="AN26" s="13">
        <f t="shared" si="11"/>
        <v>1123.96245</v>
      </c>
      <c r="AO26" s="13">
        <f t="shared" si="12"/>
        <v>768.10933333333332</v>
      </c>
      <c r="AP26" s="13">
        <f t="shared" si="13"/>
        <v>0</v>
      </c>
    </row>
    <row r="27" spans="1:42" ht="20.100000000000001" customHeight="1" x14ac:dyDescent="0.25">
      <c r="A27" s="8" t="s">
        <v>22</v>
      </c>
      <c r="B27" s="8">
        <v>57.3</v>
      </c>
      <c r="C27" s="8">
        <v>0.8</v>
      </c>
      <c r="D27" s="8">
        <v>109.7</v>
      </c>
      <c r="E27" s="8">
        <v>19.5</v>
      </c>
      <c r="F27" s="8">
        <v>36.1</v>
      </c>
      <c r="G27" s="8">
        <v>90</v>
      </c>
      <c r="H27" s="8">
        <v>11.4</v>
      </c>
      <c r="I27" s="8">
        <v>50.8</v>
      </c>
      <c r="J27" s="8">
        <v>35.299999999999997</v>
      </c>
      <c r="K27" s="8">
        <v>52.3</v>
      </c>
      <c r="L27" s="8">
        <v>43.1</v>
      </c>
      <c r="M27" s="8">
        <v>21.4</v>
      </c>
      <c r="N27" s="8">
        <v>44.2</v>
      </c>
      <c r="O27" s="8" t="s">
        <v>22</v>
      </c>
      <c r="P27" s="66">
        <v>21898897.800000001</v>
      </c>
      <c r="Q27" s="9">
        <v>216655.4</v>
      </c>
      <c r="R27" s="9">
        <v>186132720.59999999</v>
      </c>
      <c r="S27" s="9">
        <v>17097737.800000001</v>
      </c>
      <c r="T27" s="9">
        <v>22030203.699999999</v>
      </c>
      <c r="U27" s="9">
        <v>55668634.799999997</v>
      </c>
      <c r="V27" s="9">
        <v>2663930.7999999998</v>
      </c>
      <c r="W27" s="9">
        <v>82598791.799999997</v>
      </c>
      <c r="X27" s="9">
        <v>28360190.199999999</v>
      </c>
      <c r="Y27" s="9">
        <v>10830113.199999999</v>
      </c>
      <c r="Z27" s="9">
        <v>18424584.699999999</v>
      </c>
      <c r="AA27" s="9">
        <v>6529968.2000000002</v>
      </c>
      <c r="AB27" s="10">
        <v>0</v>
      </c>
      <c r="AC27" s="8" t="s">
        <v>22</v>
      </c>
      <c r="AD27" s="13">
        <f t="shared" si="2"/>
        <v>382.17971727748693</v>
      </c>
      <c r="AE27" s="13">
        <f t="shared" si="2"/>
        <v>270.81925000000001</v>
      </c>
      <c r="AF27" s="13">
        <f t="shared" si="3"/>
        <v>1696.7431230628988</v>
      </c>
      <c r="AG27" s="13">
        <f t="shared" si="4"/>
        <v>876.80706666666674</v>
      </c>
      <c r="AH27" s="13">
        <f t="shared" si="5"/>
        <v>610.25495013850411</v>
      </c>
      <c r="AI27" s="13">
        <f t="shared" si="6"/>
        <v>618.54038666666668</v>
      </c>
      <c r="AJ27" s="13">
        <f t="shared" si="7"/>
        <v>233.67814035087719</v>
      </c>
      <c r="AK27" s="13">
        <f t="shared" si="8"/>
        <v>1625.9604685039369</v>
      </c>
      <c r="AL27" s="13">
        <f t="shared" si="9"/>
        <v>803.40482152974505</v>
      </c>
      <c r="AM27" s="13">
        <f t="shared" si="10"/>
        <v>207.07673422562141</v>
      </c>
      <c r="AN27" s="13">
        <f t="shared" si="11"/>
        <v>427.48456380510441</v>
      </c>
      <c r="AO27" s="13">
        <f t="shared" si="12"/>
        <v>305.13870093457945</v>
      </c>
      <c r="AP27" s="13">
        <f t="shared" si="13"/>
        <v>0</v>
      </c>
    </row>
    <row r="28" spans="1:42" ht="20.100000000000001" customHeight="1" x14ac:dyDescent="0.25">
      <c r="A28" s="8" t="s">
        <v>23</v>
      </c>
      <c r="B28" s="8">
        <v>34.799999999999997</v>
      </c>
      <c r="C28" s="8">
        <v>3.4</v>
      </c>
      <c r="D28" s="8">
        <v>73</v>
      </c>
      <c r="E28" s="8">
        <v>11.3</v>
      </c>
      <c r="F28" s="8">
        <v>39.700000000000003</v>
      </c>
      <c r="G28" s="8">
        <v>86.5</v>
      </c>
      <c r="H28" s="8">
        <v>12.4</v>
      </c>
      <c r="I28" s="8">
        <v>44.8</v>
      </c>
      <c r="J28" s="8">
        <v>44.1</v>
      </c>
      <c r="K28" s="8">
        <v>31.8</v>
      </c>
      <c r="L28" s="8">
        <v>29.1</v>
      </c>
      <c r="M28" s="8">
        <v>19.3</v>
      </c>
      <c r="N28" s="8">
        <v>43.6</v>
      </c>
      <c r="O28" s="8" t="s">
        <v>23</v>
      </c>
      <c r="P28" s="66">
        <v>25288510</v>
      </c>
      <c r="Q28" s="10">
        <v>11680330</v>
      </c>
      <c r="R28" s="9">
        <v>84867109.400000006</v>
      </c>
      <c r="S28" s="9">
        <v>10119491.5</v>
      </c>
      <c r="T28" s="9">
        <v>20239931.600000001</v>
      </c>
      <c r="U28" s="9">
        <v>47312401.700000003</v>
      </c>
      <c r="V28" s="9">
        <v>3428071.2</v>
      </c>
      <c r="W28" s="9">
        <v>33861270.299999997</v>
      </c>
      <c r="X28" s="9">
        <v>52951040.100000001</v>
      </c>
      <c r="Y28" s="9">
        <v>11424287.9</v>
      </c>
      <c r="Z28" s="9">
        <v>16264543.4</v>
      </c>
      <c r="AA28" s="9">
        <v>5367233.8</v>
      </c>
      <c r="AB28" s="10">
        <v>0</v>
      </c>
      <c r="AC28" s="8" t="s">
        <v>23</v>
      </c>
      <c r="AD28" s="13">
        <f t="shared" si="2"/>
        <v>726.68132183908051</v>
      </c>
      <c r="AE28" s="13">
        <f t="shared" si="2"/>
        <v>3435.3911764705881</v>
      </c>
      <c r="AF28" s="13">
        <f t="shared" si="3"/>
        <v>1162.5631424657536</v>
      </c>
      <c r="AG28" s="13">
        <f t="shared" si="4"/>
        <v>895.530221238938</v>
      </c>
      <c r="AH28" s="13">
        <f t="shared" si="5"/>
        <v>509.82195465994965</v>
      </c>
      <c r="AI28" s="13">
        <f t="shared" si="6"/>
        <v>546.96418150289026</v>
      </c>
      <c r="AJ28" s="13">
        <f t="shared" si="7"/>
        <v>276.4573548387097</v>
      </c>
      <c r="AK28" s="13">
        <f t="shared" si="8"/>
        <v>755.8319263392857</v>
      </c>
      <c r="AL28" s="13">
        <f t="shared" si="9"/>
        <v>1200.7038571428573</v>
      </c>
      <c r="AM28" s="13">
        <f t="shared" si="10"/>
        <v>359.25433647798741</v>
      </c>
      <c r="AN28" s="13">
        <f t="shared" si="11"/>
        <v>558.91901718213057</v>
      </c>
      <c r="AO28" s="13">
        <f t="shared" si="12"/>
        <v>278.09501554404142</v>
      </c>
      <c r="AP28" s="13">
        <f t="shared" si="13"/>
        <v>0</v>
      </c>
    </row>
    <row r="29" spans="1:42" ht="20.100000000000001" customHeight="1" x14ac:dyDescent="0.25">
      <c r="A29" s="8" t="s">
        <v>24</v>
      </c>
      <c r="B29" s="8">
        <v>72.599999999999994</v>
      </c>
      <c r="C29" s="8">
        <v>6</v>
      </c>
      <c r="D29" s="8">
        <v>138.1</v>
      </c>
      <c r="E29" s="8">
        <v>25.4</v>
      </c>
      <c r="F29" s="8">
        <v>83.4</v>
      </c>
      <c r="G29" s="8">
        <v>140.6</v>
      </c>
      <c r="H29" s="8">
        <v>15.3</v>
      </c>
      <c r="I29" s="8">
        <v>63.8</v>
      </c>
      <c r="J29" s="8">
        <v>57.5</v>
      </c>
      <c r="K29" s="8">
        <v>43</v>
      </c>
      <c r="L29" s="8">
        <v>37.1</v>
      </c>
      <c r="M29" s="8">
        <v>25.3</v>
      </c>
      <c r="N29" s="8">
        <v>35.1</v>
      </c>
      <c r="O29" s="8" t="s">
        <v>24</v>
      </c>
      <c r="P29" s="66">
        <v>55330853</v>
      </c>
      <c r="Q29" s="9">
        <v>5157586.4000000004</v>
      </c>
      <c r="R29" s="9">
        <v>260215725.40000001</v>
      </c>
      <c r="S29" s="9">
        <v>48225134.700000003</v>
      </c>
      <c r="T29" s="10">
        <v>87213288</v>
      </c>
      <c r="U29" s="9">
        <v>101886766.09999999</v>
      </c>
      <c r="V29" s="9">
        <v>6062707.5999999996</v>
      </c>
      <c r="W29" s="9">
        <v>119475375.2</v>
      </c>
      <c r="X29" s="9">
        <v>80724103.700000003</v>
      </c>
      <c r="Y29" s="9">
        <v>16888594.399999999</v>
      </c>
      <c r="Z29" s="9">
        <v>27599949.199999999</v>
      </c>
      <c r="AA29" s="10">
        <v>9700247</v>
      </c>
      <c r="AB29" s="10">
        <v>0</v>
      </c>
      <c r="AC29" s="8" t="s">
        <v>24</v>
      </c>
      <c r="AD29" s="13">
        <f t="shared" si="2"/>
        <v>762.13296143250693</v>
      </c>
      <c r="AE29" s="13">
        <f t="shared" si="2"/>
        <v>859.59773333333339</v>
      </c>
      <c r="AF29" s="13">
        <f t="shared" si="3"/>
        <v>1884.2557958001448</v>
      </c>
      <c r="AG29" s="13">
        <f t="shared" si="4"/>
        <v>1898.6273503937009</v>
      </c>
      <c r="AH29" s="13">
        <f t="shared" si="5"/>
        <v>1045.7228776978418</v>
      </c>
      <c r="AI29" s="13">
        <f t="shared" si="6"/>
        <v>724.65694238975811</v>
      </c>
      <c r="AJ29" s="13">
        <f t="shared" si="7"/>
        <v>396.25539869281045</v>
      </c>
      <c r="AK29" s="13">
        <f t="shared" si="8"/>
        <v>1872.6547836990596</v>
      </c>
      <c r="AL29" s="13">
        <f t="shared" si="9"/>
        <v>1403.8974556521739</v>
      </c>
      <c r="AM29" s="13">
        <f t="shared" si="10"/>
        <v>392.75800930232555</v>
      </c>
      <c r="AN29" s="13">
        <f t="shared" si="11"/>
        <v>743.93394070080865</v>
      </c>
      <c r="AO29" s="13">
        <f t="shared" si="12"/>
        <v>383.40897233201582</v>
      </c>
      <c r="AP29" s="13">
        <f t="shared" si="13"/>
        <v>0</v>
      </c>
    </row>
    <row r="30" spans="1:42" ht="20.100000000000001" customHeight="1" x14ac:dyDescent="0.25">
      <c r="A30" s="8" t="s">
        <v>25</v>
      </c>
      <c r="B30" s="8">
        <v>13.4</v>
      </c>
      <c r="C30" s="8">
        <v>14</v>
      </c>
      <c r="D30" s="8">
        <v>42.7</v>
      </c>
      <c r="E30" s="8">
        <v>20.6</v>
      </c>
      <c r="F30" s="8">
        <v>23.8</v>
      </c>
      <c r="G30" s="8">
        <v>69.8</v>
      </c>
      <c r="H30" s="8">
        <v>10</v>
      </c>
      <c r="I30" s="8">
        <v>40.5</v>
      </c>
      <c r="J30" s="8">
        <v>32.799999999999997</v>
      </c>
      <c r="K30" s="8">
        <v>32.6</v>
      </c>
      <c r="L30" s="8">
        <v>31.4</v>
      </c>
      <c r="M30" s="8">
        <v>20</v>
      </c>
      <c r="N30" s="8">
        <v>46.1</v>
      </c>
      <c r="O30" s="8" t="s">
        <v>25</v>
      </c>
      <c r="P30" s="66">
        <v>44255391.600000001</v>
      </c>
      <c r="Q30" s="9">
        <v>58307416.600000001</v>
      </c>
      <c r="R30" s="9">
        <v>45013233.899999999</v>
      </c>
      <c r="S30" s="9">
        <v>21607103.100000001</v>
      </c>
      <c r="T30" s="9">
        <v>28840999.800000001</v>
      </c>
      <c r="U30" s="9">
        <v>40384788.700000003</v>
      </c>
      <c r="V30" s="9">
        <v>6056392.7999999998</v>
      </c>
      <c r="W30" s="9">
        <v>44637792.899999999</v>
      </c>
      <c r="X30" s="9">
        <v>31527305.899999999</v>
      </c>
      <c r="Y30" s="9">
        <v>13458126.9</v>
      </c>
      <c r="Z30" s="9">
        <v>25119411.100000001</v>
      </c>
      <c r="AA30" s="10">
        <v>8283084</v>
      </c>
      <c r="AB30" s="10">
        <v>0</v>
      </c>
      <c r="AC30" s="8" t="s">
        <v>25</v>
      </c>
      <c r="AD30" s="13">
        <f t="shared" si="2"/>
        <v>3302.6411641791046</v>
      </c>
      <c r="AE30" s="13">
        <f t="shared" si="2"/>
        <v>4164.815471428572</v>
      </c>
      <c r="AF30" s="13">
        <f t="shared" si="3"/>
        <v>1054.1740960187353</v>
      </c>
      <c r="AG30" s="13">
        <f t="shared" si="4"/>
        <v>1048.8885</v>
      </c>
      <c r="AH30" s="13">
        <f t="shared" si="5"/>
        <v>1211.8067142857144</v>
      </c>
      <c r="AI30" s="13">
        <f t="shared" si="6"/>
        <v>578.57863467048719</v>
      </c>
      <c r="AJ30" s="13">
        <f t="shared" si="7"/>
        <v>605.63927999999999</v>
      </c>
      <c r="AK30" s="13">
        <f t="shared" si="8"/>
        <v>1102.1677259259259</v>
      </c>
      <c r="AL30" s="13">
        <f t="shared" si="9"/>
        <v>961.19835060975606</v>
      </c>
      <c r="AM30" s="13">
        <f t="shared" si="10"/>
        <v>412.82597852760739</v>
      </c>
      <c r="AN30" s="13">
        <f t="shared" si="11"/>
        <v>799.98124522292994</v>
      </c>
      <c r="AO30" s="13">
        <f t="shared" si="12"/>
        <v>414.1542</v>
      </c>
      <c r="AP30" s="13">
        <f t="shared" si="13"/>
        <v>0</v>
      </c>
    </row>
    <row r="31" spans="1:42" ht="20.100000000000001" customHeight="1" x14ac:dyDescent="0.25">
      <c r="A31" s="8" t="s">
        <v>26</v>
      </c>
      <c r="B31" s="8">
        <v>32.1</v>
      </c>
      <c r="C31" s="8">
        <v>1.1000000000000001</v>
      </c>
      <c r="D31" s="8">
        <v>66.599999999999994</v>
      </c>
      <c r="E31" s="8">
        <v>12.8</v>
      </c>
      <c r="F31" s="8">
        <v>19.2</v>
      </c>
      <c r="G31" s="8">
        <v>43.1</v>
      </c>
      <c r="H31" s="8">
        <v>5.6</v>
      </c>
      <c r="I31" s="8">
        <v>23.2</v>
      </c>
      <c r="J31" s="8">
        <v>18.399999999999999</v>
      </c>
      <c r="K31" s="8">
        <v>23.1</v>
      </c>
      <c r="L31" s="8">
        <v>20.2</v>
      </c>
      <c r="M31" s="8">
        <v>11.3</v>
      </c>
      <c r="N31" s="8">
        <v>26.9</v>
      </c>
      <c r="O31" s="8" t="s">
        <v>26</v>
      </c>
      <c r="P31" s="66">
        <v>19827569.599999998</v>
      </c>
      <c r="Q31" s="9">
        <v>2444456.5</v>
      </c>
      <c r="R31" s="9">
        <v>84665557.599999994</v>
      </c>
      <c r="S31" s="9">
        <v>7127583.5</v>
      </c>
      <c r="T31" s="9">
        <v>26451592.699999999</v>
      </c>
      <c r="U31" s="9">
        <v>22010378.399999999</v>
      </c>
      <c r="V31" s="9">
        <v>2627401.7000000002</v>
      </c>
      <c r="W31" s="10">
        <v>17160635</v>
      </c>
      <c r="X31" s="9">
        <v>17433121.399999999</v>
      </c>
      <c r="Y31" s="9">
        <v>7504094.5999999996</v>
      </c>
      <c r="Z31" s="9">
        <v>10299336.800000001</v>
      </c>
      <c r="AA31" s="9">
        <v>3262585.3</v>
      </c>
      <c r="AB31" s="10">
        <v>0</v>
      </c>
      <c r="AC31" s="8" t="s">
        <v>26</v>
      </c>
      <c r="AD31" s="13">
        <f t="shared" si="2"/>
        <v>617.68129595015569</v>
      </c>
      <c r="AE31" s="13">
        <f t="shared" si="2"/>
        <v>2222.2331818181819</v>
      </c>
      <c r="AF31" s="13">
        <f t="shared" si="3"/>
        <v>1271.2546186186185</v>
      </c>
      <c r="AG31" s="13">
        <f t="shared" si="4"/>
        <v>556.84246093750005</v>
      </c>
      <c r="AH31" s="13">
        <f t="shared" si="5"/>
        <v>1377.6871197916666</v>
      </c>
      <c r="AI31" s="13">
        <f t="shared" si="6"/>
        <v>510.68163341067282</v>
      </c>
      <c r="AJ31" s="13">
        <f t="shared" si="7"/>
        <v>469.17887500000001</v>
      </c>
      <c r="AK31" s="13">
        <f t="shared" si="8"/>
        <v>739.68254310344832</v>
      </c>
      <c r="AL31" s="13">
        <f t="shared" si="9"/>
        <v>947.45224999999994</v>
      </c>
      <c r="AM31" s="13">
        <f t="shared" si="10"/>
        <v>324.85258008658008</v>
      </c>
      <c r="AN31" s="13">
        <f t="shared" si="11"/>
        <v>509.86815841584161</v>
      </c>
      <c r="AO31" s="13">
        <f t="shared" si="12"/>
        <v>288.7243628318584</v>
      </c>
      <c r="AP31" s="13">
        <f t="shared" si="13"/>
        <v>0</v>
      </c>
    </row>
    <row r="32" spans="1:42" ht="20.100000000000001" customHeight="1" x14ac:dyDescent="0.25">
      <c r="A32" s="8" t="s">
        <v>27</v>
      </c>
      <c r="B32" s="8">
        <v>47.9</v>
      </c>
      <c r="C32" s="8">
        <v>0.5</v>
      </c>
      <c r="D32" s="8">
        <v>48.4</v>
      </c>
      <c r="E32" s="8">
        <v>11.7</v>
      </c>
      <c r="F32" s="8">
        <v>23.5</v>
      </c>
      <c r="G32" s="8">
        <v>52.8</v>
      </c>
      <c r="H32" s="8">
        <v>7.1</v>
      </c>
      <c r="I32" s="8">
        <v>26.2</v>
      </c>
      <c r="J32" s="8">
        <v>19.399999999999999</v>
      </c>
      <c r="K32" s="8">
        <v>22.9</v>
      </c>
      <c r="L32" s="8">
        <v>20.5</v>
      </c>
      <c r="M32" s="8">
        <v>11.3</v>
      </c>
      <c r="N32" s="8">
        <v>26</v>
      </c>
      <c r="O32" s="8" t="s">
        <v>27</v>
      </c>
      <c r="P32" s="66">
        <v>13328713.9</v>
      </c>
      <c r="Q32" s="9">
        <v>541908.30000000005</v>
      </c>
      <c r="R32" s="9">
        <v>22731522.899999999</v>
      </c>
      <c r="S32" s="9">
        <v>5777761.9000000004</v>
      </c>
      <c r="T32" s="9">
        <v>8893397.6999999993</v>
      </c>
      <c r="U32" s="9">
        <v>23672143.199999999</v>
      </c>
      <c r="V32" s="9">
        <v>2229034.2999999998</v>
      </c>
      <c r="W32" s="9">
        <v>16158828.5</v>
      </c>
      <c r="X32" s="9">
        <v>10290652.199999999</v>
      </c>
      <c r="Y32" s="9">
        <v>5775029.7999999998</v>
      </c>
      <c r="Z32" s="10">
        <v>8787414</v>
      </c>
      <c r="AA32" s="9">
        <v>2698717.6</v>
      </c>
      <c r="AB32" s="10">
        <v>0</v>
      </c>
      <c r="AC32" s="8" t="s">
        <v>27</v>
      </c>
      <c r="AD32" s="13">
        <f t="shared" si="2"/>
        <v>278.26125052192066</v>
      </c>
      <c r="AE32" s="13">
        <f t="shared" si="2"/>
        <v>1083.8166000000001</v>
      </c>
      <c r="AF32" s="13">
        <f t="shared" si="3"/>
        <v>469.65956404958672</v>
      </c>
      <c r="AG32" s="13">
        <f t="shared" si="4"/>
        <v>493.82580341880345</v>
      </c>
      <c r="AH32" s="13">
        <f t="shared" si="5"/>
        <v>378.44245531914891</v>
      </c>
      <c r="AI32" s="13">
        <f t="shared" si="6"/>
        <v>448.33604545454546</v>
      </c>
      <c r="AJ32" s="13">
        <f t="shared" si="7"/>
        <v>313.94849295774645</v>
      </c>
      <c r="AK32" s="13">
        <f t="shared" si="8"/>
        <v>616.74917938931299</v>
      </c>
      <c r="AL32" s="13">
        <f t="shared" si="9"/>
        <v>530.4459896907216</v>
      </c>
      <c r="AM32" s="13">
        <f t="shared" si="10"/>
        <v>252.18470742358079</v>
      </c>
      <c r="AN32" s="13">
        <f t="shared" si="11"/>
        <v>428.65434146341465</v>
      </c>
      <c r="AO32" s="13">
        <f t="shared" si="12"/>
        <v>238.82456637168141</v>
      </c>
      <c r="AP32" s="13">
        <f t="shared" si="13"/>
        <v>0</v>
      </c>
    </row>
    <row r="33" spans="1:42" ht="20.100000000000001" customHeight="1" x14ac:dyDescent="0.25">
      <c r="A33" s="8" t="s">
        <v>28</v>
      </c>
      <c r="B33" s="8">
        <v>10.5</v>
      </c>
      <c r="C33" s="8">
        <v>1.2</v>
      </c>
      <c r="D33" s="8">
        <v>351.9</v>
      </c>
      <c r="E33" s="8">
        <v>42.7</v>
      </c>
      <c r="F33" s="8">
        <v>264.60000000000002</v>
      </c>
      <c r="G33" s="8">
        <v>562.20000000000005</v>
      </c>
      <c r="H33" s="8">
        <v>59.2</v>
      </c>
      <c r="I33" s="8">
        <v>234.3</v>
      </c>
      <c r="J33" s="8">
        <v>407.8</v>
      </c>
      <c r="K33" s="8">
        <v>229.7</v>
      </c>
      <c r="L33" s="8">
        <v>151.9</v>
      </c>
      <c r="M33" s="8">
        <v>124</v>
      </c>
      <c r="N33" s="8">
        <v>150</v>
      </c>
      <c r="O33" s="8" t="s">
        <v>28</v>
      </c>
      <c r="P33" s="66">
        <v>6912505.1999999993</v>
      </c>
      <c r="Q33" s="9">
        <v>12576954.4</v>
      </c>
      <c r="R33" s="9">
        <v>602431772.79999995</v>
      </c>
      <c r="S33" s="9">
        <v>96506726.799999997</v>
      </c>
      <c r="T33" s="9">
        <v>155013420.19999999</v>
      </c>
      <c r="U33" s="9">
        <v>684455395.79999995</v>
      </c>
      <c r="V33" s="9">
        <v>37408607.100000001</v>
      </c>
      <c r="W33" s="9">
        <v>433019885.30000001</v>
      </c>
      <c r="X33" s="9">
        <v>832020326.39999998</v>
      </c>
      <c r="Y33" s="9">
        <v>121690899.40000001</v>
      </c>
      <c r="Z33" s="9">
        <v>183971052.40000001</v>
      </c>
      <c r="AA33" s="10">
        <v>90749969</v>
      </c>
      <c r="AB33" s="10">
        <v>0</v>
      </c>
      <c r="AC33" s="8" t="s">
        <v>28</v>
      </c>
      <c r="AD33" s="13">
        <f t="shared" si="2"/>
        <v>658.33382857142851</v>
      </c>
      <c r="AE33" s="13">
        <f t="shared" si="2"/>
        <v>10480.795333333333</v>
      </c>
      <c r="AF33" s="13">
        <f t="shared" si="3"/>
        <v>1711.9402466609831</v>
      </c>
      <c r="AG33" s="13">
        <f t="shared" si="4"/>
        <v>2260.1106978922717</v>
      </c>
      <c r="AH33" s="13">
        <f t="shared" si="5"/>
        <v>585.84059032501887</v>
      </c>
      <c r="AI33" s="13">
        <f t="shared" si="6"/>
        <v>1217.4589039487726</v>
      </c>
      <c r="AJ33" s="13">
        <f t="shared" si="7"/>
        <v>631.90214695945951</v>
      </c>
      <c r="AK33" s="13">
        <f t="shared" si="8"/>
        <v>1848.1429163465643</v>
      </c>
      <c r="AL33" s="13">
        <f t="shared" si="9"/>
        <v>2040.2656360961255</v>
      </c>
      <c r="AM33" s="13">
        <f t="shared" si="10"/>
        <v>529.78188680888115</v>
      </c>
      <c r="AN33" s="13">
        <f t="shared" si="11"/>
        <v>1211.132668861093</v>
      </c>
      <c r="AO33" s="13">
        <f t="shared" si="12"/>
        <v>731.85458870967739</v>
      </c>
      <c r="AP33" s="13">
        <f t="shared" si="13"/>
        <v>0</v>
      </c>
    </row>
    <row r="34" spans="1:42" ht="20.100000000000001" customHeight="1" x14ac:dyDescent="0.25">
      <c r="A34" s="8" t="s">
        <v>29</v>
      </c>
      <c r="B34" s="8">
        <v>25.7</v>
      </c>
      <c r="C34" s="8">
        <v>1</v>
      </c>
      <c r="D34" s="8">
        <v>16.5</v>
      </c>
      <c r="E34" s="8">
        <v>4</v>
      </c>
      <c r="F34" s="8">
        <v>9.1999999999999993</v>
      </c>
      <c r="G34" s="8">
        <v>26.8</v>
      </c>
      <c r="H34" s="8">
        <v>2.2000000000000002</v>
      </c>
      <c r="I34" s="8">
        <v>7.7</v>
      </c>
      <c r="J34" s="8">
        <v>7.6</v>
      </c>
      <c r="K34" s="8">
        <v>15.3</v>
      </c>
      <c r="L34" s="8">
        <v>12.2</v>
      </c>
      <c r="M34" s="8">
        <v>6.5</v>
      </c>
      <c r="N34" s="8">
        <v>14.6</v>
      </c>
      <c r="O34" s="8" t="s">
        <v>29</v>
      </c>
      <c r="P34" s="66">
        <v>13216103.4</v>
      </c>
      <c r="Q34" s="9">
        <v>596954.4</v>
      </c>
      <c r="R34" s="9">
        <v>15402054.1</v>
      </c>
      <c r="S34" s="9">
        <v>1229492.1000000001</v>
      </c>
      <c r="T34" s="10">
        <v>5621231</v>
      </c>
      <c r="U34" s="9">
        <v>13200198.5</v>
      </c>
      <c r="V34" s="9">
        <v>1189661.8</v>
      </c>
      <c r="W34" s="9">
        <v>3409862.6</v>
      </c>
      <c r="X34" s="9">
        <v>10733551.800000001</v>
      </c>
      <c r="Y34" s="10">
        <v>4637762</v>
      </c>
      <c r="Z34" s="9">
        <v>5107626.5999999996</v>
      </c>
      <c r="AA34" s="9">
        <v>1445555.2</v>
      </c>
      <c r="AB34" s="10">
        <v>0</v>
      </c>
      <c r="AC34" s="8" t="s">
        <v>29</v>
      </c>
      <c r="AD34" s="13">
        <f t="shared" si="2"/>
        <v>514.24526848249025</v>
      </c>
      <c r="AE34" s="13">
        <f t="shared" si="2"/>
        <v>596.95440000000008</v>
      </c>
      <c r="AF34" s="13">
        <f t="shared" si="3"/>
        <v>933.45782424242418</v>
      </c>
      <c r="AG34" s="13">
        <f t="shared" si="4"/>
        <v>307.37302500000004</v>
      </c>
      <c r="AH34" s="13">
        <f t="shared" si="5"/>
        <v>611.00336956521744</v>
      </c>
      <c r="AI34" s="13">
        <f t="shared" si="6"/>
        <v>492.54472014925375</v>
      </c>
      <c r="AJ34" s="13">
        <f t="shared" si="7"/>
        <v>540.75536363636365</v>
      </c>
      <c r="AK34" s="13">
        <f t="shared" si="8"/>
        <v>442.83929870129873</v>
      </c>
      <c r="AL34" s="13">
        <f t="shared" si="9"/>
        <v>1412.3094473684212</v>
      </c>
      <c r="AM34" s="13">
        <f t="shared" si="10"/>
        <v>303.12169934640525</v>
      </c>
      <c r="AN34" s="13">
        <f t="shared" si="11"/>
        <v>418.65791803278688</v>
      </c>
      <c r="AO34" s="13">
        <f t="shared" si="12"/>
        <v>222.39310769230769</v>
      </c>
      <c r="AP34" s="13">
        <f t="shared" si="13"/>
        <v>0</v>
      </c>
    </row>
    <row r="35" spans="1:42" ht="20.100000000000001" customHeight="1" x14ac:dyDescent="0.25">
      <c r="A35" s="8" t="s">
        <v>30</v>
      </c>
      <c r="B35" s="8">
        <v>29.1</v>
      </c>
      <c r="C35" s="8">
        <v>1.2</v>
      </c>
      <c r="D35" s="8">
        <v>4.8</v>
      </c>
      <c r="E35" s="8">
        <v>4.0999999999999996</v>
      </c>
      <c r="F35" s="8">
        <v>5.2</v>
      </c>
      <c r="G35" s="8">
        <v>12.3</v>
      </c>
      <c r="H35" s="8">
        <v>2.8</v>
      </c>
      <c r="I35" s="8">
        <v>7.8</v>
      </c>
      <c r="J35" s="8">
        <v>4.2</v>
      </c>
      <c r="K35" s="8">
        <v>13.4</v>
      </c>
      <c r="L35" s="8">
        <v>9</v>
      </c>
      <c r="M35" s="8">
        <v>4.5</v>
      </c>
      <c r="N35" s="8">
        <v>12.9</v>
      </c>
      <c r="O35" s="8" t="s">
        <v>30</v>
      </c>
      <c r="P35" s="66">
        <v>14989706.1</v>
      </c>
      <c r="Q35" s="10">
        <v>938013</v>
      </c>
      <c r="R35" s="9">
        <v>706873.3</v>
      </c>
      <c r="S35" s="10">
        <v>664175</v>
      </c>
      <c r="T35" s="9">
        <v>4073818.3</v>
      </c>
      <c r="U35" s="9">
        <v>3932832.2</v>
      </c>
      <c r="V35" s="9">
        <v>147893.1</v>
      </c>
      <c r="W35" s="9">
        <v>10491529.5</v>
      </c>
      <c r="X35" s="9">
        <v>2781277.7</v>
      </c>
      <c r="Y35" s="9">
        <v>3081325.7</v>
      </c>
      <c r="Z35" s="9">
        <v>2926283.5</v>
      </c>
      <c r="AA35" s="9">
        <v>571887.9</v>
      </c>
      <c r="AB35" s="10">
        <v>0</v>
      </c>
      <c r="AC35" s="8" t="s">
        <v>30</v>
      </c>
      <c r="AD35" s="13">
        <f t="shared" si="2"/>
        <v>515.11017525773195</v>
      </c>
      <c r="AE35" s="13">
        <f t="shared" si="2"/>
        <v>781.67750000000001</v>
      </c>
      <c r="AF35" s="13">
        <f t="shared" si="3"/>
        <v>147.26527083333335</v>
      </c>
      <c r="AG35" s="13">
        <f t="shared" si="4"/>
        <v>161.9939024390244</v>
      </c>
      <c r="AH35" s="13">
        <f t="shared" si="5"/>
        <v>783.42659615384616</v>
      </c>
      <c r="AI35" s="13">
        <f t="shared" si="6"/>
        <v>319.74245528455288</v>
      </c>
      <c r="AJ35" s="13">
        <f t="shared" si="7"/>
        <v>52.818964285714287</v>
      </c>
      <c r="AK35" s="13">
        <f t="shared" si="8"/>
        <v>1345.0678846153846</v>
      </c>
      <c r="AL35" s="13">
        <f t="shared" si="9"/>
        <v>662.20897619047628</v>
      </c>
      <c r="AM35" s="13">
        <f t="shared" si="10"/>
        <v>229.94967910447764</v>
      </c>
      <c r="AN35" s="13">
        <f t="shared" si="11"/>
        <v>325.14261111111114</v>
      </c>
      <c r="AO35" s="13">
        <f t="shared" si="12"/>
        <v>127.08620000000001</v>
      </c>
      <c r="AP35" s="13">
        <f t="shared" si="13"/>
        <v>0</v>
      </c>
    </row>
    <row r="36" spans="1:42" ht="20.100000000000001" customHeight="1" x14ac:dyDescent="0.25">
      <c r="A36" s="8" t="s">
        <v>31</v>
      </c>
      <c r="B36" s="8">
        <v>374.5</v>
      </c>
      <c r="C36" s="8">
        <v>9.1999999999999993</v>
      </c>
      <c r="D36" s="8">
        <v>260.10000000000002</v>
      </c>
      <c r="E36" s="8">
        <v>52.6</v>
      </c>
      <c r="F36" s="8">
        <v>194.2</v>
      </c>
      <c r="G36" s="8">
        <v>440.6</v>
      </c>
      <c r="H36" s="8">
        <v>75.099999999999994</v>
      </c>
      <c r="I36" s="8">
        <v>199.4</v>
      </c>
      <c r="J36" s="8">
        <v>140.4</v>
      </c>
      <c r="K36" s="8">
        <v>166.1</v>
      </c>
      <c r="L36" s="8">
        <v>179.7</v>
      </c>
      <c r="M36" s="8">
        <v>87.2</v>
      </c>
      <c r="N36" s="8">
        <v>143.5</v>
      </c>
      <c r="O36" s="8" t="s">
        <v>31</v>
      </c>
      <c r="P36" s="66">
        <v>244372446.19999999</v>
      </c>
      <c r="Q36" s="9">
        <v>11917643.800000001</v>
      </c>
      <c r="R36" s="9">
        <v>219414820.30000001</v>
      </c>
      <c r="S36" s="9">
        <v>47033868.899999999</v>
      </c>
      <c r="T36" s="9">
        <v>198734771.40000001</v>
      </c>
      <c r="U36" s="9">
        <v>339130706.39999998</v>
      </c>
      <c r="V36" s="9">
        <v>56779233.600000001</v>
      </c>
      <c r="W36" s="9">
        <v>308325736.10000002</v>
      </c>
      <c r="X36" s="9">
        <v>212705197.5</v>
      </c>
      <c r="Y36" s="9">
        <v>63053573.399999999</v>
      </c>
      <c r="Z36" s="9">
        <v>90246408.099999994</v>
      </c>
      <c r="AA36" s="9">
        <v>46892176.600000001</v>
      </c>
      <c r="AB36" s="10">
        <v>0</v>
      </c>
      <c r="AC36" s="8" t="s">
        <v>31</v>
      </c>
      <c r="AD36" s="13">
        <f t="shared" si="2"/>
        <v>652.52989639519353</v>
      </c>
      <c r="AE36" s="13">
        <f t="shared" si="2"/>
        <v>1295.3960652173914</v>
      </c>
      <c r="AF36" s="13">
        <f t="shared" si="3"/>
        <v>843.57870165321026</v>
      </c>
      <c r="AG36" s="13">
        <f t="shared" si="4"/>
        <v>894.18001711026614</v>
      </c>
      <c r="AH36" s="13">
        <f t="shared" si="5"/>
        <v>1023.3510370751802</v>
      </c>
      <c r="AI36" s="13">
        <f t="shared" si="6"/>
        <v>769.70201180208801</v>
      </c>
      <c r="AJ36" s="13">
        <f t="shared" si="7"/>
        <v>756.04838348868179</v>
      </c>
      <c r="AK36" s="13">
        <f t="shared" si="8"/>
        <v>1546.2674829488467</v>
      </c>
      <c r="AL36" s="13">
        <f t="shared" si="9"/>
        <v>1514.9942841880343</v>
      </c>
      <c r="AM36" s="13">
        <f t="shared" si="10"/>
        <v>379.61212161348584</v>
      </c>
      <c r="AN36" s="13">
        <f t="shared" si="11"/>
        <v>502.20594379521424</v>
      </c>
      <c r="AO36" s="13">
        <f t="shared" si="12"/>
        <v>537.75431880733947</v>
      </c>
      <c r="AP36" s="13">
        <f t="shared" si="13"/>
        <v>0</v>
      </c>
    </row>
    <row r="37" spans="1:42" ht="20.100000000000001" customHeight="1" x14ac:dyDescent="0.25">
      <c r="A37" s="8" t="s">
        <v>32</v>
      </c>
      <c r="B37" s="8">
        <v>71.2</v>
      </c>
      <c r="C37" s="8">
        <v>13.8</v>
      </c>
      <c r="D37" s="8">
        <v>40.4</v>
      </c>
      <c r="E37" s="8">
        <v>14.1</v>
      </c>
      <c r="F37" s="8">
        <v>30.4</v>
      </c>
      <c r="G37" s="8">
        <v>59.1</v>
      </c>
      <c r="H37" s="8">
        <v>6.6</v>
      </c>
      <c r="I37" s="8">
        <v>36.4</v>
      </c>
      <c r="J37" s="8">
        <v>28.3</v>
      </c>
      <c r="K37" s="8">
        <v>39</v>
      </c>
      <c r="L37" s="8">
        <v>38.1</v>
      </c>
      <c r="M37" s="8">
        <v>16</v>
      </c>
      <c r="N37" s="8">
        <v>41.3</v>
      </c>
      <c r="O37" s="8" t="s">
        <v>32</v>
      </c>
      <c r="P37" s="66">
        <v>25163633.199999999</v>
      </c>
      <c r="Q37" s="9">
        <v>80930124.099999994</v>
      </c>
      <c r="R37" s="10">
        <v>13448664</v>
      </c>
      <c r="S37" s="9">
        <v>10078231.800000001</v>
      </c>
      <c r="T37" s="10">
        <v>30251306</v>
      </c>
      <c r="U37" s="9">
        <v>39565750.5</v>
      </c>
      <c r="V37" s="9">
        <v>4801648.7</v>
      </c>
      <c r="W37" s="9">
        <v>32873907.699999999</v>
      </c>
      <c r="X37" s="10">
        <v>29935904</v>
      </c>
      <c r="Y37" s="9">
        <v>10627849.5</v>
      </c>
      <c r="Z37" s="9">
        <v>15340464.699999999</v>
      </c>
      <c r="AA37" s="9">
        <v>3840842.4</v>
      </c>
      <c r="AB37" s="10">
        <v>0</v>
      </c>
      <c r="AC37" s="8" t="s">
        <v>32</v>
      </c>
      <c r="AD37" s="13">
        <f t="shared" si="2"/>
        <v>353.42181460674158</v>
      </c>
      <c r="AE37" s="13">
        <f t="shared" si="2"/>
        <v>5864.5017463768108</v>
      </c>
      <c r="AF37" s="13">
        <f t="shared" si="3"/>
        <v>332.88772277227724</v>
      </c>
      <c r="AG37" s="13">
        <f t="shared" si="4"/>
        <v>714.76821276595751</v>
      </c>
      <c r="AH37" s="13">
        <f t="shared" si="5"/>
        <v>995.10874999999999</v>
      </c>
      <c r="AI37" s="13">
        <f t="shared" si="6"/>
        <v>669.47124365482239</v>
      </c>
      <c r="AJ37" s="13">
        <f t="shared" si="7"/>
        <v>727.52253030303029</v>
      </c>
      <c r="AK37" s="13">
        <f t="shared" si="8"/>
        <v>903.12933241758242</v>
      </c>
      <c r="AL37" s="13">
        <f t="shared" si="9"/>
        <v>1057.8057950530035</v>
      </c>
      <c r="AM37" s="13">
        <f t="shared" si="10"/>
        <v>272.50896153846156</v>
      </c>
      <c r="AN37" s="13">
        <f t="shared" si="11"/>
        <v>402.63686876640418</v>
      </c>
      <c r="AO37" s="13">
        <f t="shared" si="12"/>
        <v>240.05265</v>
      </c>
      <c r="AP37" s="13">
        <f t="shared" si="13"/>
        <v>0</v>
      </c>
    </row>
    <row r="38" spans="1:42" ht="20.100000000000001" customHeight="1" x14ac:dyDescent="0.25">
      <c r="A38" s="8" t="s">
        <v>33</v>
      </c>
      <c r="B38" s="8">
        <v>194.9</v>
      </c>
      <c r="C38" s="8">
        <v>6.1</v>
      </c>
      <c r="D38" s="8">
        <v>176.6</v>
      </c>
      <c r="E38" s="8">
        <v>36.6</v>
      </c>
      <c r="F38" s="8">
        <v>86.7</v>
      </c>
      <c r="G38" s="8">
        <v>238.7</v>
      </c>
      <c r="H38" s="8">
        <v>19</v>
      </c>
      <c r="I38" s="8">
        <v>95.7</v>
      </c>
      <c r="J38" s="8">
        <v>85</v>
      </c>
      <c r="K38" s="8">
        <v>95</v>
      </c>
      <c r="L38" s="8">
        <v>75.5</v>
      </c>
      <c r="M38" s="8">
        <v>38.5</v>
      </c>
      <c r="N38" s="8">
        <v>72.8</v>
      </c>
      <c r="O38" s="8" t="s">
        <v>33</v>
      </c>
      <c r="P38" s="66">
        <v>97572059.399999991</v>
      </c>
      <c r="Q38" s="9">
        <v>37829425.799999997</v>
      </c>
      <c r="R38" s="9">
        <v>183252539.19999999</v>
      </c>
      <c r="S38" s="9">
        <v>16997986.5</v>
      </c>
      <c r="T38" s="9">
        <v>61948239.899999999</v>
      </c>
      <c r="U38" s="9">
        <v>104631787.2</v>
      </c>
      <c r="V38" s="9">
        <v>5231232.9000000004</v>
      </c>
      <c r="W38" s="9">
        <v>52128018.200000003</v>
      </c>
      <c r="X38" s="9">
        <v>70832641.5</v>
      </c>
      <c r="Y38" s="9">
        <v>26659129.699999999</v>
      </c>
      <c r="Z38" s="9">
        <v>30738505.100000001</v>
      </c>
      <c r="AA38" s="9">
        <v>10368330.4</v>
      </c>
      <c r="AB38" s="10">
        <v>0</v>
      </c>
      <c r="AC38" s="8" t="s">
        <v>33</v>
      </c>
      <c r="AD38" s="13">
        <f t="shared" si="2"/>
        <v>500.62626680348893</v>
      </c>
      <c r="AE38" s="13">
        <f t="shared" si="2"/>
        <v>6201.545213114754</v>
      </c>
      <c r="AF38" s="13">
        <f t="shared" si="3"/>
        <v>1037.6700973952434</v>
      </c>
      <c r="AG38" s="13">
        <f t="shared" si="4"/>
        <v>464.42586065573772</v>
      </c>
      <c r="AH38" s="13">
        <f t="shared" si="5"/>
        <v>714.51257093425602</v>
      </c>
      <c r="AI38" s="13">
        <f t="shared" si="6"/>
        <v>438.34012232928364</v>
      </c>
      <c r="AJ38" s="13">
        <f t="shared" si="7"/>
        <v>275.3280473684211</v>
      </c>
      <c r="AK38" s="13">
        <f t="shared" si="8"/>
        <v>544.70238453500531</v>
      </c>
      <c r="AL38" s="13">
        <f t="shared" si="9"/>
        <v>833.32519411764702</v>
      </c>
      <c r="AM38" s="13">
        <f t="shared" si="10"/>
        <v>280.62241789473683</v>
      </c>
      <c r="AN38" s="13">
        <f t="shared" si="11"/>
        <v>407.13251788079469</v>
      </c>
      <c r="AO38" s="13">
        <f t="shared" si="12"/>
        <v>269.30728311688313</v>
      </c>
      <c r="AP38" s="13">
        <f t="shared" si="13"/>
        <v>0</v>
      </c>
    </row>
    <row r="39" spans="1:42" ht="20.100000000000001" customHeight="1" x14ac:dyDescent="0.25">
      <c r="A39" s="8" t="s">
        <v>34</v>
      </c>
      <c r="B39" s="8">
        <v>249.1</v>
      </c>
      <c r="C39" s="8">
        <v>11.8</v>
      </c>
      <c r="D39" s="8">
        <v>243.6</v>
      </c>
      <c r="E39" s="8">
        <v>52.4</v>
      </c>
      <c r="F39" s="8">
        <v>154.5</v>
      </c>
      <c r="G39" s="8">
        <v>445.8</v>
      </c>
      <c r="H39" s="8">
        <v>35.9</v>
      </c>
      <c r="I39" s="8">
        <v>147</v>
      </c>
      <c r="J39" s="8">
        <v>119.7</v>
      </c>
      <c r="K39" s="8">
        <v>141.19999999999999</v>
      </c>
      <c r="L39" s="8">
        <v>122.5</v>
      </c>
      <c r="M39" s="8">
        <v>61.9</v>
      </c>
      <c r="N39" s="8">
        <v>116.5</v>
      </c>
      <c r="O39" s="8" t="s">
        <v>34</v>
      </c>
      <c r="P39" s="66">
        <v>160077820.5</v>
      </c>
      <c r="Q39" s="9">
        <v>12072018.300000001</v>
      </c>
      <c r="R39" s="9">
        <v>212780123.59999999</v>
      </c>
      <c r="S39" s="9">
        <v>55093160.5</v>
      </c>
      <c r="T39" s="9">
        <v>99156455.900000006</v>
      </c>
      <c r="U39" s="9">
        <v>221348477.19999999</v>
      </c>
      <c r="V39" s="9">
        <v>15616549.699999999</v>
      </c>
      <c r="W39" s="9">
        <v>105453986.7</v>
      </c>
      <c r="X39" s="9">
        <v>128582621.40000001</v>
      </c>
      <c r="Y39" s="9">
        <v>42788026.5</v>
      </c>
      <c r="Z39" s="9">
        <v>54835958.299999997</v>
      </c>
      <c r="AA39" s="9">
        <v>15410316.1</v>
      </c>
      <c r="AB39" s="10">
        <v>0</v>
      </c>
      <c r="AC39" s="8" t="s">
        <v>34</v>
      </c>
      <c r="AD39" s="13">
        <f t="shared" si="2"/>
        <v>642.62473103171419</v>
      </c>
      <c r="AE39" s="13">
        <f t="shared" si="2"/>
        <v>1023.0523983050848</v>
      </c>
      <c r="AF39" s="13">
        <f t="shared" si="3"/>
        <v>873.48162397372744</v>
      </c>
      <c r="AG39" s="13">
        <f t="shared" si="4"/>
        <v>1051.3961927480916</v>
      </c>
      <c r="AH39" s="13">
        <f t="shared" si="5"/>
        <v>641.78935857605177</v>
      </c>
      <c r="AI39" s="13">
        <f t="shared" si="6"/>
        <v>496.51968864961862</v>
      </c>
      <c r="AJ39" s="13">
        <f t="shared" si="7"/>
        <v>435.00138440111419</v>
      </c>
      <c r="AK39" s="13">
        <f t="shared" si="8"/>
        <v>717.37405918367347</v>
      </c>
      <c r="AL39" s="13">
        <f t="shared" si="9"/>
        <v>1074.2073634085214</v>
      </c>
      <c r="AM39" s="13">
        <f t="shared" si="10"/>
        <v>303.03134915014164</v>
      </c>
      <c r="AN39" s="13">
        <f t="shared" si="11"/>
        <v>447.64047591836731</v>
      </c>
      <c r="AO39" s="13">
        <f t="shared" si="12"/>
        <v>248.95502584814216</v>
      </c>
      <c r="AP39" s="13">
        <f t="shared" si="13"/>
        <v>0</v>
      </c>
    </row>
    <row r="40" spans="1:42" ht="20.100000000000001" customHeight="1" x14ac:dyDescent="0.25">
      <c r="A40" s="8" t="s">
        <v>35</v>
      </c>
      <c r="B40" s="8">
        <v>276.7</v>
      </c>
      <c r="C40" s="8">
        <v>6.8</v>
      </c>
      <c r="D40" s="8">
        <v>71.400000000000006</v>
      </c>
      <c r="E40" s="8">
        <v>12.6</v>
      </c>
      <c r="F40" s="8">
        <v>80</v>
      </c>
      <c r="G40" s="8">
        <v>130.30000000000001</v>
      </c>
      <c r="H40" s="8">
        <v>29.7</v>
      </c>
      <c r="I40" s="8">
        <v>70.599999999999994</v>
      </c>
      <c r="J40" s="8">
        <v>26.9</v>
      </c>
      <c r="K40" s="8">
        <v>122.3</v>
      </c>
      <c r="L40" s="8">
        <v>68</v>
      </c>
      <c r="M40" s="8">
        <v>42.2</v>
      </c>
      <c r="N40" s="8">
        <v>62.2</v>
      </c>
      <c r="O40" s="8" t="s">
        <v>35</v>
      </c>
      <c r="P40" s="66">
        <v>86800114.799999997</v>
      </c>
      <c r="Q40" s="9">
        <v>2122929.2999999998</v>
      </c>
      <c r="R40" s="9">
        <v>21252414.5</v>
      </c>
      <c r="S40" s="10">
        <v>12772209</v>
      </c>
      <c r="T40" s="9">
        <v>100374161.2</v>
      </c>
      <c r="U40" s="9">
        <v>161235460.69999999</v>
      </c>
      <c r="V40" s="9">
        <v>30870211.100000001</v>
      </c>
      <c r="W40" s="10">
        <v>39096070</v>
      </c>
      <c r="X40" s="9">
        <v>15444421.199999999</v>
      </c>
      <c r="Y40" s="9">
        <v>28456233.600000001</v>
      </c>
      <c r="Z40" s="10">
        <v>25987560</v>
      </c>
      <c r="AA40" s="9">
        <v>8777737.6999999993</v>
      </c>
      <c r="AB40" s="10">
        <v>0</v>
      </c>
      <c r="AC40" s="8" t="s">
        <v>35</v>
      </c>
      <c r="AD40" s="13">
        <f t="shared" si="2"/>
        <v>313.69755981207084</v>
      </c>
      <c r="AE40" s="13">
        <f t="shared" si="2"/>
        <v>312.19548529411765</v>
      </c>
      <c r="AF40" s="13">
        <f t="shared" si="3"/>
        <v>297.65286414565827</v>
      </c>
      <c r="AG40" s="13">
        <f t="shared" si="4"/>
        <v>1013.667380952381</v>
      </c>
      <c r="AH40" s="13">
        <f t="shared" si="5"/>
        <v>1254.677015</v>
      </c>
      <c r="AI40" s="13">
        <f t="shared" si="6"/>
        <v>1237.4171964696852</v>
      </c>
      <c r="AJ40" s="13">
        <f t="shared" si="7"/>
        <v>1039.4010471380473</v>
      </c>
      <c r="AK40" s="13">
        <f t="shared" si="8"/>
        <v>553.76869688385273</v>
      </c>
      <c r="AL40" s="13">
        <f t="shared" si="9"/>
        <v>574.14205204460961</v>
      </c>
      <c r="AM40" s="13">
        <f t="shared" si="10"/>
        <v>232.6756631234669</v>
      </c>
      <c r="AN40" s="13">
        <f t="shared" si="11"/>
        <v>382.17</v>
      </c>
      <c r="AO40" s="13">
        <f t="shared" si="12"/>
        <v>208.00326303317533</v>
      </c>
      <c r="AP40" s="13">
        <f t="shared" si="13"/>
        <v>0</v>
      </c>
    </row>
    <row r="41" spans="1:42" ht="20.100000000000001" customHeight="1" x14ac:dyDescent="0.25">
      <c r="A41" s="8" t="s">
        <v>36</v>
      </c>
      <c r="B41" s="8">
        <v>5.7</v>
      </c>
      <c r="C41" s="8">
        <v>1.1000000000000001</v>
      </c>
      <c r="D41" s="8">
        <v>6.8</v>
      </c>
      <c r="E41" s="8">
        <v>1.8</v>
      </c>
      <c r="F41" s="8">
        <v>3.2</v>
      </c>
      <c r="G41" s="8">
        <v>12.6</v>
      </c>
      <c r="H41" s="8">
        <v>0.8</v>
      </c>
      <c r="I41" s="8">
        <v>5.6</v>
      </c>
      <c r="J41" s="8">
        <v>2.2000000000000002</v>
      </c>
      <c r="K41" s="8">
        <v>14.5</v>
      </c>
      <c r="L41" s="8">
        <v>9.1999999999999993</v>
      </c>
      <c r="M41" s="8">
        <v>3.9</v>
      </c>
      <c r="N41" s="8">
        <v>11.7</v>
      </c>
      <c r="O41" s="8" t="s">
        <v>36</v>
      </c>
      <c r="P41" s="66">
        <v>4094269.2</v>
      </c>
      <c r="Q41" s="9">
        <v>668815.1</v>
      </c>
      <c r="R41" s="9">
        <v>3789334.3</v>
      </c>
      <c r="S41" s="9">
        <v>1293554.2</v>
      </c>
      <c r="T41" s="9">
        <v>6978408.0999999996</v>
      </c>
      <c r="U41" s="9">
        <v>5337656.7</v>
      </c>
      <c r="V41" s="9">
        <v>196152.9</v>
      </c>
      <c r="W41" s="9">
        <v>3159421.9</v>
      </c>
      <c r="X41" s="9">
        <v>1597947.3</v>
      </c>
      <c r="Y41" s="9">
        <v>5023195.8</v>
      </c>
      <c r="Z41" s="9">
        <v>3829339.8</v>
      </c>
      <c r="AA41" s="9">
        <v>1524277.3</v>
      </c>
      <c r="AB41" s="10">
        <v>0</v>
      </c>
      <c r="AC41" s="8" t="s">
        <v>36</v>
      </c>
      <c r="AD41" s="13">
        <f t="shared" si="2"/>
        <v>718.29284210526316</v>
      </c>
      <c r="AE41" s="13">
        <f t="shared" si="2"/>
        <v>608.01372727272724</v>
      </c>
      <c r="AF41" s="13">
        <f t="shared" si="3"/>
        <v>557.255044117647</v>
      </c>
      <c r="AG41" s="13">
        <f t="shared" si="4"/>
        <v>718.64122222222215</v>
      </c>
      <c r="AH41" s="13">
        <f t="shared" si="5"/>
        <v>2180.7525312499997</v>
      </c>
      <c r="AI41" s="13">
        <f t="shared" si="6"/>
        <v>423.62354761904766</v>
      </c>
      <c r="AJ41" s="13">
        <f t="shared" si="7"/>
        <v>245.191125</v>
      </c>
      <c r="AK41" s="13">
        <f t="shared" si="8"/>
        <v>564.18248214285711</v>
      </c>
      <c r="AL41" s="13">
        <f t="shared" si="9"/>
        <v>726.33968181818182</v>
      </c>
      <c r="AM41" s="13">
        <f t="shared" si="10"/>
        <v>346.42729655172411</v>
      </c>
      <c r="AN41" s="13">
        <f t="shared" si="11"/>
        <v>416.23258695652174</v>
      </c>
      <c r="AO41" s="13">
        <f t="shared" si="12"/>
        <v>390.84033333333332</v>
      </c>
      <c r="AP41" s="13">
        <f t="shared" si="13"/>
        <v>0</v>
      </c>
    </row>
    <row r="42" spans="1:42" ht="20.100000000000001" customHeight="1" x14ac:dyDescent="0.25">
      <c r="A42" s="8" t="s">
        <v>79</v>
      </c>
      <c r="B42" s="8">
        <v>64.3</v>
      </c>
      <c r="C42" s="8">
        <v>0.9</v>
      </c>
      <c r="D42" s="8">
        <v>45.7</v>
      </c>
      <c r="E42" s="8">
        <v>8.9</v>
      </c>
      <c r="F42" s="8">
        <v>19.100000000000001</v>
      </c>
      <c r="G42" s="8">
        <v>41.1</v>
      </c>
      <c r="H42" s="8">
        <v>3.8</v>
      </c>
      <c r="I42" s="8">
        <v>19.100000000000001</v>
      </c>
      <c r="J42" s="8">
        <v>10.7</v>
      </c>
      <c r="K42" s="8">
        <v>31.4</v>
      </c>
      <c r="L42" s="8">
        <v>23.5</v>
      </c>
      <c r="M42" s="8">
        <v>11.2</v>
      </c>
      <c r="N42" s="8">
        <v>24.9</v>
      </c>
      <c r="O42" s="8" t="s">
        <v>79</v>
      </c>
      <c r="P42" s="66">
        <v>20604393.900000002</v>
      </c>
      <c r="Q42" s="9">
        <v>167498.5</v>
      </c>
      <c r="R42" s="9">
        <v>15061007.699999999</v>
      </c>
      <c r="S42" s="9">
        <v>4585772.5999999996</v>
      </c>
      <c r="T42" s="9">
        <v>10362391.800000001</v>
      </c>
      <c r="U42" s="9">
        <v>22925511.5</v>
      </c>
      <c r="V42" s="9">
        <v>2024595.3</v>
      </c>
      <c r="W42" s="9">
        <v>6984663.4000000004</v>
      </c>
      <c r="X42" s="9">
        <v>4735182.5</v>
      </c>
      <c r="Y42" s="9">
        <v>9587130.5</v>
      </c>
      <c r="Z42" s="9">
        <v>8054081.9000000004</v>
      </c>
      <c r="AA42" s="9">
        <v>1753041.2</v>
      </c>
      <c r="AB42" s="10">
        <v>0</v>
      </c>
      <c r="AC42" s="8" t="s">
        <v>79</v>
      </c>
      <c r="AD42" s="13">
        <f t="shared" si="2"/>
        <v>320.4415847589425</v>
      </c>
      <c r="AE42" s="13">
        <f t="shared" si="2"/>
        <v>186.10944444444445</v>
      </c>
      <c r="AF42" s="13">
        <f t="shared" si="3"/>
        <v>329.56253172866519</v>
      </c>
      <c r="AG42" s="13">
        <f t="shared" si="4"/>
        <v>515.25534831460675</v>
      </c>
      <c r="AH42" s="13">
        <f t="shared" si="5"/>
        <v>542.5336020942409</v>
      </c>
      <c r="AI42" s="13">
        <f t="shared" si="6"/>
        <v>557.79833333333329</v>
      </c>
      <c r="AJ42" s="13">
        <f t="shared" si="7"/>
        <v>532.78823684210522</v>
      </c>
      <c r="AK42" s="13">
        <f t="shared" si="8"/>
        <v>365.6891832460733</v>
      </c>
      <c r="AL42" s="13">
        <f t="shared" si="9"/>
        <v>442.54042056074769</v>
      </c>
      <c r="AM42" s="13">
        <f t="shared" si="10"/>
        <v>305.32262738853501</v>
      </c>
      <c r="AN42" s="13">
        <f t="shared" si="11"/>
        <v>342.72688936170215</v>
      </c>
      <c r="AO42" s="13">
        <f t="shared" si="12"/>
        <v>156.5215357142857</v>
      </c>
      <c r="AP42" s="13">
        <f t="shared" si="13"/>
        <v>0</v>
      </c>
    </row>
    <row r="43" spans="1:42" ht="20.100000000000001" customHeight="1" x14ac:dyDescent="0.25">
      <c r="A43" s="8" t="s">
        <v>80</v>
      </c>
      <c r="B43" s="8">
        <v>38.6</v>
      </c>
      <c r="C43" s="8">
        <v>1</v>
      </c>
      <c r="D43" s="8">
        <v>27.9</v>
      </c>
      <c r="E43" s="8">
        <v>5</v>
      </c>
      <c r="F43" s="8">
        <v>7.8</v>
      </c>
      <c r="G43" s="8">
        <v>21.3</v>
      </c>
      <c r="H43" s="8">
        <v>3.1</v>
      </c>
      <c r="I43" s="8">
        <v>8.6999999999999993</v>
      </c>
      <c r="J43" s="8">
        <v>5.8</v>
      </c>
      <c r="K43" s="8">
        <v>17</v>
      </c>
      <c r="L43" s="8">
        <v>11.6</v>
      </c>
      <c r="M43" s="8">
        <v>4.4000000000000004</v>
      </c>
      <c r="N43" s="8">
        <v>14.1</v>
      </c>
      <c r="O43" s="8" t="s">
        <v>80</v>
      </c>
      <c r="P43" s="66">
        <v>16863833.100000001</v>
      </c>
      <c r="Q43" s="9">
        <v>1554487.9</v>
      </c>
      <c r="R43" s="9">
        <v>7912041.9000000004</v>
      </c>
      <c r="S43" s="9">
        <v>3115046.9</v>
      </c>
      <c r="T43" s="9">
        <v>5057153.8</v>
      </c>
      <c r="U43" s="9">
        <v>6233807.2999999998</v>
      </c>
      <c r="V43" s="9">
        <v>495601.8</v>
      </c>
      <c r="W43" s="9">
        <v>3044493.8</v>
      </c>
      <c r="X43" s="9">
        <v>3122371.9</v>
      </c>
      <c r="Y43" s="9">
        <v>4377480.7</v>
      </c>
      <c r="Z43" s="9">
        <v>4535594.2</v>
      </c>
      <c r="AA43" s="10">
        <v>1160205</v>
      </c>
      <c r="AB43" s="10">
        <v>0</v>
      </c>
      <c r="AC43" s="8" t="s">
        <v>80</v>
      </c>
      <c r="AD43" s="13">
        <f t="shared" si="2"/>
        <v>436.88686787564768</v>
      </c>
      <c r="AE43" s="13">
        <f t="shared" si="2"/>
        <v>1554.4878999999999</v>
      </c>
      <c r="AF43" s="13">
        <f t="shared" si="3"/>
        <v>283.58573118279571</v>
      </c>
      <c r="AG43" s="13">
        <f t="shared" si="4"/>
        <v>623.00937999999996</v>
      </c>
      <c r="AH43" s="13">
        <f t="shared" si="5"/>
        <v>648.3530512820513</v>
      </c>
      <c r="AI43" s="13">
        <f t="shared" si="6"/>
        <v>292.66700938967136</v>
      </c>
      <c r="AJ43" s="13">
        <f t="shared" si="7"/>
        <v>159.87154838709677</v>
      </c>
      <c r="AK43" s="13">
        <f t="shared" si="8"/>
        <v>349.94181609195402</v>
      </c>
      <c r="AL43" s="13">
        <f t="shared" si="9"/>
        <v>538.33998275862064</v>
      </c>
      <c r="AM43" s="13">
        <f t="shared" si="10"/>
        <v>257.49886470588234</v>
      </c>
      <c r="AN43" s="13">
        <f t="shared" si="11"/>
        <v>390.99950000000001</v>
      </c>
      <c r="AO43" s="13">
        <f t="shared" si="12"/>
        <v>263.68295454545455</v>
      </c>
      <c r="AP43" s="13">
        <f t="shared" si="13"/>
        <v>0</v>
      </c>
    </row>
    <row r="44" spans="1:42" ht="20.100000000000001" customHeight="1" x14ac:dyDescent="0.25">
      <c r="A44" s="8" t="s">
        <v>158</v>
      </c>
      <c r="B44" s="8">
        <v>44.7</v>
      </c>
      <c r="C44" s="8">
        <v>0.5</v>
      </c>
      <c r="D44" s="8">
        <v>43.1</v>
      </c>
      <c r="E44" s="8">
        <v>8.6</v>
      </c>
      <c r="F44" s="8">
        <v>22.5</v>
      </c>
      <c r="G44" s="8">
        <v>40.4</v>
      </c>
      <c r="H44" s="8">
        <v>8.3000000000000007</v>
      </c>
      <c r="I44" s="8">
        <v>18.7</v>
      </c>
      <c r="J44" s="8">
        <v>12.3</v>
      </c>
      <c r="K44" s="8">
        <v>33.4</v>
      </c>
      <c r="L44" s="8">
        <v>23.3</v>
      </c>
      <c r="M44" s="8">
        <v>12.5</v>
      </c>
      <c r="N44" s="8">
        <v>25.2</v>
      </c>
      <c r="O44" s="8" t="s">
        <v>158</v>
      </c>
      <c r="P44" s="66">
        <v>20565481.5</v>
      </c>
      <c r="Q44" s="9">
        <v>385435.1</v>
      </c>
      <c r="R44" s="9">
        <v>12836998.1</v>
      </c>
      <c r="S44" s="9">
        <v>2298255.9</v>
      </c>
      <c r="T44" s="9">
        <v>10133776.800000001</v>
      </c>
      <c r="U44" s="9">
        <v>21837436.699999999</v>
      </c>
      <c r="V44" s="9">
        <v>2476596.2999999998</v>
      </c>
      <c r="W44" s="9">
        <v>9408614.1999999993</v>
      </c>
      <c r="X44" s="9">
        <v>5512987.5</v>
      </c>
      <c r="Y44" s="9">
        <v>8755336.8000000007</v>
      </c>
      <c r="Z44" s="9">
        <v>8978496.4000000004</v>
      </c>
      <c r="AA44" s="9">
        <v>2120587.7999999998</v>
      </c>
      <c r="AB44" s="10">
        <v>0</v>
      </c>
      <c r="AC44" s="8" t="s">
        <v>158</v>
      </c>
      <c r="AD44" s="13">
        <f t="shared" si="2"/>
        <v>460.07788590604025</v>
      </c>
      <c r="AE44" s="13">
        <f t="shared" si="2"/>
        <v>770.87019999999995</v>
      </c>
      <c r="AF44" s="13">
        <f t="shared" si="3"/>
        <v>297.84218329466358</v>
      </c>
      <c r="AG44" s="13">
        <f t="shared" si="4"/>
        <v>267.23905813953485</v>
      </c>
      <c r="AH44" s="13">
        <f t="shared" si="5"/>
        <v>450.39008000000001</v>
      </c>
      <c r="AI44" s="13">
        <f t="shared" si="6"/>
        <v>540.53061138613862</v>
      </c>
      <c r="AJ44" s="13">
        <f t="shared" si="7"/>
        <v>298.38509638554217</v>
      </c>
      <c r="AK44" s="13">
        <f t="shared" si="8"/>
        <v>503.13444919786093</v>
      </c>
      <c r="AL44" s="13">
        <f t="shared" si="9"/>
        <v>448.21036585365852</v>
      </c>
      <c r="AM44" s="13">
        <f t="shared" si="10"/>
        <v>262.13583233532938</v>
      </c>
      <c r="AN44" s="13">
        <f t="shared" si="11"/>
        <v>385.34319313304724</v>
      </c>
      <c r="AO44" s="13">
        <f t="shared" si="12"/>
        <v>169.64702399999999</v>
      </c>
      <c r="AP44" s="13">
        <f t="shared" si="13"/>
        <v>0</v>
      </c>
    </row>
    <row r="45" spans="1:42" ht="20.100000000000001" customHeight="1" x14ac:dyDescent="0.25">
      <c r="A45" s="8" t="s">
        <v>37</v>
      </c>
      <c r="B45" s="8">
        <v>90.9</v>
      </c>
      <c r="C45" s="8">
        <v>3</v>
      </c>
      <c r="D45" s="8">
        <v>25.2</v>
      </c>
      <c r="E45" s="8">
        <v>6.9</v>
      </c>
      <c r="F45" s="8">
        <v>45.5</v>
      </c>
      <c r="G45" s="8">
        <v>35.9</v>
      </c>
      <c r="H45" s="8">
        <v>2.9</v>
      </c>
      <c r="I45" s="8">
        <v>16.899999999999999</v>
      </c>
      <c r="J45" s="8">
        <v>7.9</v>
      </c>
      <c r="K45" s="8">
        <v>66.400000000000006</v>
      </c>
      <c r="L45" s="8">
        <v>31.2</v>
      </c>
      <c r="M45" s="8">
        <v>14.1</v>
      </c>
      <c r="N45" s="8">
        <v>41.5</v>
      </c>
      <c r="O45" s="8" t="s">
        <v>37</v>
      </c>
      <c r="P45" s="66">
        <v>12487705.100000001</v>
      </c>
      <c r="Q45" s="9">
        <v>2114342.7000000002</v>
      </c>
      <c r="R45" s="9">
        <v>4508438.0999999996</v>
      </c>
      <c r="S45" s="10">
        <v>3433329</v>
      </c>
      <c r="T45" s="9">
        <v>22906700.699999999</v>
      </c>
      <c r="U45" s="9">
        <v>27122531.300000001</v>
      </c>
      <c r="V45" s="9">
        <v>5513396.9000000004</v>
      </c>
      <c r="W45" s="9">
        <v>8431023.1999999993</v>
      </c>
      <c r="X45" s="9">
        <v>7342639.7000000002</v>
      </c>
      <c r="Y45" s="9">
        <v>18232588.699999999</v>
      </c>
      <c r="Z45" s="9">
        <v>12607199.699999999</v>
      </c>
      <c r="AA45" s="9">
        <v>2925521.7</v>
      </c>
      <c r="AB45" s="10">
        <v>21314</v>
      </c>
      <c r="AC45" s="8" t="s">
        <v>37</v>
      </c>
      <c r="AD45" s="13">
        <f t="shared" si="2"/>
        <v>137.37849394939497</v>
      </c>
      <c r="AE45" s="13">
        <f t="shared" si="2"/>
        <v>704.78090000000009</v>
      </c>
      <c r="AF45" s="13">
        <f t="shared" si="3"/>
        <v>178.90627380952378</v>
      </c>
      <c r="AG45" s="13">
        <f t="shared" si="4"/>
        <v>497.58391304347828</v>
      </c>
      <c r="AH45" s="13">
        <f t="shared" si="5"/>
        <v>503.44397142857139</v>
      </c>
      <c r="AI45" s="13">
        <f t="shared" si="6"/>
        <v>755.5022646239554</v>
      </c>
      <c r="AJ45" s="13">
        <f t="shared" si="7"/>
        <v>1901.1713448275864</v>
      </c>
      <c r="AK45" s="13">
        <f t="shared" si="8"/>
        <v>498.87711242603547</v>
      </c>
      <c r="AL45" s="13">
        <f t="shared" si="9"/>
        <v>929.44806329113931</v>
      </c>
      <c r="AM45" s="13">
        <f t="shared" si="10"/>
        <v>274.58717921686747</v>
      </c>
      <c r="AN45" s="13">
        <f t="shared" si="11"/>
        <v>404.07691346153842</v>
      </c>
      <c r="AO45" s="13">
        <f t="shared" si="12"/>
        <v>207.48380851063831</v>
      </c>
      <c r="AP45" s="13">
        <f t="shared" si="13"/>
        <v>0.51359036144578318</v>
      </c>
    </row>
    <row r="46" spans="1:42" ht="20.100000000000001" customHeight="1" x14ac:dyDescent="0.25">
      <c r="A46" s="8" t="s">
        <v>38</v>
      </c>
      <c r="B46" s="8">
        <v>213.6</v>
      </c>
      <c r="C46" s="8">
        <v>3.5</v>
      </c>
      <c r="D46" s="8">
        <v>130.1</v>
      </c>
      <c r="E46" s="8">
        <v>37.4</v>
      </c>
      <c r="F46" s="8">
        <v>92.2</v>
      </c>
      <c r="G46" s="8">
        <v>232</v>
      </c>
      <c r="H46" s="8">
        <v>29.5</v>
      </c>
      <c r="I46" s="8">
        <v>93.8</v>
      </c>
      <c r="J46" s="8">
        <v>67.599999999999994</v>
      </c>
      <c r="K46" s="8">
        <v>89.1</v>
      </c>
      <c r="L46" s="8">
        <v>102.6</v>
      </c>
      <c r="M46" s="8">
        <v>64.099999999999994</v>
      </c>
      <c r="N46" s="8">
        <v>79.8</v>
      </c>
      <c r="O46" s="8" t="s">
        <v>38</v>
      </c>
      <c r="P46" s="66">
        <v>105831998.5</v>
      </c>
      <c r="Q46" s="9">
        <v>3407885.4</v>
      </c>
      <c r="R46" s="9">
        <v>90503140.799999997</v>
      </c>
      <c r="S46" s="9">
        <v>28102581.5</v>
      </c>
      <c r="T46" s="9">
        <v>39062968.899999999</v>
      </c>
      <c r="U46" s="9">
        <v>103684667.8</v>
      </c>
      <c r="V46" s="9">
        <v>14558105.199999999</v>
      </c>
      <c r="W46" s="9">
        <v>57999277.399999999</v>
      </c>
      <c r="X46" s="9">
        <v>45436430.200000003</v>
      </c>
      <c r="Y46" s="9">
        <v>25156852.5</v>
      </c>
      <c r="Z46" s="9">
        <v>46156532.600000001</v>
      </c>
      <c r="AA46" s="9">
        <v>10079957.5</v>
      </c>
      <c r="AB46" s="10">
        <v>0</v>
      </c>
      <c r="AC46" s="8" t="s">
        <v>38</v>
      </c>
      <c r="AD46" s="13">
        <f t="shared" si="2"/>
        <v>495.46815777153557</v>
      </c>
      <c r="AE46" s="13">
        <f t="shared" si="2"/>
        <v>973.68154285714286</v>
      </c>
      <c r="AF46" s="13">
        <f t="shared" si="3"/>
        <v>695.64289623366642</v>
      </c>
      <c r="AG46" s="13">
        <f t="shared" si="4"/>
        <v>751.40592245989308</v>
      </c>
      <c r="AH46" s="13">
        <f t="shared" si="5"/>
        <v>423.67645227765723</v>
      </c>
      <c r="AI46" s="13">
        <f t="shared" si="6"/>
        <v>446.91667155172411</v>
      </c>
      <c r="AJ46" s="13">
        <f t="shared" si="7"/>
        <v>493.49509152542373</v>
      </c>
      <c r="AK46" s="13">
        <f t="shared" si="8"/>
        <v>618.32918336886996</v>
      </c>
      <c r="AL46" s="13">
        <f t="shared" si="9"/>
        <v>672.13654142011842</v>
      </c>
      <c r="AM46" s="13">
        <f t="shared" si="10"/>
        <v>282.34402356902359</v>
      </c>
      <c r="AN46" s="13">
        <f t="shared" si="11"/>
        <v>449.86873879142303</v>
      </c>
      <c r="AO46" s="13">
        <f t="shared" si="12"/>
        <v>157.25362714508583</v>
      </c>
      <c r="AP46" s="13">
        <f t="shared" si="13"/>
        <v>0</v>
      </c>
    </row>
    <row r="47" spans="1:42" ht="20.100000000000001" customHeight="1" x14ac:dyDescent="0.25">
      <c r="A47" s="8" t="s">
        <v>39</v>
      </c>
      <c r="B47" s="8">
        <v>223.4</v>
      </c>
      <c r="C47" s="8">
        <v>35.299999999999997</v>
      </c>
      <c r="D47" s="8">
        <v>280.10000000000002</v>
      </c>
      <c r="E47" s="8">
        <v>52.6</v>
      </c>
      <c r="F47" s="8">
        <v>157.5</v>
      </c>
      <c r="G47" s="8">
        <v>290.5</v>
      </c>
      <c r="H47" s="8">
        <v>32.299999999999997</v>
      </c>
      <c r="I47" s="8">
        <v>117.4</v>
      </c>
      <c r="J47" s="8">
        <v>138.80000000000001</v>
      </c>
      <c r="K47" s="8">
        <v>160.30000000000001</v>
      </c>
      <c r="L47" s="8">
        <v>114.6</v>
      </c>
      <c r="M47" s="8">
        <v>55.5</v>
      </c>
      <c r="N47" s="8">
        <v>101.5</v>
      </c>
      <c r="O47" s="8" t="s">
        <v>39</v>
      </c>
      <c r="P47" s="66">
        <v>103402291.89999999</v>
      </c>
      <c r="Q47" s="10">
        <v>48220609</v>
      </c>
      <c r="R47" s="9">
        <v>388639823.10000002</v>
      </c>
      <c r="S47" s="9">
        <v>40244344.5</v>
      </c>
      <c r="T47" s="9">
        <v>118074052.09999999</v>
      </c>
      <c r="U47" s="9">
        <v>203346259.09999999</v>
      </c>
      <c r="V47" s="9">
        <v>16813377.800000001</v>
      </c>
      <c r="W47" s="9">
        <v>101069431.09999999</v>
      </c>
      <c r="X47" s="9">
        <v>114784613.40000001</v>
      </c>
      <c r="Y47" s="9">
        <v>55118246.5</v>
      </c>
      <c r="Z47" s="9">
        <v>57522490.899999999</v>
      </c>
      <c r="AA47" s="9">
        <v>16125691.5</v>
      </c>
      <c r="AB47" s="10">
        <v>8205</v>
      </c>
      <c r="AC47" s="8" t="s">
        <v>39</v>
      </c>
      <c r="AD47" s="13">
        <f t="shared" si="2"/>
        <v>462.85717054610558</v>
      </c>
      <c r="AE47" s="13">
        <f t="shared" si="2"/>
        <v>1366.0229178470254</v>
      </c>
      <c r="AF47" s="13">
        <f t="shared" si="3"/>
        <v>1387.5038311317387</v>
      </c>
      <c r="AG47" s="13">
        <f t="shared" si="4"/>
        <v>765.10160646387828</v>
      </c>
      <c r="AH47" s="13">
        <f t="shared" si="5"/>
        <v>749.67652126984126</v>
      </c>
      <c r="AI47" s="13">
        <f t="shared" si="6"/>
        <v>699.98712254733221</v>
      </c>
      <c r="AJ47" s="13">
        <f t="shared" si="7"/>
        <v>520.53801238390099</v>
      </c>
      <c r="AK47" s="13">
        <f t="shared" si="8"/>
        <v>860.89805025553653</v>
      </c>
      <c r="AL47" s="13">
        <f t="shared" si="9"/>
        <v>826.97848270893371</v>
      </c>
      <c r="AM47" s="13">
        <f t="shared" si="10"/>
        <v>343.84433250155956</v>
      </c>
      <c r="AN47" s="13">
        <f t="shared" si="11"/>
        <v>501.94145636998252</v>
      </c>
      <c r="AO47" s="13">
        <f t="shared" si="12"/>
        <v>290.553</v>
      </c>
      <c r="AP47" s="13">
        <f t="shared" si="13"/>
        <v>8.0837438423645325E-2</v>
      </c>
    </row>
    <row r="48" spans="1:42" ht="20.100000000000001" customHeight="1" x14ac:dyDescent="0.25">
      <c r="A48" s="8" t="s">
        <v>40</v>
      </c>
      <c r="B48" s="8">
        <v>36</v>
      </c>
      <c r="C48" s="8">
        <v>0.4</v>
      </c>
      <c r="D48" s="8">
        <v>65.599999999999994</v>
      </c>
      <c r="E48" s="8">
        <v>9.6999999999999993</v>
      </c>
      <c r="F48" s="8">
        <v>18.600000000000001</v>
      </c>
      <c r="G48" s="8">
        <v>53.3</v>
      </c>
      <c r="H48" s="8">
        <v>4.5</v>
      </c>
      <c r="I48" s="8">
        <v>17.899999999999999</v>
      </c>
      <c r="J48" s="8">
        <v>14.2</v>
      </c>
      <c r="K48" s="8">
        <v>26.7</v>
      </c>
      <c r="L48" s="8">
        <v>20.5</v>
      </c>
      <c r="M48" s="8">
        <v>11.5</v>
      </c>
      <c r="N48" s="8">
        <v>25.4</v>
      </c>
      <c r="O48" s="8" t="s">
        <v>40</v>
      </c>
      <c r="P48" s="66">
        <v>32335313.5</v>
      </c>
      <c r="Q48" s="10">
        <v>173035</v>
      </c>
      <c r="R48" s="9">
        <v>48193557.600000001</v>
      </c>
      <c r="S48" s="9">
        <v>5599280.5999999996</v>
      </c>
      <c r="T48" s="10">
        <v>15946070</v>
      </c>
      <c r="U48" s="9">
        <v>17043274.699999999</v>
      </c>
      <c r="V48" s="9">
        <v>1831914.8</v>
      </c>
      <c r="W48" s="9">
        <v>7182557.7999999998</v>
      </c>
      <c r="X48" s="9">
        <v>15736851.300000001</v>
      </c>
      <c r="Y48" s="9">
        <v>5998025.0999999996</v>
      </c>
      <c r="Z48" s="9">
        <v>6504455.4000000004</v>
      </c>
      <c r="AA48" s="9">
        <v>3105266.6</v>
      </c>
      <c r="AB48" s="10">
        <v>0</v>
      </c>
      <c r="AC48" s="8" t="s">
        <v>40</v>
      </c>
      <c r="AD48" s="13">
        <f t="shared" si="2"/>
        <v>898.20315277777775</v>
      </c>
      <c r="AE48" s="13">
        <f t="shared" si="2"/>
        <v>432.58749999999998</v>
      </c>
      <c r="AF48" s="13">
        <f t="shared" si="3"/>
        <v>734.65789024390244</v>
      </c>
      <c r="AG48" s="13">
        <f t="shared" si="4"/>
        <v>577.24542268041239</v>
      </c>
      <c r="AH48" s="13">
        <f t="shared" si="5"/>
        <v>857.31559139784952</v>
      </c>
      <c r="AI48" s="13">
        <f t="shared" si="6"/>
        <v>319.76125140712946</v>
      </c>
      <c r="AJ48" s="13">
        <f t="shared" si="7"/>
        <v>407.09217777777781</v>
      </c>
      <c r="AK48" s="13">
        <f t="shared" si="8"/>
        <v>401.26021229050281</v>
      </c>
      <c r="AL48" s="13">
        <f t="shared" si="9"/>
        <v>1108.2289647887324</v>
      </c>
      <c r="AM48" s="13">
        <f t="shared" si="10"/>
        <v>224.64513483146067</v>
      </c>
      <c r="AN48" s="13">
        <f t="shared" si="11"/>
        <v>317.29050731707321</v>
      </c>
      <c r="AO48" s="13">
        <f t="shared" si="12"/>
        <v>270.02318260869566</v>
      </c>
      <c r="AP48" s="13">
        <f t="shared" si="13"/>
        <v>0</v>
      </c>
    </row>
    <row r="49" spans="1:42" ht="20.100000000000001" customHeight="1" x14ac:dyDescent="0.25">
      <c r="A49" s="8" t="s">
        <v>41</v>
      </c>
      <c r="B49" s="8">
        <v>73.400000000000006</v>
      </c>
      <c r="C49" s="8">
        <v>0.2</v>
      </c>
      <c r="D49" s="8">
        <v>60.6</v>
      </c>
      <c r="E49" s="8">
        <v>8.1</v>
      </c>
      <c r="F49" s="8">
        <v>27.4</v>
      </c>
      <c r="G49" s="8">
        <v>50.1</v>
      </c>
      <c r="H49" s="8">
        <v>3</v>
      </c>
      <c r="I49" s="8">
        <v>21.2</v>
      </c>
      <c r="J49" s="8">
        <v>17.8</v>
      </c>
      <c r="K49" s="8">
        <v>30.5</v>
      </c>
      <c r="L49" s="8">
        <v>26.6</v>
      </c>
      <c r="M49" s="8">
        <v>10.3</v>
      </c>
      <c r="N49" s="8">
        <v>33.700000000000003</v>
      </c>
      <c r="O49" s="8" t="s">
        <v>41</v>
      </c>
      <c r="P49" s="66">
        <v>26248803.099999998</v>
      </c>
      <c r="Q49" s="9">
        <v>153333.70000000001</v>
      </c>
      <c r="R49" s="9">
        <v>42394208.399999999</v>
      </c>
      <c r="S49" s="9">
        <v>8514987.0999999996</v>
      </c>
      <c r="T49" s="9">
        <v>21470120.800000001</v>
      </c>
      <c r="U49" s="9">
        <v>18654801.199999999</v>
      </c>
      <c r="V49" s="9">
        <v>1947899.9</v>
      </c>
      <c r="W49" s="9">
        <v>12510566.199999999</v>
      </c>
      <c r="X49" s="9">
        <v>13184357.5</v>
      </c>
      <c r="Y49" s="9">
        <v>8150252.2999999998</v>
      </c>
      <c r="Z49" s="10">
        <v>9544366</v>
      </c>
      <c r="AA49" s="10">
        <v>1994868</v>
      </c>
      <c r="AB49" s="10">
        <v>0</v>
      </c>
      <c r="AC49" s="8" t="s">
        <v>41</v>
      </c>
      <c r="AD49" s="13">
        <f t="shared" si="2"/>
        <v>357.61312125340595</v>
      </c>
      <c r="AE49" s="13">
        <f t="shared" si="2"/>
        <v>766.66850000000011</v>
      </c>
      <c r="AF49" s="13">
        <f t="shared" si="3"/>
        <v>699.57439603960393</v>
      </c>
      <c r="AG49" s="13">
        <f t="shared" si="4"/>
        <v>1051.2329753086419</v>
      </c>
      <c r="AH49" s="13">
        <f t="shared" si="5"/>
        <v>783.58105109489054</v>
      </c>
      <c r="AI49" s="13">
        <f t="shared" si="6"/>
        <v>372.35132135728543</v>
      </c>
      <c r="AJ49" s="13">
        <f t="shared" si="7"/>
        <v>649.29996666666659</v>
      </c>
      <c r="AK49" s="13">
        <f t="shared" si="8"/>
        <v>590.12104716981128</v>
      </c>
      <c r="AL49" s="13">
        <f t="shared" si="9"/>
        <v>740.69424157303376</v>
      </c>
      <c r="AM49" s="13">
        <f t="shared" si="10"/>
        <v>267.22138688524592</v>
      </c>
      <c r="AN49" s="13">
        <f t="shared" si="11"/>
        <v>358.81075187969924</v>
      </c>
      <c r="AO49" s="13">
        <f t="shared" si="12"/>
        <v>193.67650485436894</v>
      </c>
      <c r="AP49" s="13">
        <f t="shared" si="13"/>
        <v>0</v>
      </c>
    </row>
    <row r="50" spans="1:42" ht="20.100000000000001" customHeight="1" x14ac:dyDescent="0.25">
      <c r="A50" s="8" t="s">
        <v>42</v>
      </c>
      <c r="B50" s="8">
        <v>172</v>
      </c>
      <c r="C50" s="8">
        <v>39.5</v>
      </c>
      <c r="D50" s="8">
        <v>310</v>
      </c>
      <c r="E50" s="8">
        <v>45.4</v>
      </c>
      <c r="F50" s="8">
        <v>174.5</v>
      </c>
      <c r="G50" s="8">
        <v>314.3</v>
      </c>
      <c r="H50" s="8">
        <v>38.9</v>
      </c>
      <c r="I50" s="8">
        <v>126.1</v>
      </c>
      <c r="J50" s="8">
        <v>152</v>
      </c>
      <c r="K50" s="8">
        <v>159.6</v>
      </c>
      <c r="L50" s="8">
        <v>102.6</v>
      </c>
      <c r="M50" s="8">
        <v>61.5</v>
      </c>
      <c r="N50" s="8">
        <v>110.4</v>
      </c>
      <c r="O50" s="8" t="s">
        <v>42</v>
      </c>
      <c r="P50" s="66">
        <v>139096635.69999999</v>
      </c>
      <c r="Q50" s="9">
        <v>399853434.39999998</v>
      </c>
      <c r="R50" s="9">
        <v>361555714.30000001</v>
      </c>
      <c r="S50" s="9">
        <v>45651737.200000003</v>
      </c>
      <c r="T50" s="9">
        <v>165771669.69999999</v>
      </c>
      <c r="U50" s="9">
        <v>256229520.59999999</v>
      </c>
      <c r="V50" s="9">
        <v>16165952.199999999</v>
      </c>
      <c r="W50" s="9">
        <v>124149458.90000001</v>
      </c>
      <c r="X50" s="9">
        <v>181206578.5</v>
      </c>
      <c r="Y50" s="9">
        <v>51469850.799999997</v>
      </c>
      <c r="Z50" s="9">
        <v>46544322.5</v>
      </c>
      <c r="AA50" s="9">
        <v>24501816.800000001</v>
      </c>
      <c r="AB50" s="10">
        <v>0</v>
      </c>
      <c r="AC50" s="8" t="s">
        <v>42</v>
      </c>
      <c r="AD50" s="13">
        <f t="shared" si="2"/>
        <v>808.70137034883714</v>
      </c>
      <c r="AE50" s="13">
        <f t="shared" si="2"/>
        <v>10122.871756962024</v>
      </c>
      <c r="AF50" s="13">
        <f t="shared" si="3"/>
        <v>1166.3087558064517</v>
      </c>
      <c r="AG50" s="13">
        <f t="shared" si="4"/>
        <v>1005.5448722466961</v>
      </c>
      <c r="AH50" s="13">
        <f t="shared" si="5"/>
        <v>949.98091518624631</v>
      </c>
      <c r="AI50" s="13">
        <f t="shared" si="6"/>
        <v>815.23869105949723</v>
      </c>
      <c r="AJ50" s="13">
        <f t="shared" si="7"/>
        <v>415.57717737789199</v>
      </c>
      <c r="AK50" s="13">
        <f t="shared" si="8"/>
        <v>984.53179143536875</v>
      </c>
      <c r="AL50" s="13">
        <f t="shared" si="9"/>
        <v>1192.1485427631578</v>
      </c>
      <c r="AM50" s="13">
        <f t="shared" si="10"/>
        <v>322.49279949874688</v>
      </c>
      <c r="AN50" s="13">
        <f t="shared" si="11"/>
        <v>453.64836744639376</v>
      </c>
      <c r="AO50" s="13">
        <f t="shared" si="12"/>
        <v>398.40352520325206</v>
      </c>
      <c r="AP50" s="13">
        <f t="shared" si="13"/>
        <v>0</v>
      </c>
    </row>
    <row r="51" spans="1:42" ht="20.100000000000001" customHeight="1" x14ac:dyDescent="0.25">
      <c r="A51" s="8" t="s">
        <v>43</v>
      </c>
      <c r="B51" s="8">
        <v>83.2</v>
      </c>
      <c r="C51" s="8">
        <v>9.1999999999999993</v>
      </c>
      <c r="D51" s="8">
        <v>154.30000000000001</v>
      </c>
      <c r="E51" s="8">
        <v>17.399999999999999</v>
      </c>
      <c r="F51" s="8">
        <v>48</v>
      </c>
      <c r="G51" s="8">
        <v>120.4</v>
      </c>
      <c r="H51" s="8">
        <v>12.3</v>
      </c>
      <c r="I51" s="8">
        <v>53.2</v>
      </c>
      <c r="J51" s="8">
        <v>43.2</v>
      </c>
      <c r="K51" s="8">
        <v>67.5</v>
      </c>
      <c r="L51" s="8">
        <v>50.6</v>
      </c>
      <c r="M51" s="8">
        <v>23.9</v>
      </c>
      <c r="N51" s="8">
        <v>49.7</v>
      </c>
      <c r="O51" s="8" t="s">
        <v>43</v>
      </c>
      <c r="P51" s="66">
        <v>43541606.900000006</v>
      </c>
      <c r="Q51" s="9">
        <v>127709618.40000001</v>
      </c>
      <c r="R51" s="10">
        <v>98577381</v>
      </c>
      <c r="S51" s="9">
        <v>10332517.699999999</v>
      </c>
      <c r="T51" s="9">
        <v>28319730.800000001</v>
      </c>
      <c r="U51" s="9">
        <v>54022268.399999999</v>
      </c>
      <c r="V51" s="9">
        <v>4948936.3</v>
      </c>
      <c r="W51" s="10">
        <v>34516442</v>
      </c>
      <c r="X51" s="9">
        <v>43075304.200000003</v>
      </c>
      <c r="Y51" s="9">
        <v>17393057.5</v>
      </c>
      <c r="Z51" s="9">
        <v>24110302.699999999</v>
      </c>
      <c r="AA51" s="9">
        <v>6890887.0999999996</v>
      </c>
      <c r="AB51" s="10">
        <v>0</v>
      </c>
      <c r="AC51" s="8" t="s">
        <v>43</v>
      </c>
      <c r="AD51" s="13">
        <f t="shared" si="2"/>
        <v>523.33662139423086</v>
      </c>
      <c r="AE51" s="13">
        <f t="shared" si="2"/>
        <v>13881.480260869566</v>
      </c>
      <c r="AF51" s="13">
        <f t="shared" si="3"/>
        <v>638.86831497083608</v>
      </c>
      <c r="AG51" s="13">
        <f t="shared" si="4"/>
        <v>593.82285632183903</v>
      </c>
      <c r="AH51" s="13">
        <f t="shared" si="5"/>
        <v>589.99439166666673</v>
      </c>
      <c r="AI51" s="13">
        <f t="shared" si="6"/>
        <v>448.68993687707638</v>
      </c>
      <c r="AJ51" s="13">
        <f t="shared" si="7"/>
        <v>402.35254471544715</v>
      </c>
      <c r="AK51" s="13">
        <f t="shared" si="8"/>
        <v>648.80530075187971</v>
      </c>
      <c r="AL51" s="13">
        <f t="shared" si="9"/>
        <v>997.11352314814826</v>
      </c>
      <c r="AM51" s="13">
        <f t="shared" si="10"/>
        <v>257.67492592592595</v>
      </c>
      <c r="AN51" s="13">
        <f t="shared" si="11"/>
        <v>476.48819565217389</v>
      </c>
      <c r="AO51" s="13">
        <f t="shared" si="12"/>
        <v>288.3216359832636</v>
      </c>
      <c r="AP51" s="13">
        <f t="shared" si="13"/>
        <v>0</v>
      </c>
    </row>
    <row r="52" spans="1:42" ht="20.100000000000001" customHeight="1" x14ac:dyDescent="0.25">
      <c r="A52" s="8" t="s">
        <v>44</v>
      </c>
      <c r="B52" s="8">
        <v>75</v>
      </c>
      <c r="C52" s="8">
        <v>0.5</v>
      </c>
      <c r="D52" s="8">
        <v>109.2</v>
      </c>
      <c r="E52" s="8">
        <v>11.2</v>
      </c>
      <c r="F52" s="8">
        <v>49.3</v>
      </c>
      <c r="G52" s="8">
        <v>95.4</v>
      </c>
      <c r="H52" s="8">
        <v>8.9</v>
      </c>
      <c r="I52" s="8">
        <v>31.6</v>
      </c>
      <c r="J52" s="8">
        <v>38</v>
      </c>
      <c r="K52" s="8">
        <v>43</v>
      </c>
      <c r="L52" s="8">
        <v>35.1</v>
      </c>
      <c r="M52" s="8">
        <v>17.600000000000001</v>
      </c>
      <c r="N52" s="8">
        <v>37</v>
      </c>
      <c r="O52" s="8" t="s">
        <v>44</v>
      </c>
      <c r="P52" s="66">
        <v>28404551.200000003</v>
      </c>
      <c r="Q52" s="9">
        <v>379080.8</v>
      </c>
      <c r="R52" s="9">
        <v>62479783.200000003</v>
      </c>
      <c r="S52" s="9">
        <v>10647333.1</v>
      </c>
      <c r="T52" s="9">
        <v>21027402.199999999</v>
      </c>
      <c r="U52" s="9">
        <v>35728654.399999999</v>
      </c>
      <c r="V52" s="9">
        <v>3895885.7</v>
      </c>
      <c r="W52" s="9">
        <v>15222859.9</v>
      </c>
      <c r="X52" s="9">
        <v>28209664.899999999</v>
      </c>
      <c r="Y52" s="9">
        <v>10710568.9</v>
      </c>
      <c r="Z52" s="9">
        <v>13205819.199999999</v>
      </c>
      <c r="AA52" s="9">
        <v>3613855.9</v>
      </c>
      <c r="AB52" s="9">
        <v>287439.09999999998</v>
      </c>
      <c r="AC52" s="8" t="s">
        <v>44</v>
      </c>
      <c r="AD52" s="13">
        <f t="shared" si="2"/>
        <v>378.72734933333339</v>
      </c>
      <c r="AE52" s="13">
        <f t="shared" si="2"/>
        <v>758.16160000000002</v>
      </c>
      <c r="AF52" s="13">
        <f t="shared" si="3"/>
        <v>572.15918681318681</v>
      </c>
      <c r="AG52" s="13">
        <f t="shared" si="4"/>
        <v>950.65474107142859</v>
      </c>
      <c r="AH52" s="13">
        <f t="shared" si="5"/>
        <v>426.51931440162269</v>
      </c>
      <c r="AI52" s="13">
        <f t="shared" si="6"/>
        <v>374.5141970649895</v>
      </c>
      <c r="AJ52" s="13">
        <f t="shared" si="7"/>
        <v>437.73996629213485</v>
      </c>
      <c r="AK52" s="13">
        <f t="shared" si="8"/>
        <v>481.73607278481012</v>
      </c>
      <c r="AL52" s="13">
        <f t="shared" si="9"/>
        <v>742.35960263157892</v>
      </c>
      <c r="AM52" s="13">
        <f t="shared" si="10"/>
        <v>249.08299767441861</v>
      </c>
      <c r="AN52" s="13">
        <f t="shared" si="11"/>
        <v>376.2341652421652</v>
      </c>
      <c r="AO52" s="13">
        <f t="shared" si="12"/>
        <v>205.33272159090907</v>
      </c>
      <c r="AP52" s="13">
        <f t="shared" si="13"/>
        <v>7.7686243243243238</v>
      </c>
    </row>
    <row r="53" spans="1:42" ht="20.100000000000001" customHeight="1" x14ac:dyDescent="0.25">
      <c r="A53" s="8" t="s">
        <v>46</v>
      </c>
      <c r="B53" s="8">
        <v>66.900000000000006</v>
      </c>
      <c r="C53" s="8">
        <v>1.2</v>
      </c>
      <c r="D53" s="8">
        <v>117.6</v>
      </c>
      <c r="E53" s="8">
        <v>21</v>
      </c>
      <c r="F53" s="8">
        <v>32.1</v>
      </c>
      <c r="G53" s="8">
        <v>116.8</v>
      </c>
      <c r="H53" s="8">
        <v>10.8</v>
      </c>
      <c r="I53" s="8">
        <v>39.6</v>
      </c>
      <c r="J53" s="8">
        <v>39.9</v>
      </c>
      <c r="K53" s="8">
        <v>55.8</v>
      </c>
      <c r="L53" s="8">
        <v>45.5</v>
      </c>
      <c r="M53" s="8">
        <v>26.1</v>
      </c>
      <c r="N53" s="8">
        <v>52</v>
      </c>
      <c r="O53" s="8" t="s">
        <v>46</v>
      </c>
      <c r="P53" s="66">
        <v>24554696.199999999</v>
      </c>
      <c r="Q53" s="9">
        <v>739555.5</v>
      </c>
      <c r="R53" s="9">
        <v>80787392.900000006</v>
      </c>
      <c r="S53" s="9">
        <v>10545176.300000001</v>
      </c>
      <c r="T53" s="9">
        <v>13372753.9</v>
      </c>
      <c r="U53" s="9">
        <v>38100195.299999997</v>
      </c>
      <c r="V53" s="9">
        <v>4211908.5999999996</v>
      </c>
      <c r="W53" s="9">
        <v>22670669.699999999</v>
      </c>
      <c r="X53" s="9">
        <v>26922259.199999999</v>
      </c>
      <c r="Y53" s="9">
        <v>12105783.300000001</v>
      </c>
      <c r="Z53" s="9">
        <v>16820896.600000001</v>
      </c>
      <c r="AA53" s="9">
        <v>5867026.0999999996</v>
      </c>
      <c r="AB53" s="10">
        <v>0</v>
      </c>
      <c r="AC53" s="8" t="s">
        <v>46</v>
      </c>
      <c r="AD53" s="13">
        <f t="shared" si="2"/>
        <v>367.03581763826605</v>
      </c>
      <c r="AE53" s="13">
        <f t="shared" si="2"/>
        <v>616.29624999999999</v>
      </c>
      <c r="AF53" s="13">
        <f t="shared" si="3"/>
        <v>686.96762670068028</v>
      </c>
      <c r="AG53" s="13">
        <f t="shared" si="4"/>
        <v>502.15125238095243</v>
      </c>
      <c r="AH53" s="13">
        <f t="shared" si="5"/>
        <v>416.59669470404987</v>
      </c>
      <c r="AI53" s="13">
        <f t="shared" si="6"/>
        <v>326.20030222602736</v>
      </c>
      <c r="AJ53" s="13">
        <f t="shared" si="7"/>
        <v>389.99153703703701</v>
      </c>
      <c r="AK53" s="13">
        <f t="shared" si="8"/>
        <v>572.49165909090902</v>
      </c>
      <c r="AL53" s="13">
        <f t="shared" si="9"/>
        <v>674.74333834586469</v>
      </c>
      <c r="AM53" s="13">
        <f t="shared" si="10"/>
        <v>216.94952150537637</v>
      </c>
      <c r="AN53" s="13">
        <f t="shared" si="11"/>
        <v>369.69003516483519</v>
      </c>
      <c r="AO53" s="13">
        <f t="shared" si="12"/>
        <v>224.79027203065132</v>
      </c>
      <c r="AP53" s="13">
        <f t="shared" si="13"/>
        <v>0</v>
      </c>
    </row>
    <row r="54" spans="1:42" ht="20.100000000000001" customHeight="1" x14ac:dyDescent="0.25">
      <c r="A54" s="8" t="s">
        <v>47</v>
      </c>
      <c r="B54" s="8">
        <v>75.599999999999994</v>
      </c>
      <c r="C54" s="8">
        <v>1.2</v>
      </c>
      <c r="D54" s="8">
        <v>302.5</v>
      </c>
      <c r="E54" s="8">
        <v>39.4</v>
      </c>
      <c r="F54" s="8">
        <v>154</v>
      </c>
      <c r="G54" s="8">
        <v>371.3</v>
      </c>
      <c r="H54" s="8">
        <v>25.5</v>
      </c>
      <c r="I54" s="8">
        <v>116.1</v>
      </c>
      <c r="J54" s="8">
        <v>179.9</v>
      </c>
      <c r="K54" s="8">
        <v>117.9</v>
      </c>
      <c r="L54" s="8">
        <v>107.2</v>
      </c>
      <c r="M54" s="8">
        <v>54.8</v>
      </c>
      <c r="N54" s="8">
        <v>105.4</v>
      </c>
      <c r="O54" s="8" t="s">
        <v>47</v>
      </c>
      <c r="P54" s="66">
        <v>46345194</v>
      </c>
      <c r="Q54" s="10">
        <v>1201488</v>
      </c>
      <c r="R54" s="9">
        <v>342440906.5</v>
      </c>
      <c r="S54" s="9">
        <v>41825650.399999999</v>
      </c>
      <c r="T54" s="9">
        <v>64027704.700000003</v>
      </c>
      <c r="U54" s="9">
        <v>180184785.90000001</v>
      </c>
      <c r="V54" s="9">
        <v>11119739.800000001</v>
      </c>
      <c r="W54" s="9">
        <v>104083593.40000001</v>
      </c>
      <c r="X54" s="9">
        <v>160192709.5</v>
      </c>
      <c r="Y54" s="9">
        <v>35887243.5</v>
      </c>
      <c r="Z54" s="10">
        <v>48741148</v>
      </c>
      <c r="AA54" s="9">
        <v>17532071.699999999</v>
      </c>
      <c r="AB54" s="10">
        <v>0</v>
      </c>
      <c r="AC54" s="8" t="s">
        <v>47</v>
      </c>
      <c r="AD54" s="13">
        <f t="shared" si="2"/>
        <v>613.03166666666664</v>
      </c>
      <c r="AE54" s="13">
        <f t="shared" si="2"/>
        <v>1001.24</v>
      </c>
      <c r="AF54" s="13">
        <f t="shared" si="3"/>
        <v>1132.0360545454546</v>
      </c>
      <c r="AG54" s="13">
        <f t="shared" si="4"/>
        <v>1061.5647309644669</v>
      </c>
      <c r="AH54" s="13">
        <f t="shared" si="5"/>
        <v>415.76431623376624</v>
      </c>
      <c r="AI54" s="13">
        <f t="shared" si="6"/>
        <v>485.28086695394563</v>
      </c>
      <c r="AJ54" s="13">
        <f t="shared" si="7"/>
        <v>436.06822745098043</v>
      </c>
      <c r="AK54" s="13">
        <f t="shared" si="8"/>
        <v>896.49951248923344</v>
      </c>
      <c r="AL54" s="13">
        <f t="shared" si="9"/>
        <v>890.4541939966648</v>
      </c>
      <c r="AM54" s="13">
        <f t="shared" si="10"/>
        <v>304.38713740458013</v>
      </c>
      <c r="AN54" s="13">
        <f t="shared" si="11"/>
        <v>454.67488805970152</v>
      </c>
      <c r="AO54" s="13">
        <f t="shared" si="12"/>
        <v>319.92831569343065</v>
      </c>
      <c r="AP54" s="13">
        <f t="shared" si="13"/>
        <v>0</v>
      </c>
    </row>
    <row r="55" spans="1:42" ht="20.100000000000001" customHeight="1" x14ac:dyDescent="0.25">
      <c r="A55" s="8" t="s">
        <v>48</v>
      </c>
      <c r="B55" s="8">
        <v>192.2</v>
      </c>
      <c r="C55" s="8">
        <v>46.3</v>
      </c>
      <c r="D55" s="8">
        <v>122.5</v>
      </c>
      <c r="E55" s="8">
        <v>30.3</v>
      </c>
      <c r="F55" s="8">
        <v>70.099999999999994</v>
      </c>
      <c r="G55" s="8">
        <v>156.5</v>
      </c>
      <c r="H55" s="8">
        <v>13.5</v>
      </c>
      <c r="I55" s="8">
        <v>82.4</v>
      </c>
      <c r="J55" s="8">
        <v>61.4</v>
      </c>
      <c r="K55" s="8">
        <v>84.8</v>
      </c>
      <c r="L55" s="8">
        <v>73.900000000000006</v>
      </c>
      <c r="M55" s="8">
        <v>27.7</v>
      </c>
      <c r="N55" s="8">
        <v>60.7</v>
      </c>
      <c r="O55" s="8" t="s">
        <v>48</v>
      </c>
      <c r="P55" s="66">
        <v>70018467.299999997</v>
      </c>
      <c r="Q55" s="9">
        <v>286365062.10000002</v>
      </c>
      <c r="R55" s="9">
        <v>96034768.400000006</v>
      </c>
      <c r="S55" s="9">
        <v>28825832.899999999</v>
      </c>
      <c r="T55" s="9">
        <v>49623938.899999999</v>
      </c>
      <c r="U55" s="9">
        <v>59173016.299999997</v>
      </c>
      <c r="V55" s="9">
        <v>8116602.2000000002</v>
      </c>
      <c r="W55" s="9">
        <v>50012665.399999999</v>
      </c>
      <c r="X55" s="10">
        <v>38730223</v>
      </c>
      <c r="Y55" s="9">
        <v>21419650.5</v>
      </c>
      <c r="Z55" s="10">
        <v>27240483</v>
      </c>
      <c r="AA55" s="9">
        <v>6115503.0999999996</v>
      </c>
      <c r="AB55" s="10">
        <v>0</v>
      </c>
      <c r="AC55" s="8" t="s">
        <v>48</v>
      </c>
      <c r="AD55" s="13">
        <f t="shared" si="2"/>
        <v>364.3000379812695</v>
      </c>
      <c r="AE55" s="13">
        <f t="shared" si="2"/>
        <v>6184.9905421166313</v>
      </c>
      <c r="AF55" s="13">
        <f t="shared" si="3"/>
        <v>783.9572930612245</v>
      </c>
      <c r="AG55" s="13">
        <f t="shared" si="4"/>
        <v>951.34762046204617</v>
      </c>
      <c r="AH55" s="13">
        <f t="shared" si="5"/>
        <v>707.9021241084165</v>
      </c>
      <c r="AI55" s="13">
        <f t="shared" si="6"/>
        <v>378.10234057507984</v>
      </c>
      <c r="AJ55" s="13">
        <f t="shared" si="7"/>
        <v>601.22979259259262</v>
      </c>
      <c r="AK55" s="13">
        <f t="shared" si="8"/>
        <v>606.94982281553393</v>
      </c>
      <c r="AL55" s="13">
        <f t="shared" si="9"/>
        <v>630.78539087947888</v>
      </c>
      <c r="AM55" s="13">
        <f t="shared" si="10"/>
        <v>252.59021816037736</v>
      </c>
      <c r="AN55" s="13">
        <f t="shared" si="11"/>
        <v>368.61276048714478</v>
      </c>
      <c r="AO55" s="13">
        <f t="shared" si="12"/>
        <v>220.77628519855594</v>
      </c>
      <c r="AP55" s="13">
        <f t="shared" si="13"/>
        <v>0</v>
      </c>
    </row>
    <row r="56" spans="1:42" ht="20.100000000000001" customHeight="1" x14ac:dyDescent="0.25">
      <c r="A56" s="8" t="s">
        <v>49</v>
      </c>
      <c r="B56" s="8">
        <v>125.7</v>
      </c>
      <c r="C56" s="8">
        <v>0.6</v>
      </c>
      <c r="D56" s="8">
        <v>96.4</v>
      </c>
      <c r="E56" s="8">
        <v>13.6</v>
      </c>
      <c r="F56" s="8">
        <v>64.3</v>
      </c>
      <c r="G56" s="8">
        <v>117.8</v>
      </c>
      <c r="H56" s="8">
        <v>10.9</v>
      </c>
      <c r="I56" s="8">
        <v>45.4</v>
      </c>
      <c r="J56" s="8">
        <v>40.9</v>
      </c>
      <c r="K56" s="8">
        <v>48.8</v>
      </c>
      <c r="L56" s="8">
        <v>37.5</v>
      </c>
      <c r="M56" s="8">
        <v>17.899999999999999</v>
      </c>
      <c r="N56" s="8">
        <v>39.200000000000003</v>
      </c>
      <c r="O56" s="8" t="s">
        <v>49</v>
      </c>
      <c r="P56" s="66">
        <v>46533004.199999996</v>
      </c>
      <c r="Q56" s="9">
        <v>227597.6</v>
      </c>
      <c r="R56" s="9">
        <v>68563788.400000006</v>
      </c>
      <c r="S56" s="9">
        <v>11093284.699999999</v>
      </c>
      <c r="T56" s="9">
        <v>33769458.299999997</v>
      </c>
      <c r="U56" s="9">
        <v>54235955.200000003</v>
      </c>
      <c r="V56" s="9">
        <v>4827063.0999999996</v>
      </c>
      <c r="W56" s="9">
        <v>25513922.199999999</v>
      </c>
      <c r="X56" s="9">
        <v>43170542.299999997</v>
      </c>
      <c r="Y56" s="9">
        <v>12035353.699999999</v>
      </c>
      <c r="Z56" s="9">
        <v>17556943.699999999</v>
      </c>
      <c r="AA56" s="9">
        <v>4590993.5</v>
      </c>
      <c r="AB56" s="10">
        <v>0</v>
      </c>
      <c r="AC56" s="8" t="s">
        <v>49</v>
      </c>
      <c r="AD56" s="13">
        <f t="shared" si="2"/>
        <v>370.19096420047731</v>
      </c>
      <c r="AE56" s="13">
        <f t="shared" si="2"/>
        <v>379.32933333333335</v>
      </c>
      <c r="AF56" s="13">
        <f t="shared" si="3"/>
        <v>711.24261825726148</v>
      </c>
      <c r="AG56" s="13">
        <f t="shared" si="4"/>
        <v>815.68269852941171</v>
      </c>
      <c r="AH56" s="13">
        <f t="shared" si="5"/>
        <v>525.18597667185065</v>
      </c>
      <c r="AI56" s="13">
        <f t="shared" si="6"/>
        <v>460.4070899830221</v>
      </c>
      <c r="AJ56" s="13">
        <f t="shared" si="7"/>
        <v>442.84982568807334</v>
      </c>
      <c r="AK56" s="13">
        <f t="shared" si="8"/>
        <v>561.98066519823783</v>
      </c>
      <c r="AL56" s="13">
        <f t="shared" si="9"/>
        <v>1055.5144816625916</v>
      </c>
      <c r="AM56" s="13">
        <f t="shared" si="10"/>
        <v>246.62610040983606</v>
      </c>
      <c r="AN56" s="13">
        <f t="shared" si="11"/>
        <v>468.18516533333332</v>
      </c>
      <c r="AO56" s="13">
        <f t="shared" si="12"/>
        <v>256.48008379888267</v>
      </c>
      <c r="AP56" s="13">
        <f t="shared" si="13"/>
        <v>0</v>
      </c>
    </row>
    <row r="57" spans="1:42" ht="20.100000000000001" customHeight="1" x14ac:dyDescent="0.25">
      <c r="A57" s="8" t="s">
        <v>50</v>
      </c>
      <c r="B57" s="8">
        <v>91.9</v>
      </c>
      <c r="C57" s="8">
        <v>16.3</v>
      </c>
      <c r="D57" s="8">
        <v>297.89999999999998</v>
      </c>
      <c r="E57" s="8">
        <v>40.299999999999997</v>
      </c>
      <c r="F57" s="8">
        <v>113.1</v>
      </c>
      <c r="G57" s="8">
        <v>265.60000000000002</v>
      </c>
      <c r="H57" s="8">
        <v>32.1</v>
      </c>
      <c r="I57" s="8">
        <v>126.1</v>
      </c>
      <c r="J57" s="8">
        <v>145.1</v>
      </c>
      <c r="K57" s="8">
        <v>122.8</v>
      </c>
      <c r="L57" s="8">
        <v>101.5</v>
      </c>
      <c r="M57" s="8">
        <v>48.5</v>
      </c>
      <c r="N57" s="8">
        <v>102.6</v>
      </c>
      <c r="O57" s="8" t="s">
        <v>50</v>
      </c>
      <c r="P57" s="66">
        <v>63762398.300000004</v>
      </c>
      <c r="Q57" s="9">
        <v>202101367.80000001</v>
      </c>
      <c r="R57" s="9">
        <v>302639217.39999998</v>
      </c>
      <c r="S57" s="9">
        <v>47255014.100000001</v>
      </c>
      <c r="T57" s="9">
        <v>81797361.099999994</v>
      </c>
      <c r="U57" s="9">
        <v>132780406.8</v>
      </c>
      <c r="V57" s="9">
        <v>13815641.6</v>
      </c>
      <c r="W57" s="9">
        <v>105625878.3</v>
      </c>
      <c r="X57" s="9">
        <v>164169290.69999999</v>
      </c>
      <c r="Y57" s="9">
        <v>37643291.5</v>
      </c>
      <c r="Z57" s="9">
        <v>45683334.399999999</v>
      </c>
      <c r="AA57" s="9">
        <v>13052812.699999999</v>
      </c>
      <c r="AB57" s="10">
        <v>0</v>
      </c>
      <c r="AC57" s="8" t="s">
        <v>50</v>
      </c>
      <c r="AD57" s="13">
        <f t="shared" si="2"/>
        <v>693.82370293797612</v>
      </c>
      <c r="AE57" s="13">
        <f t="shared" si="2"/>
        <v>12398.8569202454</v>
      </c>
      <c r="AF57" s="13">
        <f t="shared" si="3"/>
        <v>1015.9087526015441</v>
      </c>
      <c r="AG57" s="13">
        <f t="shared" si="4"/>
        <v>1172.5809950372209</v>
      </c>
      <c r="AH57" s="13">
        <f t="shared" si="5"/>
        <v>723.2304252873563</v>
      </c>
      <c r="AI57" s="13">
        <f t="shared" si="6"/>
        <v>499.92623042168674</v>
      </c>
      <c r="AJ57" s="13">
        <f t="shared" si="7"/>
        <v>430.39381931464175</v>
      </c>
      <c r="AK57" s="13">
        <f t="shared" si="8"/>
        <v>837.63583108643934</v>
      </c>
      <c r="AL57" s="13">
        <f t="shared" si="9"/>
        <v>1131.4217139903515</v>
      </c>
      <c r="AM57" s="13">
        <f t="shared" si="10"/>
        <v>306.54146172638434</v>
      </c>
      <c r="AN57" s="13">
        <f t="shared" si="11"/>
        <v>450.08211231527093</v>
      </c>
      <c r="AO57" s="13">
        <f t="shared" si="12"/>
        <v>269.13015876288659</v>
      </c>
      <c r="AP57" s="13">
        <f t="shared" si="13"/>
        <v>0</v>
      </c>
    </row>
    <row r="58" spans="1:42" ht="20.100000000000001" customHeight="1" x14ac:dyDescent="0.25">
      <c r="A58" s="8" t="s">
        <v>51</v>
      </c>
      <c r="B58" s="8">
        <v>155.1</v>
      </c>
      <c r="C58" s="8">
        <v>6.5</v>
      </c>
      <c r="D58" s="8">
        <v>167.3</v>
      </c>
      <c r="E58" s="8">
        <v>44.4</v>
      </c>
      <c r="F58" s="8">
        <v>87.3</v>
      </c>
      <c r="G58" s="8">
        <v>203.6</v>
      </c>
      <c r="H58" s="8">
        <v>18.3</v>
      </c>
      <c r="I58" s="8">
        <v>101.5</v>
      </c>
      <c r="J58" s="8">
        <v>65.900000000000006</v>
      </c>
      <c r="K58" s="8">
        <v>111.6</v>
      </c>
      <c r="L58" s="8">
        <v>88</v>
      </c>
      <c r="M58" s="8">
        <v>44.2</v>
      </c>
      <c r="N58" s="8">
        <v>78.099999999999994</v>
      </c>
      <c r="O58" s="8" t="s">
        <v>51</v>
      </c>
      <c r="P58" s="66">
        <v>89667479.200000003</v>
      </c>
      <c r="Q58" s="10">
        <v>16330196</v>
      </c>
      <c r="R58" s="9">
        <v>130927123.8</v>
      </c>
      <c r="S58" s="9">
        <v>49025432.200000003</v>
      </c>
      <c r="T58" s="9">
        <v>46939935.399999999</v>
      </c>
      <c r="U58" s="9">
        <v>78378001.700000003</v>
      </c>
      <c r="V58" s="9">
        <v>7004972.7999999998</v>
      </c>
      <c r="W58" s="9">
        <v>53682969.299999997</v>
      </c>
      <c r="X58" s="9">
        <v>45870876.200000003</v>
      </c>
      <c r="Y58" s="9">
        <v>23798863.600000001</v>
      </c>
      <c r="Z58" s="9">
        <v>34614222.600000001</v>
      </c>
      <c r="AA58" s="9">
        <v>7269350.5999999996</v>
      </c>
      <c r="AB58" s="10">
        <v>0</v>
      </c>
      <c r="AC58" s="8" t="s">
        <v>51</v>
      </c>
      <c r="AD58" s="13">
        <f t="shared" si="2"/>
        <v>578.12688072211483</v>
      </c>
      <c r="AE58" s="13">
        <f t="shared" si="2"/>
        <v>2512.3378461538459</v>
      </c>
      <c r="AF58" s="13">
        <f t="shared" si="3"/>
        <v>782.58890496114759</v>
      </c>
      <c r="AG58" s="13">
        <f t="shared" si="4"/>
        <v>1104.1764009009009</v>
      </c>
      <c r="AH58" s="13">
        <f t="shared" si="5"/>
        <v>537.68539977090495</v>
      </c>
      <c r="AI58" s="13">
        <f t="shared" si="6"/>
        <v>384.96071561886055</v>
      </c>
      <c r="AJ58" s="13">
        <f t="shared" si="7"/>
        <v>382.7853989071038</v>
      </c>
      <c r="AK58" s="13">
        <f t="shared" si="8"/>
        <v>528.89624926108377</v>
      </c>
      <c r="AL58" s="13">
        <f t="shared" si="9"/>
        <v>696.06792412746586</v>
      </c>
      <c r="AM58" s="13">
        <f t="shared" si="10"/>
        <v>213.25146594982081</v>
      </c>
      <c r="AN58" s="13">
        <f t="shared" si="11"/>
        <v>393.34343863636366</v>
      </c>
      <c r="AO58" s="13">
        <f t="shared" si="12"/>
        <v>164.46494570135746</v>
      </c>
      <c r="AP58" s="13">
        <f t="shared" si="13"/>
        <v>0</v>
      </c>
    </row>
    <row r="59" spans="1:42" ht="20.100000000000001" customHeight="1" x14ac:dyDescent="0.25">
      <c r="A59" s="8" t="s">
        <v>52</v>
      </c>
      <c r="B59" s="8">
        <v>68.2</v>
      </c>
      <c r="C59" s="8">
        <v>2.2999999999999998</v>
      </c>
      <c r="D59" s="8">
        <v>133</v>
      </c>
      <c r="E59" s="8">
        <v>16.2</v>
      </c>
      <c r="F59" s="8">
        <v>42.6</v>
      </c>
      <c r="G59" s="8">
        <v>80.8</v>
      </c>
      <c r="H59" s="8">
        <v>10.6</v>
      </c>
      <c r="I59" s="8">
        <v>40.4</v>
      </c>
      <c r="J59" s="8">
        <v>39.1</v>
      </c>
      <c r="K59" s="8">
        <v>47.5</v>
      </c>
      <c r="L59" s="8">
        <v>41.9</v>
      </c>
      <c r="M59" s="8">
        <v>18.100000000000001</v>
      </c>
      <c r="N59" s="8">
        <v>42.6</v>
      </c>
      <c r="O59" s="8" t="s">
        <v>52</v>
      </c>
      <c r="P59" s="66">
        <v>23383753.5</v>
      </c>
      <c r="Q59" s="9">
        <v>9347916.1999999993</v>
      </c>
      <c r="R59" s="10">
        <v>78603875</v>
      </c>
      <c r="S59" s="9">
        <v>12571301.800000001</v>
      </c>
      <c r="T59" s="9">
        <v>20890544.100000001</v>
      </c>
      <c r="U59" s="9">
        <v>36455628.299999997</v>
      </c>
      <c r="V59" s="10">
        <v>2405896</v>
      </c>
      <c r="W59" s="9">
        <v>31678147.300000001</v>
      </c>
      <c r="X59" s="9">
        <v>31360113.199999999</v>
      </c>
      <c r="Y59" s="9">
        <v>13955234.800000001</v>
      </c>
      <c r="Z59" s="10">
        <v>14516676</v>
      </c>
      <c r="AA59" s="9">
        <v>4766585.5</v>
      </c>
      <c r="AB59" s="10">
        <v>0</v>
      </c>
      <c r="AC59" s="8" t="s">
        <v>52</v>
      </c>
      <c r="AD59" s="13">
        <f t="shared" si="2"/>
        <v>342.87028592375367</v>
      </c>
      <c r="AE59" s="13">
        <f t="shared" si="2"/>
        <v>4064.3113913043476</v>
      </c>
      <c r="AF59" s="13">
        <f t="shared" si="3"/>
        <v>591.00657894736844</v>
      </c>
      <c r="AG59" s="13">
        <f t="shared" si="4"/>
        <v>776.00628395061733</v>
      </c>
      <c r="AH59" s="13">
        <f t="shared" si="5"/>
        <v>490.38835915492962</v>
      </c>
      <c r="AI59" s="13">
        <f t="shared" si="6"/>
        <v>451.1835185643564</v>
      </c>
      <c r="AJ59" s="13">
        <f t="shared" si="7"/>
        <v>226.97132075471697</v>
      </c>
      <c r="AK59" s="13">
        <f t="shared" si="8"/>
        <v>784.11255693069313</v>
      </c>
      <c r="AL59" s="13">
        <f t="shared" si="9"/>
        <v>802.04893094629153</v>
      </c>
      <c r="AM59" s="13">
        <f t="shared" si="10"/>
        <v>293.79441684210531</v>
      </c>
      <c r="AN59" s="13">
        <f t="shared" si="11"/>
        <v>346.46004773269692</v>
      </c>
      <c r="AO59" s="13">
        <f t="shared" si="12"/>
        <v>263.34726519337016</v>
      </c>
      <c r="AP59" s="13">
        <f t="shared" si="13"/>
        <v>0</v>
      </c>
    </row>
    <row r="60" spans="1:42" ht="20.100000000000001" customHeight="1" x14ac:dyDescent="0.25">
      <c r="A60" s="8" t="s">
        <v>53</v>
      </c>
      <c r="B60" s="8">
        <v>48.9</v>
      </c>
      <c r="C60" s="8">
        <v>1</v>
      </c>
      <c r="D60" s="8">
        <v>57.4</v>
      </c>
      <c r="E60" s="8">
        <v>12.8</v>
      </c>
      <c r="F60" s="8">
        <v>19.5</v>
      </c>
      <c r="G60" s="8">
        <v>61.2</v>
      </c>
      <c r="H60" s="8">
        <v>6</v>
      </c>
      <c r="I60" s="8">
        <v>25.7</v>
      </c>
      <c r="J60" s="8">
        <v>22.5</v>
      </c>
      <c r="K60" s="8">
        <v>34.6</v>
      </c>
      <c r="L60" s="8">
        <v>31.4</v>
      </c>
      <c r="M60" s="8">
        <v>11.6</v>
      </c>
      <c r="N60" s="8">
        <v>35.6</v>
      </c>
      <c r="O60" s="8" t="s">
        <v>53</v>
      </c>
      <c r="P60" s="66">
        <v>20107422</v>
      </c>
      <c r="Q60" s="9">
        <v>1376110.9</v>
      </c>
      <c r="R60" s="9">
        <v>40159386.600000001</v>
      </c>
      <c r="S60" s="9">
        <v>10331662.1</v>
      </c>
      <c r="T60" s="9">
        <v>8917671.8000000007</v>
      </c>
      <c r="U60" s="10">
        <v>20034201</v>
      </c>
      <c r="V60" s="9">
        <v>1756926.6</v>
      </c>
      <c r="W60" s="9">
        <v>23095555.199999999</v>
      </c>
      <c r="X60" s="9">
        <v>12406081.1</v>
      </c>
      <c r="Y60" s="9">
        <v>8949045.1999999993</v>
      </c>
      <c r="Z60" s="9">
        <v>12348922.800000001</v>
      </c>
      <c r="AA60" s="9">
        <v>2408536.4</v>
      </c>
      <c r="AB60" s="10">
        <v>0</v>
      </c>
      <c r="AC60" s="8" t="s">
        <v>53</v>
      </c>
      <c r="AD60" s="13">
        <f t="shared" si="2"/>
        <v>411.19472392638039</v>
      </c>
      <c r="AE60" s="13">
        <f t="shared" si="2"/>
        <v>1376.1108999999999</v>
      </c>
      <c r="AF60" s="13">
        <f t="shared" si="3"/>
        <v>699.64088153310104</v>
      </c>
      <c r="AG60" s="13">
        <f t="shared" si="4"/>
        <v>807.16110156249999</v>
      </c>
      <c r="AH60" s="13">
        <f t="shared" si="5"/>
        <v>457.31650256410262</v>
      </c>
      <c r="AI60" s="13">
        <f t="shared" si="6"/>
        <v>327.3562254901961</v>
      </c>
      <c r="AJ60" s="13">
        <f t="shared" si="7"/>
        <v>292.8211</v>
      </c>
      <c r="AK60" s="13">
        <f t="shared" si="8"/>
        <v>898.65973540856032</v>
      </c>
      <c r="AL60" s="13">
        <f t="shared" si="9"/>
        <v>551.38138222222221</v>
      </c>
      <c r="AM60" s="13">
        <f t="shared" si="10"/>
        <v>258.64292485549129</v>
      </c>
      <c r="AN60" s="13">
        <f t="shared" si="11"/>
        <v>393.27779617834398</v>
      </c>
      <c r="AO60" s="13">
        <f t="shared" si="12"/>
        <v>207.63244827586206</v>
      </c>
      <c r="AP60" s="13">
        <f t="shared" si="13"/>
        <v>0</v>
      </c>
    </row>
    <row r="61" spans="1:42" ht="20.100000000000001" customHeight="1" x14ac:dyDescent="0.25">
      <c r="A61" s="8" t="s">
        <v>54</v>
      </c>
      <c r="B61" s="8">
        <v>84.4</v>
      </c>
      <c r="C61" s="8">
        <v>32.700000000000003</v>
      </c>
      <c r="D61" s="8">
        <v>434</v>
      </c>
      <c r="E61" s="8">
        <v>63.9</v>
      </c>
      <c r="F61" s="8">
        <v>129.9</v>
      </c>
      <c r="G61" s="8">
        <v>429.3</v>
      </c>
      <c r="H61" s="8">
        <v>40.299999999999997</v>
      </c>
      <c r="I61" s="8">
        <v>142.30000000000001</v>
      </c>
      <c r="J61" s="8">
        <v>148.5</v>
      </c>
      <c r="K61" s="8">
        <v>164.6</v>
      </c>
      <c r="L61" s="8">
        <v>133</v>
      </c>
      <c r="M61" s="8">
        <v>66.599999999999994</v>
      </c>
      <c r="N61" s="8">
        <v>151.69999999999999</v>
      </c>
      <c r="O61" s="8" t="s">
        <v>54</v>
      </c>
      <c r="P61" s="66">
        <v>48932052.400000006</v>
      </c>
      <c r="Q61" s="9">
        <v>26995401.600000001</v>
      </c>
      <c r="R61" s="9">
        <v>554674546.39999998</v>
      </c>
      <c r="S61" s="9">
        <v>69461575.200000003</v>
      </c>
      <c r="T61" s="9">
        <v>103765012.90000001</v>
      </c>
      <c r="U61" s="9">
        <v>329398020.69999999</v>
      </c>
      <c r="V61" s="9">
        <v>25115708.100000001</v>
      </c>
      <c r="W61" s="9">
        <v>192515244.30000001</v>
      </c>
      <c r="X61" s="9">
        <v>214232758.40000001</v>
      </c>
      <c r="Y61" s="9">
        <v>57762512.100000001</v>
      </c>
      <c r="Z61" s="9">
        <v>76326631.400000006</v>
      </c>
      <c r="AA61" s="9">
        <v>28029979.100000001</v>
      </c>
      <c r="AB61" s="10">
        <v>0</v>
      </c>
      <c r="AC61" s="8" t="s">
        <v>54</v>
      </c>
      <c r="AD61" s="13">
        <f t="shared" si="2"/>
        <v>579.76365402843612</v>
      </c>
      <c r="AE61" s="13">
        <f t="shared" si="2"/>
        <v>825.54744954128432</v>
      </c>
      <c r="AF61" s="13">
        <f t="shared" si="3"/>
        <v>1278.0519502304146</v>
      </c>
      <c r="AG61" s="13">
        <f t="shared" si="4"/>
        <v>1087.0356056338028</v>
      </c>
      <c r="AH61" s="13">
        <f t="shared" si="5"/>
        <v>798.80687374903778</v>
      </c>
      <c r="AI61" s="13">
        <f t="shared" si="6"/>
        <v>767.29098695550897</v>
      </c>
      <c r="AJ61" s="13">
        <f t="shared" si="7"/>
        <v>623.21856327543424</v>
      </c>
      <c r="AK61" s="13">
        <f t="shared" si="8"/>
        <v>1352.8829536191147</v>
      </c>
      <c r="AL61" s="13">
        <f t="shared" si="9"/>
        <v>1442.6448377104377</v>
      </c>
      <c r="AM61" s="13">
        <f t="shared" si="10"/>
        <v>350.92656196840829</v>
      </c>
      <c r="AN61" s="13">
        <f t="shared" si="11"/>
        <v>573.88444661654137</v>
      </c>
      <c r="AO61" s="13">
        <f t="shared" si="12"/>
        <v>420.87055705705706</v>
      </c>
      <c r="AP61" s="13">
        <f t="shared" si="13"/>
        <v>0</v>
      </c>
    </row>
    <row r="62" spans="1:42" ht="20.100000000000001" customHeight="1" x14ac:dyDescent="0.25">
      <c r="A62" s="8" t="s">
        <v>159</v>
      </c>
      <c r="B62" s="8">
        <v>74</v>
      </c>
      <c r="C62" s="8">
        <v>12.9</v>
      </c>
      <c r="D62" s="8">
        <v>73.099999999999994</v>
      </c>
      <c r="E62" s="8">
        <v>17.600000000000001</v>
      </c>
      <c r="F62" s="8">
        <v>69.2</v>
      </c>
      <c r="G62" s="8">
        <v>104.9</v>
      </c>
      <c r="H62" s="8">
        <v>14.4</v>
      </c>
      <c r="I62" s="8">
        <v>71.2</v>
      </c>
      <c r="J62" s="8">
        <v>52.9</v>
      </c>
      <c r="K62" s="8">
        <v>55.7</v>
      </c>
      <c r="L62" s="8">
        <v>49.4</v>
      </c>
      <c r="M62" s="8">
        <v>35.799999999999997</v>
      </c>
      <c r="N62" s="8">
        <v>51.6</v>
      </c>
      <c r="O62" s="8" t="s">
        <v>159</v>
      </c>
      <c r="P62" s="66">
        <v>44602389.400000006</v>
      </c>
      <c r="Q62" s="9">
        <v>130773850.5</v>
      </c>
      <c r="R62" s="9">
        <v>133105812.59999999</v>
      </c>
      <c r="S62" s="9">
        <v>27912620.199999999</v>
      </c>
      <c r="T62" s="9">
        <v>63518440.899999999</v>
      </c>
      <c r="U62" s="9">
        <v>132777254.59999999</v>
      </c>
      <c r="V62" s="9">
        <v>10482552.199999999</v>
      </c>
      <c r="W62" s="9">
        <v>100933864.5</v>
      </c>
      <c r="X62" s="10">
        <v>168494079</v>
      </c>
      <c r="Y62" s="9">
        <v>28772371.100000001</v>
      </c>
      <c r="Z62" s="9">
        <v>24547739.100000001</v>
      </c>
      <c r="AA62" s="9">
        <v>6650318.5</v>
      </c>
      <c r="AB62" s="10">
        <v>0</v>
      </c>
      <c r="AC62" s="8" t="s">
        <v>159</v>
      </c>
      <c r="AD62" s="13">
        <f t="shared" si="2"/>
        <v>602.73499189189192</v>
      </c>
      <c r="AE62" s="13">
        <f t="shared" si="2"/>
        <v>10137.507790697675</v>
      </c>
      <c r="AF62" s="13">
        <f t="shared" si="3"/>
        <v>1820.8729493844048</v>
      </c>
      <c r="AG62" s="13">
        <f t="shared" si="4"/>
        <v>1585.9443295454546</v>
      </c>
      <c r="AH62" s="13">
        <f t="shared" si="5"/>
        <v>917.89654479768785</v>
      </c>
      <c r="AI62" s="13">
        <f t="shared" si="6"/>
        <v>1265.7507588179217</v>
      </c>
      <c r="AJ62" s="13">
        <f t="shared" si="7"/>
        <v>727.95501388888886</v>
      </c>
      <c r="AK62" s="13">
        <f t="shared" si="8"/>
        <v>1417.6104564606742</v>
      </c>
      <c r="AL62" s="13">
        <f t="shared" si="9"/>
        <v>3185.1432703213609</v>
      </c>
      <c r="AM62" s="13">
        <f t="shared" si="10"/>
        <v>516.55962477558353</v>
      </c>
      <c r="AN62" s="13">
        <f t="shared" si="11"/>
        <v>496.91779554655875</v>
      </c>
      <c r="AO62" s="13">
        <f t="shared" si="12"/>
        <v>185.76308659217878</v>
      </c>
      <c r="AP62" s="13">
        <f t="shared" si="13"/>
        <v>0</v>
      </c>
    </row>
    <row r="63" spans="1:42" ht="20.100000000000001" customHeight="1" x14ac:dyDescent="0.25">
      <c r="A63" s="8" t="s">
        <v>160</v>
      </c>
      <c r="B63" s="8">
        <v>8.4</v>
      </c>
      <c r="C63" s="8">
        <v>212.3</v>
      </c>
      <c r="D63" s="8">
        <v>36.799999999999997</v>
      </c>
      <c r="E63" s="8">
        <v>42.3</v>
      </c>
      <c r="F63" s="8">
        <v>118.4</v>
      </c>
      <c r="G63" s="8">
        <v>101.2</v>
      </c>
      <c r="H63" s="8">
        <v>13.6</v>
      </c>
      <c r="I63" s="8">
        <v>102.8</v>
      </c>
      <c r="J63" s="8">
        <v>67.8</v>
      </c>
      <c r="K63" s="8">
        <v>69.2</v>
      </c>
      <c r="L63" s="8">
        <v>58.7</v>
      </c>
      <c r="M63" s="8">
        <v>25.5</v>
      </c>
      <c r="N63" s="8">
        <v>57.8</v>
      </c>
      <c r="O63" s="8" t="s">
        <v>160</v>
      </c>
      <c r="P63" s="66">
        <v>8035516.9000000004</v>
      </c>
      <c r="Q63" s="9">
        <v>2132945301.0999999</v>
      </c>
      <c r="R63" s="9">
        <v>63554473.799999997</v>
      </c>
      <c r="S63" s="10">
        <v>88996396</v>
      </c>
      <c r="T63" s="9">
        <v>161018593.90000001</v>
      </c>
      <c r="U63" s="9">
        <v>96147650.5</v>
      </c>
      <c r="V63" s="9">
        <v>15702955.199999999</v>
      </c>
      <c r="W63" s="9">
        <v>217215132.80000001</v>
      </c>
      <c r="X63" s="9">
        <v>185747937.69999999</v>
      </c>
      <c r="Y63" s="9">
        <v>45970870.399999999</v>
      </c>
      <c r="Z63" s="9">
        <v>62450556.299999997</v>
      </c>
      <c r="AA63" s="9">
        <v>19793953.199999999</v>
      </c>
      <c r="AB63" s="10">
        <v>0</v>
      </c>
      <c r="AC63" s="8" t="s">
        <v>160</v>
      </c>
      <c r="AD63" s="13">
        <f t="shared" si="2"/>
        <v>956.60915476190485</v>
      </c>
      <c r="AE63" s="13">
        <f t="shared" si="2"/>
        <v>10046.845506829957</v>
      </c>
      <c r="AF63" s="13">
        <f t="shared" si="3"/>
        <v>1727.0237445652174</v>
      </c>
      <c r="AG63" s="13">
        <f t="shared" si="4"/>
        <v>2103.9337115839244</v>
      </c>
      <c r="AH63" s="13">
        <f t="shared" si="5"/>
        <v>1359.9543403716216</v>
      </c>
      <c r="AI63" s="13">
        <f t="shared" si="6"/>
        <v>950.07559782608701</v>
      </c>
      <c r="AJ63" s="13">
        <f t="shared" si="7"/>
        <v>1154.6290588235292</v>
      </c>
      <c r="AK63" s="13">
        <f t="shared" si="8"/>
        <v>2112.9876731517511</v>
      </c>
      <c r="AL63" s="13">
        <f t="shared" si="9"/>
        <v>2739.645098820059</v>
      </c>
      <c r="AM63" s="13">
        <f t="shared" si="10"/>
        <v>664.3189364161849</v>
      </c>
      <c r="AN63" s="13">
        <f t="shared" si="11"/>
        <v>1063.8936337308346</v>
      </c>
      <c r="AO63" s="13">
        <f t="shared" si="12"/>
        <v>776.23345882352942</v>
      </c>
      <c r="AP63" s="13">
        <f t="shared" si="13"/>
        <v>0</v>
      </c>
    </row>
    <row r="64" spans="1:42" ht="20.100000000000001" customHeight="1" x14ac:dyDescent="0.25">
      <c r="A64" s="8" t="s">
        <v>91</v>
      </c>
      <c r="B64" s="8">
        <v>4.9000000000000004</v>
      </c>
      <c r="C64" s="8">
        <v>71.7</v>
      </c>
      <c r="D64" s="8">
        <v>14.3</v>
      </c>
      <c r="E64" s="8">
        <v>21.8</v>
      </c>
      <c r="F64" s="8">
        <v>74.3</v>
      </c>
      <c r="G64" s="8">
        <v>22.9</v>
      </c>
      <c r="H64" s="8">
        <v>5.4</v>
      </c>
      <c r="I64" s="8">
        <v>51.1</v>
      </c>
      <c r="J64" s="8">
        <v>29.4</v>
      </c>
      <c r="K64" s="8">
        <v>25.8</v>
      </c>
      <c r="L64" s="8">
        <v>16.899999999999999</v>
      </c>
      <c r="M64" s="8">
        <v>9.4</v>
      </c>
      <c r="N64" s="8">
        <v>27.8</v>
      </c>
      <c r="O64" s="8" t="s">
        <v>91</v>
      </c>
      <c r="P64" s="66">
        <v>2012545.7999999998</v>
      </c>
      <c r="Q64" s="9">
        <v>997211368.5</v>
      </c>
      <c r="R64" s="9">
        <v>36048204.600000001</v>
      </c>
      <c r="S64" s="9">
        <v>31489476.600000001</v>
      </c>
      <c r="T64" s="9">
        <v>213167067.69999999</v>
      </c>
      <c r="U64" s="9">
        <v>170313233.5</v>
      </c>
      <c r="V64" s="9">
        <v>8650073.5</v>
      </c>
      <c r="W64" s="9">
        <v>124233836.40000001</v>
      </c>
      <c r="X64" s="9">
        <v>121613373.3</v>
      </c>
      <c r="Y64" s="9">
        <v>18387207.800000001</v>
      </c>
      <c r="Z64" s="9">
        <v>26737657.399999999</v>
      </c>
      <c r="AA64" s="9">
        <v>8682703.5999999996</v>
      </c>
      <c r="AB64" s="10">
        <v>0</v>
      </c>
      <c r="AC64" s="8" t="s">
        <v>91</v>
      </c>
      <c r="AD64" s="13">
        <f t="shared" si="2"/>
        <v>410.7236326530612</v>
      </c>
      <c r="AE64" s="13">
        <f t="shared" si="2"/>
        <v>13908.108347280335</v>
      </c>
      <c r="AF64" s="13">
        <f t="shared" si="3"/>
        <v>2520.8534685314685</v>
      </c>
      <c r="AG64" s="13">
        <f t="shared" si="4"/>
        <v>1444.4714036697249</v>
      </c>
      <c r="AH64" s="13">
        <f t="shared" si="5"/>
        <v>2869.0049488559889</v>
      </c>
      <c r="AI64" s="13">
        <f t="shared" si="6"/>
        <v>7437.2591048034938</v>
      </c>
      <c r="AJ64" s="13">
        <f t="shared" si="7"/>
        <v>1601.865462962963</v>
      </c>
      <c r="AK64" s="13">
        <f t="shared" si="8"/>
        <v>2431.1905362035227</v>
      </c>
      <c r="AL64" s="13">
        <f t="shared" si="9"/>
        <v>4136.5092959183676</v>
      </c>
      <c r="AM64" s="13">
        <f t="shared" si="10"/>
        <v>712.68247286821713</v>
      </c>
      <c r="AN64" s="13">
        <f t="shared" si="11"/>
        <v>1582.1099053254436</v>
      </c>
      <c r="AO64" s="13">
        <f t="shared" si="12"/>
        <v>923.69187234042545</v>
      </c>
      <c r="AP64" s="13">
        <f t="shared" si="13"/>
        <v>0</v>
      </c>
    </row>
    <row r="65" spans="1:42" ht="20.100000000000001" customHeight="1" x14ac:dyDescent="0.25">
      <c r="A65" s="8" t="s">
        <v>56</v>
      </c>
      <c r="B65" s="8">
        <v>125.3</v>
      </c>
      <c r="C65" s="8">
        <v>18.899999999999999</v>
      </c>
      <c r="D65" s="8">
        <v>388.3</v>
      </c>
      <c r="E65" s="8">
        <v>43.1</v>
      </c>
      <c r="F65" s="8">
        <v>130.69999999999999</v>
      </c>
      <c r="G65" s="8">
        <v>282.89999999999998</v>
      </c>
      <c r="H65" s="8">
        <v>24.6</v>
      </c>
      <c r="I65" s="8">
        <v>128.30000000000001</v>
      </c>
      <c r="J65" s="8">
        <v>110.4</v>
      </c>
      <c r="K65" s="8">
        <v>136.30000000000001</v>
      </c>
      <c r="L65" s="8">
        <v>104</v>
      </c>
      <c r="M65" s="8">
        <v>53.8</v>
      </c>
      <c r="N65" s="8">
        <v>100.9</v>
      </c>
      <c r="O65" s="8" t="s">
        <v>56</v>
      </c>
      <c r="P65" s="66">
        <v>81134895.199999988</v>
      </c>
      <c r="Q65" s="10">
        <v>28745540</v>
      </c>
      <c r="R65" s="9">
        <v>435437863.69999999</v>
      </c>
      <c r="S65" s="9">
        <v>39425965.399999999</v>
      </c>
      <c r="T65" s="9">
        <v>77626973.700000003</v>
      </c>
      <c r="U65" s="9">
        <v>141898408.09999999</v>
      </c>
      <c r="V65" s="9">
        <v>8941260.0999999996</v>
      </c>
      <c r="W65" s="9">
        <v>109377806.2</v>
      </c>
      <c r="X65" s="9">
        <v>120284700.7</v>
      </c>
      <c r="Y65" s="10">
        <v>38802181</v>
      </c>
      <c r="Z65" s="10">
        <v>54980494</v>
      </c>
      <c r="AA65" s="9">
        <v>14382671.9</v>
      </c>
      <c r="AB65" s="10">
        <v>0</v>
      </c>
      <c r="AC65" s="8" t="s">
        <v>56</v>
      </c>
      <c r="AD65" s="13">
        <f t="shared" si="2"/>
        <v>647.52510135674368</v>
      </c>
      <c r="AE65" s="13">
        <f t="shared" si="2"/>
        <v>1520.9280423280422</v>
      </c>
      <c r="AF65" s="13">
        <f t="shared" si="3"/>
        <v>1121.3954769508111</v>
      </c>
      <c r="AG65" s="13">
        <f t="shared" si="4"/>
        <v>914.75557772621801</v>
      </c>
      <c r="AH65" s="13">
        <f t="shared" si="5"/>
        <v>593.93246901300699</v>
      </c>
      <c r="AI65" s="13">
        <f t="shared" si="6"/>
        <v>501.58504100388831</v>
      </c>
      <c r="AJ65" s="13">
        <f t="shared" si="7"/>
        <v>363.46585772357724</v>
      </c>
      <c r="AK65" s="13">
        <f t="shared" si="8"/>
        <v>852.51602650038967</v>
      </c>
      <c r="AL65" s="13">
        <f t="shared" si="9"/>
        <v>1089.5353324275363</v>
      </c>
      <c r="AM65" s="13">
        <f t="shared" si="10"/>
        <v>284.68217901687456</v>
      </c>
      <c r="AN65" s="13">
        <f t="shared" si="11"/>
        <v>528.65859615384613</v>
      </c>
      <c r="AO65" s="13">
        <f t="shared" si="12"/>
        <v>267.33590892193308</v>
      </c>
      <c r="AP65" s="13">
        <f t="shared" si="13"/>
        <v>0</v>
      </c>
    </row>
    <row r="66" spans="1:42" ht="20.100000000000001" customHeight="1" x14ac:dyDescent="0.25">
      <c r="A66" s="8" t="s">
        <v>57</v>
      </c>
      <c r="B66" s="8">
        <v>13</v>
      </c>
      <c r="C66" s="8">
        <v>0.7</v>
      </c>
      <c r="D66" s="8">
        <v>4.7</v>
      </c>
      <c r="E66" s="8">
        <v>2.2000000000000002</v>
      </c>
      <c r="F66" s="8">
        <v>8.4</v>
      </c>
      <c r="G66" s="8">
        <v>15.2</v>
      </c>
      <c r="H66" s="8">
        <v>2.4</v>
      </c>
      <c r="I66" s="8">
        <v>5.0999999999999996</v>
      </c>
      <c r="J66" s="8">
        <v>3.9</v>
      </c>
      <c r="K66" s="8">
        <v>12.6</v>
      </c>
      <c r="L66" s="8">
        <v>7.7</v>
      </c>
      <c r="M66" s="8">
        <v>3.9</v>
      </c>
      <c r="N66" s="8">
        <v>10.9</v>
      </c>
      <c r="O66" s="8" t="s">
        <v>57</v>
      </c>
      <c r="P66" s="66">
        <v>7132458.1000000006</v>
      </c>
      <c r="Q66" s="9">
        <v>439394.7</v>
      </c>
      <c r="R66" s="9">
        <v>2292911.4</v>
      </c>
      <c r="S66" s="9">
        <v>1549331.8</v>
      </c>
      <c r="T66" s="9">
        <v>4963845.5999999996</v>
      </c>
      <c r="U66" s="9">
        <v>5520080.9000000004</v>
      </c>
      <c r="V66" s="9">
        <v>642116.9</v>
      </c>
      <c r="W66" s="9">
        <v>2072921.6</v>
      </c>
      <c r="X66" s="9">
        <v>2942387.8</v>
      </c>
      <c r="Y66" s="9">
        <v>4003158.3</v>
      </c>
      <c r="Z66" s="9">
        <v>2805006.6</v>
      </c>
      <c r="AA66" s="10">
        <v>886686</v>
      </c>
      <c r="AB66" s="10">
        <v>0</v>
      </c>
      <c r="AC66" s="8" t="s">
        <v>57</v>
      </c>
      <c r="AD66" s="13">
        <f t="shared" si="2"/>
        <v>548.65062307692313</v>
      </c>
      <c r="AE66" s="13">
        <f t="shared" si="2"/>
        <v>627.70671428571427</v>
      </c>
      <c r="AF66" s="13">
        <f t="shared" si="3"/>
        <v>487.85348936170209</v>
      </c>
      <c r="AG66" s="13">
        <f t="shared" si="4"/>
        <v>704.2417272727273</v>
      </c>
      <c r="AH66" s="13">
        <f t="shared" si="5"/>
        <v>590.93399999999997</v>
      </c>
      <c r="AI66" s="13">
        <f t="shared" si="6"/>
        <v>363.16321710526319</v>
      </c>
      <c r="AJ66" s="13">
        <f t="shared" si="7"/>
        <v>267.54870833333337</v>
      </c>
      <c r="AK66" s="13">
        <f t="shared" si="8"/>
        <v>406.45521568627453</v>
      </c>
      <c r="AL66" s="13">
        <f t="shared" si="9"/>
        <v>754.45841025641016</v>
      </c>
      <c r="AM66" s="13">
        <f t="shared" si="10"/>
        <v>317.71097619047617</v>
      </c>
      <c r="AN66" s="13">
        <f t="shared" si="11"/>
        <v>364.28657142857145</v>
      </c>
      <c r="AO66" s="13">
        <f t="shared" si="12"/>
        <v>227.35538461538462</v>
      </c>
      <c r="AP66" s="13">
        <f t="shared" si="13"/>
        <v>0</v>
      </c>
    </row>
    <row r="67" spans="1:42" ht="20.100000000000001" customHeight="1" x14ac:dyDescent="0.25">
      <c r="A67" s="8" t="s">
        <v>58</v>
      </c>
      <c r="B67" s="8">
        <v>58.5</v>
      </c>
      <c r="C67" s="8">
        <v>8</v>
      </c>
      <c r="D67" s="8">
        <v>47.4</v>
      </c>
      <c r="E67" s="8">
        <v>14.5</v>
      </c>
      <c r="F67" s="8">
        <v>26.2</v>
      </c>
      <c r="G67" s="8">
        <v>65.400000000000006</v>
      </c>
      <c r="H67" s="8">
        <v>10.8</v>
      </c>
      <c r="I67" s="8">
        <v>30.6</v>
      </c>
      <c r="J67" s="8">
        <v>28.8</v>
      </c>
      <c r="K67" s="8">
        <v>36.200000000000003</v>
      </c>
      <c r="L67" s="8">
        <v>31.9</v>
      </c>
      <c r="M67" s="8">
        <v>14.7</v>
      </c>
      <c r="N67" s="8">
        <v>39.1</v>
      </c>
      <c r="O67" s="8" t="s">
        <v>58</v>
      </c>
      <c r="P67" s="66">
        <v>12479427.899999999</v>
      </c>
      <c r="Q67" s="9">
        <v>8219528.2000000002</v>
      </c>
      <c r="R67" s="9">
        <v>35861022.899999999</v>
      </c>
      <c r="S67" s="9">
        <v>10559134.699999999</v>
      </c>
      <c r="T67" s="9">
        <v>12071839.4</v>
      </c>
      <c r="U67" s="9">
        <v>29085621.5</v>
      </c>
      <c r="V67" s="9">
        <v>4810282.0999999996</v>
      </c>
      <c r="W67" s="9">
        <v>26716925.600000001</v>
      </c>
      <c r="X67" s="9">
        <v>11711060.9</v>
      </c>
      <c r="Y67" s="9">
        <v>13171057.199999999</v>
      </c>
      <c r="Z67" s="9">
        <v>13737450.4</v>
      </c>
      <c r="AA67" s="9">
        <v>3938022.4</v>
      </c>
      <c r="AB67" s="10">
        <v>0</v>
      </c>
      <c r="AC67" s="8" t="s">
        <v>58</v>
      </c>
      <c r="AD67" s="13">
        <f t="shared" si="2"/>
        <v>213.32355384615383</v>
      </c>
      <c r="AE67" s="13">
        <f t="shared" si="2"/>
        <v>1027.4410250000001</v>
      </c>
      <c r="AF67" s="13">
        <f t="shared" si="3"/>
        <v>756.561664556962</v>
      </c>
      <c r="AG67" s="13">
        <f t="shared" si="4"/>
        <v>728.21618620689651</v>
      </c>
      <c r="AH67" s="13">
        <f t="shared" si="5"/>
        <v>460.75722900763361</v>
      </c>
      <c r="AI67" s="13">
        <f t="shared" si="6"/>
        <v>444.73427370030578</v>
      </c>
      <c r="AJ67" s="13">
        <f t="shared" si="7"/>
        <v>445.39649074074072</v>
      </c>
      <c r="AK67" s="13">
        <f t="shared" si="8"/>
        <v>873.10214379084971</v>
      </c>
      <c r="AL67" s="13">
        <f t="shared" si="9"/>
        <v>406.63405902777777</v>
      </c>
      <c r="AM67" s="13">
        <f t="shared" si="10"/>
        <v>363.84135911602209</v>
      </c>
      <c r="AN67" s="13">
        <f t="shared" si="11"/>
        <v>430.64107836990598</v>
      </c>
      <c r="AO67" s="13">
        <f t="shared" si="12"/>
        <v>267.89268027210886</v>
      </c>
      <c r="AP67" s="13">
        <f t="shared" si="13"/>
        <v>0</v>
      </c>
    </row>
    <row r="68" spans="1:42" ht="20.100000000000001" customHeight="1" x14ac:dyDescent="0.25">
      <c r="A68" s="8" t="s">
        <v>59</v>
      </c>
      <c r="B68" s="8">
        <v>10.3</v>
      </c>
      <c r="C68" s="8">
        <v>3.2</v>
      </c>
      <c r="D68" s="8">
        <v>3.5</v>
      </c>
      <c r="E68" s="8">
        <v>2.5</v>
      </c>
      <c r="F68" s="8">
        <v>4.8</v>
      </c>
      <c r="G68" s="8">
        <v>12.3</v>
      </c>
      <c r="H68" s="8">
        <v>1.4</v>
      </c>
      <c r="I68" s="8">
        <v>5.5</v>
      </c>
      <c r="J68" s="8">
        <v>4.0999999999999996</v>
      </c>
      <c r="K68" s="8">
        <v>22.1</v>
      </c>
      <c r="L68" s="8">
        <v>12.4</v>
      </c>
      <c r="M68" s="8">
        <v>4.9000000000000004</v>
      </c>
      <c r="N68" s="8">
        <v>14.6</v>
      </c>
      <c r="O68" s="8" t="s">
        <v>59</v>
      </c>
      <c r="P68" s="66">
        <v>3856922.8</v>
      </c>
      <c r="Q68" s="9">
        <v>4627002.8</v>
      </c>
      <c r="R68" s="9">
        <v>1405878.7</v>
      </c>
      <c r="S68" s="9">
        <v>1745945.1</v>
      </c>
      <c r="T68" s="9">
        <v>3925619.9</v>
      </c>
      <c r="U68" s="9">
        <v>4653373.8</v>
      </c>
      <c r="V68" s="9">
        <v>384819.20000000001</v>
      </c>
      <c r="W68" s="9">
        <v>1248449.5</v>
      </c>
      <c r="X68" s="9">
        <v>1947115.6</v>
      </c>
      <c r="Y68" s="9">
        <v>6010647.4000000004</v>
      </c>
      <c r="Z68" s="9">
        <v>5936945.9000000004</v>
      </c>
      <c r="AA68" s="9">
        <v>992534.4</v>
      </c>
      <c r="AB68" s="10">
        <v>0</v>
      </c>
      <c r="AC68" s="8" t="s">
        <v>59</v>
      </c>
      <c r="AD68" s="13">
        <f t="shared" si="2"/>
        <v>374.45852427184462</v>
      </c>
      <c r="AE68" s="13">
        <f t="shared" si="2"/>
        <v>1445.938375</v>
      </c>
      <c r="AF68" s="13">
        <f t="shared" si="3"/>
        <v>401.67962857142857</v>
      </c>
      <c r="AG68" s="13">
        <f t="shared" si="4"/>
        <v>698.37804000000006</v>
      </c>
      <c r="AH68" s="13">
        <f t="shared" si="5"/>
        <v>817.83747916666664</v>
      </c>
      <c r="AI68" s="13">
        <f t="shared" si="6"/>
        <v>378.32307317073167</v>
      </c>
      <c r="AJ68" s="13">
        <f t="shared" si="7"/>
        <v>274.87085714285718</v>
      </c>
      <c r="AK68" s="13">
        <f t="shared" si="8"/>
        <v>226.99081818181818</v>
      </c>
      <c r="AL68" s="13">
        <f t="shared" si="9"/>
        <v>474.90624390243903</v>
      </c>
      <c r="AM68" s="13">
        <f t="shared" si="10"/>
        <v>271.97499547511313</v>
      </c>
      <c r="AN68" s="13">
        <f t="shared" si="11"/>
        <v>478.78595967741938</v>
      </c>
      <c r="AO68" s="13">
        <f t="shared" si="12"/>
        <v>202.55804081632652</v>
      </c>
      <c r="AP68" s="13">
        <f t="shared" si="13"/>
        <v>0</v>
      </c>
    </row>
    <row r="69" spans="1:42" ht="20.100000000000001" customHeight="1" x14ac:dyDescent="0.25">
      <c r="A69" s="8" t="s">
        <v>60</v>
      </c>
      <c r="B69" s="8">
        <v>21.1</v>
      </c>
      <c r="C69" s="8">
        <v>9.5</v>
      </c>
      <c r="D69" s="8">
        <v>27.3</v>
      </c>
      <c r="E69" s="8">
        <v>8.1999999999999993</v>
      </c>
      <c r="F69" s="8">
        <v>17.899999999999999</v>
      </c>
      <c r="G69" s="8">
        <v>32.700000000000003</v>
      </c>
      <c r="H69" s="8">
        <v>4.4000000000000004</v>
      </c>
      <c r="I69" s="8">
        <v>17.899999999999999</v>
      </c>
      <c r="J69" s="8">
        <v>14.3</v>
      </c>
      <c r="K69" s="8">
        <v>23</v>
      </c>
      <c r="L69" s="8">
        <v>17.899999999999999</v>
      </c>
      <c r="M69" s="8">
        <v>8.5</v>
      </c>
      <c r="N69" s="8">
        <v>21.2</v>
      </c>
      <c r="O69" s="8" t="s">
        <v>60</v>
      </c>
      <c r="P69" s="66">
        <v>8137190.0999999996</v>
      </c>
      <c r="Q69" s="9">
        <v>22437100.100000001</v>
      </c>
      <c r="R69" s="9">
        <v>25956653.899999999</v>
      </c>
      <c r="S69" s="9">
        <v>20801131.800000001</v>
      </c>
      <c r="T69" s="9">
        <v>9686594.3000000007</v>
      </c>
      <c r="U69" s="9">
        <v>25157718.699999999</v>
      </c>
      <c r="V69" s="9">
        <v>2216937.4</v>
      </c>
      <c r="W69" s="9">
        <v>12530943.300000001</v>
      </c>
      <c r="X69" s="9">
        <v>11695986.6</v>
      </c>
      <c r="Y69" s="9">
        <v>6761889.0999999996</v>
      </c>
      <c r="Z69" s="9">
        <v>9386807.3000000007</v>
      </c>
      <c r="AA69" s="9">
        <v>2409825.6</v>
      </c>
      <c r="AB69" s="10">
        <v>0</v>
      </c>
      <c r="AC69" s="8" t="s">
        <v>60</v>
      </c>
      <c r="AD69" s="13">
        <f t="shared" ref="AD69:AE88" si="14">P69/(B69*1000)</f>
        <v>385.64881990521326</v>
      </c>
      <c r="AE69" s="13">
        <f t="shared" si="14"/>
        <v>2361.8000105263159</v>
      </c>
      <c r="AF69" s="13">
        <f t="shared" ref="AF69:AF88" si="15">R69/(D69*1000)</f>
        <v>950.79318315018304</v>
      </c>
      <c r="AG69" s="13">
        <f t="shared" ref="AG69:AG88" si="16">S69/(E69*1000)</f>
        <v>2536.7233902439025</v>
      </c>
      <c r="AH69" s="13">
        <f t="shared" ref="AH69:AH88" si="17">T69/(F69*1000)</f>
        <v>541.15051955307263</v>
      </c>
      <c r="AI69" s="13">
        <f t="shared" ref="AI69:AI88" si="18">U69/(G69*1000)</f>
        <v>769.3491957186543</v>
      </c>
      <c r="AJ69" s="13">
        <f t="shared" ref="AJ69:AJ88" si="19">V69/(H69*1000)</f>
        <v>503.84940909090909</v>
      </c>
      <c r="AK69" s="13">
        <f t="shared" ref="AK69:AK88" si="20">W69/(I69*1000)</f>
        <v>700.05269832402234</v>
      </c>
      <c r="AL69" s="13">
        <f t="shared" ref="AL69:AL88" si="21">X69/(J69*1000)</f>
        <v>817.90116083916087</v>
      </c>
      <c r="AM69" s="13">
        <f t="shared" ref="AM69:AM88" si="22">Y69/(K69*1000)</f>
        <v>293.99517826086952</v>
      </c>
      <c r="AN69" s="13">
        <f t="shared" ref="AN69:AN88" si="23">Z69/(L69*1000)</f>
        <v>524.40264245810056</v>
      </c>
      <c r="AO69" s="13">
        <f t="shared" ref="AO69:AO87" si="24">AA69/(M69*1000)</f>
        <v>283.50889411764706</v>
      </c>
      <c r="AP69" s="13">
        <f t="shared" ref="AP69:AP88" si="25">AB69/(N69*1000)</f>
        <v>0</v>
      </c>
    </row>
    <row r="70" spans="1:42" ht="20.100000000000001" customHeight="1" x14ac:dyDescent="0.25">
      <c r="A70" s="8" t="s">
        <v>61</v>
      </c>
      <c r="B70" s="8">
        <v>205.1</v>
      </c>
      <c r="C70" s="8">
        <v>3.3</v>
      </c>
      <c r="D70" s="8">
        <v>134.1</v>
      </c>
      <c r="E70" s="8">
        <v>30.2</v>
      </c>
      <c r="F70" s="8">
        <v>55.5</v>
      </c>
      <c r="G70" s="8">
        <v>192.5</v>
      </c>
      <c r="H70" s="8">
        <v>14.6</v>
      </c>
      <c r="I70" s="8">
        <v>85.9</v>
      </c>
      <c r="J70" s="8">
        <v>52.4</v>
      </c>
      <c r="K70" s="8">
        <v>95.1</v>
      </c>
      <c r="L70" s="8">
        <v>83.7</v>
      </c>
      <c r="M70" s="8">
        <v>31.3</v>
      </c>
      <c r="N70" s="8">
        <v>83</v>
      </c>
      <c r="O70" s="8" t="s">
        <v>61</v>
      </c>
      <c r="P70" s="66">
        <v>85619557.700000003</v>
      </c>
      <c r="Q70" s="9">
        <v>3842131.6</v>
      </c>
      <c r="R70" s="9">
        <v>91520840.900000006</v>
      </c>
      <c r="S70" s="9">
        <v>12168482.800000001</v>
      </c>
      <c r="T70" s="9">
        <v>24643422.199999999</v>
      </c>
      <c r="U70" s="9">
        <v>76630799.5</v>
      </c>
      <c r="V70" s="9">
        <v>4777076.5999999996</v>
      </c>
      <c r="W70" s="9">
        <v>38517800.299999997</v>
      </c>
      <c r="X70" s="9">
        <v>58061207.799999997</v>
      </c>
      <c r="Y70" s="9">
        <v>21217865.300000001</v>
      </c>
      <c r="Z70" s="9">
        <v>26894292.399999999</v>
      </c>
      <c r="AA70" s="9">
        <v>8194738.7000000002</v>
      </c>
      <c r="AB70" s="10">
        <v>0</v>
      </c>
      <c r="AC70" s="8" t="s">
        <v>61</v>
      </c>
      <c r="AD70" s="13">
        <f t="shared" si="14"/>
        <v>417.45274353973673</v>
      </c>
      <c r="AE70" s="13">
        <f t="shared" si="14"/>
        <v>1164.282303030303</v>
      </c>
      <c r="AF70" s="13">
        <f t="shared" si="15"/>
        <v>682.48203504847129</v>
      </c>
      <c r="AG70" s="13">
        <f t="shared" si="16"/>
        <v>402.92989403973513</v>
      </c>
      <c r="AH70" s="13">
        <f t="shared" si="17"/>
        <v>444.02562522522521</v>
      </c>
      <c r="AI70" s="13">
        <f t="shared" si="18"/>
        <v>398.08207532467532</v>
      </c>
      <c r="AJ70" s="13">
        <f t="shared" si="19"/>
        <v>327.19702739726023</v>
      </c>
      <c r="AK70" s="13">
        <f t="shared" si="20"/>
        <v>448.40279743888237</v>
      </c>
      <c r="AL70" s="13">
        <f t="shared" si="21"/>
        <v>1108.038316793893</v>
      </c>
      <c r="AM70" s="13">
        <f t="shared" si="22"/>
        <v>223.11109674027341</v>
      </c>
      <c r="AN70" s="13">
        <f t="shared" si="23"/>
        <v>321.31771087216248</v>
      </c>
      <c r="AO70" s="13">
        <f t="shared" si="24"/>
        <v>261.81273801916933</v>
      </c>
      <c r="AP70" s="13">
        <f t="shared" si="25"/>
        <v>0</v>
      </c>
    </row>
    <row r="71" spans="1:42" ht="20.100000000000001" customHeight="1" x14ac:dyDescent="0.25">
      <c r="A71" s="8" t="s">
        <v>62</v>
      </c>
      <c r="B71" s="8">
        <v>61.6</v>
      </c>
      <c r="C71" s="8">
        <v>18.100000000000001</v>
      </c>
      <c r="D71" s="8">
        <v>29.6</v>
      </c>
      <c r="E71" s="8">
        <v>18.399999999999999</v>
      </c>
      <c r="F71" s="8">
        <v>32.4</v>
      </c>
      <c r="G71" s="8">
        <v>62.3</v>
      </c>
      <c r="H71" s="8">
        <v>6.4</v>
      </c>
      <c r="I71" s="8">
        <v>58.2</v>
      </c>
      <c r="J71" s="8">
        <v>25.7</v>
      </c>
      <c r="K71" s="8">
        <v>53.2</v>
      </c>
      <c r="L71" s="8">
        <v>42.4</v>
      </c>
      <c r="M71" s="8">
        <v>15.4</v>
      </c>
      <c r="N71" s="8">
        <v>53.5</v>
      </c>
      <c r="O71" s="8" t="s">
        <v>62</v>
      </c>
      <c r="P71" s="66">
        <v>14423055</v>
      </c>
      <c r="Q71" s="9">
        <v>27814319.800000001</v>
      </c>
      <c r="R71" s="9">
        <v>8651769.9000000004</v>
      </c>
      <c r="S71" s="9">
        <v>10620012.699999999</v>
      </c>
      <c r="T71" s="9">
        <v>14728578.300000001</v>
      </c>
      <c r="U71" s="9">
        <v>30129902.199999999</v>
      </c>
      <c r="V71" s="9">
        <v>2741911.7</v>
      </c>
      <c r="W71" s="9">
        <v>51860946.899999999</v>
      </c>
      <c r="X71" s="9">
        <v>19304289.199999999</v>
      </c>
      <c r="Y71" s="9">
        <v>16126324.199999999</v>
      </c>
      <c r="Z71" s="9">
        <v>17248947.5</v>
      </c>
      <c r="AA71" s="10">
        <v>3323740</v>
      </c>
      <c r="AB71" s="10">
        <v>0</v>
      </c>
      <c r="AC71" s="8" t="s">
        <v>62</v>
      </c>
      <c r="AD71" s="13">
        <f t="shared" si="14"/>
        <v>234.14050324675324</v>
      </c>
      <c r="AE71" s="13">
        <f t="shared" si="14"/>
        <v>1536.7027513812154</v>
      </c>
      <c r="AF71" s="13">
        <f t="shared" si="15"/>
        <v>292.28952364864864</v>
      </c>
      <c r="AG71" s="13">
        <f t="shared" si="16"/>
        <v>577.1746032608695</v>
      </c>
      <c r="AH71" s="13">
        <f t="shared" si="17"/>
        <v>454.58575000000002</v>
      </c>
      <c r="AI71" s="13">
        <f t="shared" si="18"/>
        <v>483.62603852327447</v>
      </c>
      <c r="AJ71" s="13">
        <f t="shared" si="19"/>
        <v>428.42370312500003</v>
      </c>
      <c r="AK71" s="13">
        <f t="shared" si="20"/>
        <v>891.08156185567009</v>
      </c>
      <c r="AL71" s="13">
        <f t="shared" si="21"/>
        <v>751.13965758754864</v>
      </c>
      <c r="AM71" s="13">
        <f t="shared" si="22"/>
        <v>303.12639473684209</v>
      </c>
      <c r="AN71" s="13">
        <f t="shared" si="23"/>
        <v>406.81479952830188</v>
      </c>
      <c r="AO71" s="13">
        <f t="shared" si="24"/>
        <v>215.82727272727271</v>
      </c>
      <c r="AP71" s="13">
        <f t="shared" si="25"/>
        <v>0</v>
      </c>
    </row>
    <row r="72" spans="1:42" ht="20.100000000000001" customHeight="1" x14ac:dyDescent="0.25">
      <c r="A72" s="8" t="s">
        <v>63</v>
      </c>
      <c r="B72" s="8">
        <v>112.1</v>
      </c>
      <c r="C72" s="8">
        <v>28.6</v>
      </c>
      <c r="D72" s="8">
        <v>188</v>
      </c>
      <c r="E72" s="8">
        <v>47.7</v>
      </c>
      <c r="F72" s="8">
        <v>112.2</v>
      </c>
      <c r="G72" s="8">
        <v>231.9</v>
      </c>
      <c r="H72" s="8">
        <v>24</v>
      </c>
      <c r="I72" s="8">
        <v>130</v>
      </c>
      <c r="J72" s="8">
        <v>128.80000000000001</v>
      </c>
      <c r="K72" s="8">
        <v>128.9</v>
      </c>
      <c r="L72" s="8">
        <v>106</v>
      </c>
      <c r="M72" s="8">
        <v>59.7</v>
      </c>
      <c r="N72" s="8">
        <v>115.5</v>
      </c>
      <c r="O72" s="8" t="s">
        <v>63</v>
      </c>
      <c r="P72" s="66">
        <v>64108681.400000006</v>
      </c>
      <c r="Q72" s="9">
        <v>314210605.69999999</v>
      </c>
      <c r="R72" s="9">
        <v>541129332.79999995</v>
      </c>
      <c r="S72" s="9">
        <v>76755840.799999997</v>
      </c>
      <c r="T72" s="9">
        <v>111465618.40000001</v>
      </c>
      <c r="U72" s="9">
        <v>118013881.3</v>
      </c>
      <c r="V72" s="9">
        <v>8366165.2999999998</v>
      </c>
      <c r="W72" s="10">
        <v>114120425</v>
      </c>
      <c r="X72" s="9">
        <v>109813619.3</v>
      </c>
      <c r="Y72" s="9">
        <v>51186145.700000003</v>
      </c>
      <c r="Z72" s="9">
        <v>59581592.200000003</v>
      </c>
      <c r="AA72" s="9">
        <v>20692986.199999999</v>
      </c>
      <c r="AB72" s="10">
        <v>0</v>
      </c>
      <c r="AC72" s="8" t="s">
        <v>63</v>
      </c>
      <c r="AD72" s="13">
        <f t="shared" si="14"/>
        <v>571.88832649420169</v>
      </c>
      <c r="AE72" s="13">
        <f t="shared" si="14"/>
        <v>10986.384814685314</v>
      </c>
      <c r="AF72" s="13">
        <f t="shared" si="15"/>
        <v>2878.3475148936168</v>
      </c>
      <c r="AG72" s="13">
        <f t="shared" si="16"/>
        <v>1609.1371236897273</v>
      </c>
      <c r="AH72" s="13">
        <f t="shared" si="17"/>
        <v>993.45470944741544</v>
      </c>
      <c r="AI72" s="13">
        <f t="shared" si="18"/>
        <v>508.8998762397585</v>
      </c>
      <c r="AJ72" s="13">
        <f t="shared" si="19"/>
        <v>348.59022083333332</v>
      </c>
      <c r="AK72" s="13">
        <f t="shared" si="20"/>
        <v>877.84942307692313</v>
      </c>
      <c r="AL72" s="13">
        <f t="shared" si="21"/>
        <v>852.59021195652167</v>
      </c>
      <c r="AM72" s="13">
        <f t="shared" si="22"/>
        <v>397.09965632273082</v>
      </c>
      <c r="AN72" s="13">
        <f t="shared" si="23"/>
        <v>562.09049245283018</v>
      </c>
      <c r="AO72" s="13">
        <f t="shared" si="24"/>
        <v>346.61618425460637</v>
      </c>
      <c r="AP72" s="13">
        <f t="shared" si="25"/>
        <v>0</v>
      </c>
    </row>
    <row r="73" spans="1:42" ht="20.100000000000001" customHeight="1" x14ac:dyDescent="0.25">
      <c r="A73" s="8" t="s">
        <v>64</v>
      </c>
      <c r="B73" s="8">
        <v>103.2</v>
      </c>
      <c r="C73" s="8">
        <v>30.2</v>
      </c>
      <c r="D73" s="8">
        <v>145.5</v>
      </c>
      <c r="E73" s="8">
        <v>40</v>
      </c>
      <c r="F73" s="8">
        <v>88</v>
      </c>
      <c r="G73" s="8">
        <v>206.2</v>
      </c>
      <c r="H73" s="8">
        <v>23.1</v>
      </c>
      <c r="I73" s="8">
        <v>104.4</v>
      </c>
      <c r="J73" s="8">
        <v>94.2</v>
      </c>
      <c r="K73" s="8">
        <v>108.4</v>
      </c>
      <c r="L73" s="8">
        <v>83.6</v>
      </c>
      <c r="M73" s="8">
        <v>33.200000000000003</v>
      </c>
      <c r="N73" s="8">
        <v>86.9</v>
      </c>
      <c r="O73" s="8" t="s">
        <v>64</v>
      </c>
      <c r="P73" s="66">
        <v>60440490.5</v>
      </c>
      <c r="Q73" s="9">
        <v>246328374.80000001</v>
      </c>
      <c r="R73" s="9">
        <v>136143599.90000001</v>
      </c>
      <c r="S73" s="10">
        <v>53227705</v>
      </c>
      <c r="T73" s="9">
        <v>59133919.799999997</v>
      </c>
      <c r="U73" s="9">
        <v>93009457.5</v>
      </c>
      <c r="V73" s="9">
        <v>6573160.7999999998</v>
      </c>
      <c r="W73" s="10">
        <v>121114938</v>
      </c>
      <c r="X73" s="9">
        <v>74127934.5</v>
      </c>
      <c r="Y73" s="9">
        <v>35784755.899999999</v>
      </c>
      <c r="Z73" s="9">
        <v>44966472.200000003</v>
      </c>
      <c r="AA73" s="9">
        <v>11222072.1</v>
      </c>
      <c r="AB73" s="10">
        <v>0</v>
      </c>
      <c r="AC73" s="8" t="s">
        <v>64</v>
      </c>
      <c r="AD73" s="13">
        <f t="shared" si="14"/>
        <v>585.66366763565895</v>
      </c>
      <c r="AE73" s="13">
        <f t="shared" si="14"/>
        <v>8156.5687019867555</v>
      </c>
      <c r="AF73" s="13">
        <f t="shared" si="15"/>
        <v>935.69484467353959</v>
      </c>
      <c r="AG73" s="13">
        <f t="shared" si="16"/>
        <v>1330.6926249999999</v>
      </c>
      <c r="AH73" s="13">
        <f t="shared" si="17"/>
        <v>671.97636136363633</v>
      </c>
      <c r="AI73" s="13">
        <f t="shared" si="18"/>
        <v>451.0642943743938</v>
      </c>
      <c r="AJ73" s="13">
        <f t="shared" si="19"/>
        <v>284.5524155844156</v>
      </c>
      <c r="AK73" s="13">
        <f t="shared" si="20"/>
        <v>1160.1047701149425</v>
      </c>
      <c r="AL73" s="13">
        <f t="shared" si="21"/>
        <v>786.92074840764326</v>
      </c>
      <c r="AM73" s="13">
        <f t="shared" si="22"/>
        <v>330.11767435424355</v>
      </c>
      <c r="AN73" s="13">
        <f t="shared" si="23"/>
        <v>537.8764617224881</v>
      </c>
      <c r="AO73" s="13">
        <f t="shared" si="24"/>
        <v>338.01421987951807</v>
      </c>
      <c r="AP73" s="13">
        <f t="shared" si="25"/>
        <v>0</v>
      </c>
    </row>
    <row r="74" spans="1:42" ht="20.100000000000001" customHeight="1" x14ac:dyDescent="0.25">
      <c r="A74" s="8" t="s">
        <v>65</v>
      </c>
      <c r="B74" s="8">
        <v>44.3</v>
      </c>
      <c r="C74" s="8">
        <v>120.4</v>
      </c>
      <c r="D74" s="8">
        <v>153.4</v>
      </c>
      <c r="E74" s="8">
        <v>52</v>
      </c>
      <c r="F74" s="8">
        <v>71.900000000000006</v>
      </c>
      <c r="G74" s="8">
        <v>202.2</v>
      </c>
      <c r="H74" s="8">
        <v>25.4</v>
      </c>
      <c r="I74" s="8">
        <v>112.7</v>
      </c>
      <c r="J74" s="8">
        <v>116.8</v>
      </c>
      <c r="K74" s="8">
        <v>100.5</v>
      </c>
      <c r="L74" s="8">
        <v>94.6</v>
      </c>
      <c r="M74" s="8">
        <v>55.6</v>
      </c>
      <c r="N74" s="8">
        <v>88.5</v>
      </c>
      <c r="O74" s="8" t="s">
        <v>65</v>
      </c>
      <c r="P74" s="66">
        <v>33814473.100000001</v>
      </c>
      <c r="Q74" s="9">
        <v>216934483.30000001</v>
      </c>
      <c r="R74" s="9">
        <v>151142317.19999999</v>
      </c>
      <c r="S74" s="9">
        <v>42621708.299999997</v>
      </c>
      <c r="T74" s="9">
        <v>33104516.399999999</v>
      </c>
      <c r="U74" s="9">
        <v>83107340.700000003</v>
      </c>
      <c r="V74" s="10">
        <v>8075740</v>
      </c>
      <c r="W74" s="9">
        <v>69327448.299999997</v>
      </c>
      <c r="X74" s="9">
        <v>71784058.799999997</v>
      </c>
      <c r="Y74" s="9">
        <v>30111420.600000001</v>
      </c>
      <c r="Z74" s="9">
        <v>42587190.299999997</v>
      </c>
      <c r="AA74" s="9">
        <v>10454357.699999999</v>
      </c>
      <c r="AB74" s="10">
        <v>0</v>
      </c>
      <c r="AC74" s="8" t="s">
        <v>65</v>
      </c>
      <c r="AD74" s="13">
        <f t="shared" si="14"/>
        <v>763.3063905191874</v>
      </c>
      <c r="AE74" s="13">
        <f t="shared" si="14"/>
        <v>1801.7814227574752</v>
      </c>
      <c r="AF74" s="13">
        <f t="shared" si="15"/>
        <v>985.28238070404166</v>
      </c>
      <c r="AG74" s="13">
        <f t="shared" si="16"/>
        <v>819.64823653846145</v>
      </c>
      <c r="AH74" s="13">
        <f t="shared" si="17"/>
        <v>460.4244283727399</v>
      </c>
      <c r="AI74" s="13">
        <f t="shared" si="18"/>
        <v>411.01553264094957</v>
      </c>
      <c r="AJ74" s="13">
        <f t="shared" si="19"/>
        <v>317.94251968503937</v>
      </c>
      <c r="AK74" s="13">
        <f t="shared" si="20"/>
        <v>615.1503842058562</v>
      </c>
      <c r="AL74" s="13">
        <f t="shared" si="21"/>
        <v>614.58954452054797</v>
      </c>
      <c r="AM74" s="13">
        <f t="shared" si="22"/>
        <v>299.61612537313437</v>
      </c>
      <c r="AN74" s="13">
        <f t="shared" si="23"/>
        <v>450.18171564482026</v>
      </c>
      <c r="AO74" s="13">
        <f t="shared" si="24"/>
        <v>188.02801618705035</v>
      </c>
      <c r="AP74" s="13">
        <f t="shared" si="25"/>
        <v>0</v>
      </c>
    </row>
    <row r="75" spans="1:42" ht="20.100000000000001" customHeight="1" x14ac:dyDescent="0.25">
      <c r="A75" s="8" t="s">
        <v>66</v>
      </c>
      <c r="B75" s="8">
        <v>102.3</v>
      </c>
      <c r="C75" s="8">
        <v>6.3</v>
      </c>
      <c r="D75" s="8">
        <v>175.2</v>
      </c>
      <c r="E75" s="8">
        <v>31.6</v>
      </c>
      <c r="F75" s="8">
        <v>86.4</v>
      </c>
      <c r="G75" s="8">
        <v>284.8</v>
      </c>
      <c r="H75" s="8">
        <v>24.6</v>
      </c>
      <c r="I75" s="8">
        <v>134.80000000000001</v>
      </c>
      <c r="J75" s="8">
        <v>149.80000000000001</v>
      </c>
      <c r="K75" s="8">
        <v>105.8</v>
      </c>
      <c r="L75" s="8">
        <v>83.7</v>
      </c>
      <c r="M75" s="8">
        <v>58.1</v>
      </c>
      <c r="N75" s="8">
        <v>101.3</v>
      </c>
      <c r="O75" s="8" t="s">
        <v>66</v>
      </c>
      <c r="P75" s="66">
        <v>56160851.299999997</v>
      </c>
      <c r="Q75" s="9">
        <v>18035619.699999999</v>
      </c>
      <c r="R75" s="9">
        <v>133845715.2</v>
      </c>
      <c r="S75" s="9">
        <v>27827933.100000001</v>
      </c>
      <c r="T75" s="9">
        <v>43630714.200000003</v>
      </c>
      <c r="U75" s="10">
        <v>180227785</v>
      </c>
      <c r="V75" s="9">
        <v>9151828.1999999993</v>
      </c>
      <c r="W75" s="10">
        <v>167604522</v>
      </c>
      <c r="X75" s="9">
        <v>225748733.40000001</v>
      </c>
      <c r="Y75" s="9">
        <v>42557733.5</v>
      </c>
      <c r="Z75" s="9">
        <v>46795141.200000003</v>
      </c>
      <c r="AA75" s="9">
        <v>13212071.9</v>
      </c>
      <c r="AB75" s="10">
        <v>0</v>
      </c>
      <c r="AC75" s="8" t="s">
        <v>66</v>
      </c>
      <c r="AD75" s="13">
        <f t="shared" si="14"/>
        <v>548.98192864125122</v>
      </c>
      <c r="AE75" s="13">
        <f t="shared" si="14"/>
        <v>2862.7967777777776</v>
      </c>
      <c r="AF75" s="13">
        <f t="shared" si="15"/>
        <v>763.95956164383563</v>
      </c>
      <c r="AG75" s="13">
        <f t="shared" si="16"/>
        <v>880.63079430379753</v>
      </c>
      <c r="AH75" s="13">
        <f t="shared" si="17"/>
        <v>504.98511805555557</v>
      </c>
      <c r="AI75" s="13">
        <f t="shared" si="18"/>
        <v>632.82227879213485</v>
      </c>
      <c r="AJ75" s="13">
        <f t="shared" si="19"/>
        <v>372.02553658536584</v>
      </c>
      <c r="AK75" s="13">
        <f t="shared" si="20"/>
        <v>1243.3569881305639</v>
      </c>
      <c r="AL75" s="13">
        <f t="shared" si="21"/>
        <v>1507.0008905206944</v>
      </c>
      <c r="AM75" s="13">
        <f t="shared" si="22"/>
        <v>402.24700850661628</v>
      </c>
      <c r="AN75" s="13">
        <f t="shared" si="23"/>
        <v>559.08173476702518</v>
      </c>
      <c r="AO75" s="13">
        <f t="shared" si="24"/>
        <v>227.40227022375217</v>
      </c>
      <c r="AP75" s="13">
        <f t="shared" si="25"/>
        <v>0</v>
      </c>
    </row>
    <row r="76" spans="1:42" ht="20.100000000000001" customHeight="1" x14ac:dyDescent="0.25">
      <c r="A76" s="8" t="s">
        <v>67</v>
      </c>
      <c r="B76" s="8">
        <v>137.4</v>
      </c>
      <c r="C76" s="8">
        <v>0.5</v>
      </c>
      <c r="D76" s="8">
        <v>136.6</v>
      </c>
      <c r="E76" s="8">
        <v>23.5</v>
      </c>
      <c r="F76" s="8">
        <v>77.5</v>
      </c>
      <c r="G76" s="8">
        <v>145.69999999999999</v>
      </c>
      <c r="H76" s="8">
        <v>18.100000000000001</v>
      </c>
      <c r="I76" s="8">
        <v>73.3</v>
      </c>
      <c r="J76" s="8">
        <v>76.099999999999994</v>
      </c>
      <c r="K76" s="8">
        <v>78.900000000000006</v>
      </c>
      <c r="L76" s="8">
        <v>71.8</v>
      </c>
      <c r="M76" s="8">
        <v>32.200000000000003</v>
      </c>
      <c r="N76" s="8">
        <v>69.7</v>
      </c>
      <c r="O76" s="8" t="s">
        <v>67</v>
      </c>
      <c r="P76" s="66">
        <v>59311356.799999997</v>
      </c>
      <c r="Q76" s="9">
        <v>2846782.2</v>
      </c>
      <c r="R76" s="9">
        <v>223573370.30000001</v>
      </c>
      <c r="S76" s="10">
        <v>15728412</v>
      </c>
      <c r="T76" s="9">
        <v>28739360.199999999</v>
      </c>
      <c r="U76" s="9">
        <v>76930444.200000003</v>
      </c>
      <c r="V76" s="9">
        <v>5522951.5</v>
      </c>
      <c r="W76" s="10">
        <v>52120336</v>
      </c>
      <c r="X76" s="9">
        <v>58476299.399999999</v>
      </c>
      <c r="Y76" s="9">
        <v>23654530.199999999</v>
      </c>
      <c r="Z76" s="9">
        <v>27482139.399999999</v>
      </c>
      <c r="AA76" s="9">
        <v>8528851.5999999996</v>
      </c>
      <c r="AB76" s="10">
        <v>0</v>
      </c>
      <c r="AC76" s="8" t="s">
        <v>67</v>
      </c>
      <c r="AD76" s="13">
        <f t="shared" si="14"/>
        <v>431.66926346433769</v>
      </c>
      <c r="AE76" s="13">
        <f t="shared" si="14"/>
        <v>5693.5644000000002</v>
      </c>
      <c r="AF76" s="13">
        <f t="shared" si="15"/>
        <v>1636.7011002928259</v>
      </c>
      <c r="AG76" s="13">
        <f t="shared" si="16"/>
        <v>669.29412765957443</v>
      </c>
      <c r="AH76" s="13">
        <f t="shared" si="17"/>
        <v>370.83045419354841</v>
      </c>
      <c r="AI76" s="13">
        <f t="shared" si="18"/>
        <v>528.00579409746058</v>
      </c>
      <c r="AJ76" s="13">
        <f t="shared" si="19"/>
        <v>305.13544198895028</v>
      </c>
      <c r="AK76" s="13">
        <f t="shared" si="20"/>
        <v>711.05506139154159</v>
      </c>
      <c r="AL76" s="13">
        <f t="shared" si="21"/>
        <v>768.41392115637314</v>
      </c>
      <c r="AM76" s="13">
        <f t="shared" si="22"/>
        <v>299.80393155893535</v>
      </c>
      <c r="AN76" s="13">
        <f t="shared" si="23"/>
        <v>382.75960167130916</v>
      </c>
      <c r="AO76" s="13">
        <f t="shared" si="24"/>
        <v>264.87116770186333</v>
      </c>
      <c r="AP76" s="13">
        <f t="shared" si="25"/>
        <v>0</v>
      </c>
    </row>
    <row r="77" spans="1:42" ht="20.100000000000001" customHeight="1" x14ac:dyDescent="0.25">
      <c r="A77" s="8" t="s">
        <v>68</v>
      </c>
      <c r="B77" s="8">
        <v>32.5</v>
      </c>
      <c r="C77" s="8">
        <v>12.3</v>
      </c>
      <c r="D77" s="8">
        <v>68.7</v>
      </c>
      <c r="E77" s="8">
        <v>15.2</v>
      </c>
      <c r="F77" s="8">
        <v>44.1</v>
      </c>
      <c r="G77" s="8">
        <v>83</v>
      </c>
      <c r="H77" s="8">
        <v>11</v>
      </c>
      <c r="I77" s="8">
        <v>40.299999999999997</v>
      </c>
      <c r="J77" s="8">
        <v>42.1</v>
      </c>
      <c r="K77" s="8">
        <v>49.8</v>
      </c>
      <c r="L77" s="8">
        <v>32.6</v>
      </c>
      <c r="M77" s="8">
        <v>15.6</v>
      </c>
      <c r="N77" s="8">
        <v>36.799999999999997</v>
      </c>
      <c r="O77" s="8" t="s">
        <v>68</v>
      </c>
      <c r="P77" s="66">
        <v>20252865</v>
      </c>
      <c r="Q77" s="9">
        <v>139828939.40000001</v>
      </c>
      <c r="R77" s="9">
        <v>47508326.299999997</v>
      </c>
      <c r="S77" s="9">
        <v>15523209.699999999</v>
      </c>
      <c r="T77" s="9">
        <v>27552427.5</v>
      </c>
      <c r="U77" s="9">
        <v>40589240.100000001</v>
      </c>
      <c r="V77" s="9">
        <v>4554762.0999999996</v>
      </c>
      <c r="W77" s="9">
        <v>50210776.5</v>
      </c>
      <c r="X77" s="9">
        <v>54826304.5</v>
      </c>
      <c r="Y77" s="9">
        <v>20958683.600000001</v>
      </c>
      <c r="Z77" s="9">
        <v>18693668.5</v>
      </c>
      <c r="AA77" s="9">
        <v>4902676.5</v>
      </c>
      <c r="AB77" s="10">
        <v>0</v>
      </c>
      <c r="AC77" s="8" t="s">
        <v>68</v>
      </c>
      <c r="AD77" s="13">
        <f t="shared" si="14"/>
        <v>623.16507692307687</v>
      </c>
      <c r="AE77" s="13">
        <f t="shared" si="14"/>
        <v>11368.206455284553</v>
      </c>
      <c r="AF77" s="13">
        <f t="shared" si="15"/>
        <v>691.53313391557492</v>
      </c>
      <c r="AG77" s="13">
        <f t="shared" si="16"/>
        <v>1021.2637960526315</v>
      </c>
      <c r="AH77" s="13">
        <f t="shared" si="17"/>
        <v>624.77159863945576</v>
      </c>
      <c r="AI77" s="13">
        <f t="shared" si="18"/>
        <v>489.02698915662654</v>
      </c>
      <c r="AJ77" s="13">
        <f t="shared" si="19"/>
        <v>414.06928181818176</v>
      </c>
      <c r="AK77" s="13">
        <f t="shared" si="20"/>
        <v>1245.9249751861041</v>
      </c>
      <c r="AL77" s="13">
        <f t="shared" si="21"/>
        <v>1302.2875178147269</v>
      </c>
      <c r="AM77" s="13">
        <f t="shared" si="22"/>
        <v>420.85710040160643</v>
      </c>
      <c r="AN77" s="13">
        <f t="shared" si="23"/>
        <v>573.42541411042941</v>
      </c>
      <c r="AO77" s="13">
        <f t="shared" si="24"/>
        <v>314.27413461538464</v>
      </c>
      <c r="AP77" s="13">
        <f t="shared" si="25"/>
        <v>0</v>
      </c>
    </row>
    <row r="78" spans="1:42" ht="20.100000000000001" customHeight="1" x14ac:dyDescent="0.25">
      <c r="A78" s="8" t="s">
        <v>69</v>
      </c>
      <c r="B78" s="8">
        <v>42.2</v>
      </c>
      <c r="C78" s="8">
        <v>45.5</v>
      </c>
      <c r="D78" s="8">
        <v>18.100000000000001</v>
      </c>
      <c r="E78" s="8">
        <v>31.3</v>
      </c>
      <c r="F78" s="8">
        <v>38.1</v>
      </c>
      <c r="G78" s="8">
        <v>57.2</v>
      </c>
      <c r="H78" s="8">
        <v>4.2</v>
      </c>
      <c r="I78" s="8">
        <v>50.3</v>
      </c>
      <c r="J78" s="8">
        <v>31.8</v>
      </c>
      <c r="K78" s="8">
        <v>65.099999999999994</v>
      </c>
      <c r="L78" s="8">
        <v>36.4</v>
      </c>
      <c r="M78" s="8">
        <v>18.7</v>
      </c>
      <c r="N78" s="8">
        <v>43.4</v>
      </c>
      <c r="O78" s="8" t="s">
        <v>69</v>
      </c>
      <c r="P78" s="66">
        <v>14909615.899999999</v>
      </c>
      <c r="Q78" s="9">
        <v>364276471.5</v>
      </c>
      <c r="R78" s="9">
        <v>10975296.800000001</v>
      </c>
      <c r="S78" s="9">
        <v>33845479.100000001</v>
      </c>
      <c r="T78" s="9">
        <v>49774443.100000001</v>
      </c>
      <c r="U78" s="9">
        <v>50885490.299999997</v>
      </c>
      <c r="V78" s="9">
        <v>4767516.2</v>
      </c>
      <c r="W78" s="9">
        <v>62901553.799999997</v>
      </c>
      <c r="X78" s="9">
        <v>29919019.699999999</v>
      </c>
      <c r="Y78" s="10">
        <v>36958490</v>
      </c>
      <c r="Z78" s="10">
        <v>32984422</v>
      </c>
      <c r="AA78" s="9">
        <v>11899579.199999999</v>
      </c>
      <c r="AB78" s="10">
        <v>0</v>
      </c>
      <c r="AC78" s="8" t="s">
        <v>69</v>
      </c>
      <c r="AD78" s="13">
        <f t="shared" si="14"/>
        <v>353.30843364928904</v>
      </c>
      <c r="AE78" s="13">
        <f t="shared" si="14"/>
        <v>8006.076296703297</v>
      </c>
      <c r="AF78" s="13">
        <f t="shared" si="15"/>
        <v>606.36998895027625</v>
      </c>
      <c r="AG78" s="13">
        <f t="shared" si="16"/>
        <v>1081.3252108626198</v>
      </c>
      <c r="AH78" s="13">
        <f t="shared" si="17"/>
        <v>1306.4158293963255</v>
      </c>
      <c r="AI78" s="13">
        <f t="shared" si="18"/>
        <v>889.60647377622377</v>
      </c>
      <c r="AJ78" s="13">
        <f t="shared" si="19"/>
        <v>1135.1229047619049</v>
      </c>
      <c r="AK78" s="13">
        <f t="shared" si="20"/>
        <v>1250.5279085487077</v>
      </c>
      <c r="AL78" s="13">
        <f t="shared" si="21"/>
        <v>940.84967610062893</v>
      </c>
      <c r="AM78" s="13">
        <f t="shared" si="22"/>
        <v>567.71874039938564</v>
      </c>
      <c r="AN78" s="13">
        <f t="shared" si="23"/>
        <v>906.16543956043961</v>
      </c>
      <c r="AO78" s="13">
        <f t="shared" si="24"/>
        <v>636.34113368983958</v>
      </c>
      <c r="AP78" s="13">
        <f t="shared" si="25"/>
        <v>0</v>
      </c>
    </row>
    <row r="79" spans="1:42" ht="20.100000000000001" customHeight="1" x14ac:dyDescent="0.25">
      <c r="A79" s="8" t="s">
        <v>70</v>
      </c>
      <c r="B79" s="8">
        <v>23.7</v>
      </c>
      <c r="C79" s="8">
        <v>2</v>
      </c>
      <c r="D79" s="8">
        <v>17.3</v>
      </c>
      <c r="E79" s="8">
        <v>10.5</v>
      </c>
      <c r="F79" s="8">
        <v>12.9</v>
      </c>
      <c r="G79" s="8">
        <v>24.7</v>
      </c>
      <c r="H79" s="8">
        <v>3.7</v>
      </c>
      <c r="I79" s="8">
        <v>14</v>
      </c>
      <c r="J79" s="8">
        <v>13.8</v>
      </c>
      <c r="K79" s="8">
        <v>15</v>
      </c>
      <c r="L79" s="8">
        <v>12.6</v>
      </c>
      <c r="M79" s="8">
        <v>7.2</v>
      </c>
      <c r="N79" s="8">
        <v>25.4</v>
      </c>
      <c r="O79" s="8" t="s">
        <v>70</v>
      </c>
      <c r="P79" s="66">
        <v>36153461.899999999</v>
      </c>
      <c r="Q79" s="9">
        <v>8371152.5</v>
      </c>
      <c r="R79" s="9">
        <v>17281497.699999999</v>
      </c>
      <c r="S79" s="10">
        <v>10013454</v>
      </c>
      <c r="T79" s="9">
        <v>6148542.4000000004</v>
      </c>
      <c r="U79" s="9">
        <v>15665324.699999999</v>
      </c>
      <c r="V79" s="9">
        <v>3126526.6</v>
      </c>
      <c r="W79" s="9">
        <v>13037277.6</v>
      </c>
      <c r="X79" s="9">
        <v>11008297.699999999</v>
      </c>
      <c r="Y79" s="9">
        <v>9172163.3000000007</v>
      </c>
      <c r="Z79" s="9">
        <v>14042434.4</v>
      </c>
      <c r="AA79" s="9">
        <v>4098656.2</v>
      </c>
      <c r="AB79" s="10">
        <v>0</v>
      </c>
      <c r="AC79" s="8" t="s">
        <v>70</v>
      </c>
      <c r="AD79" s="13">
        <f t="shared" si="14"/>
        <v>1525.4625274261602</v>
      </c>
      <c r="AE79" s="13">
        <f t="shared" si="14"/>
        <v>4185.5762500000001</v>
      </c>
      <c r="AF79" s="13">
        <f t="shared" si="15"/>
        <v>998.93050289017333</v>
      </c>
      <c r="AG79" s="13">
        <f t="shared" si="16"/>
        <v>953.66228571428576</v>
      </c>
      <c r="AH79" s="13">
        <f t="shared" si="17"/>
        <v>476.63119379844966</v>
      </c>
      <c r="AI79" s="13">
        <f t="shared" si="18"/>
        <v>634.22367206477725</v>
      </c>
      <c r="AJ79" s="13">
        <f t="shared" si="19"/>
        <v>845.00718918918926</v>
      </c>
      <c r="AK79" s="13">
        <f t="shared" si="20"/>
        <v>931.23411428571421</v>
      </c>
      <c r="AL79" s="13">
        <f t="shared" si="21"/>
        <v>797.70273188405793</v>
      </c>
      <c r="AM79" s="13">
        <f t="shared" si="22"/>
        <v>611.47755333333339</v>
      </c>
      <c r="AN79" s="13">
        <f t="shared" si="23"/>
        <v>1114.4789206349208</v>
      </c>
      <c r="AO79" s="13">
        <f t="shared" si="24"/>
        <v>569.25780555555559</v>
      </c>
      <c r="AP79" s="13">
        <f t="shared" si="25"/>
        <v>0</v>
      </c>
    </row>
    <row r="80" spans="1:42" ht="20.100000000000001" customHeight="1" x14ac:dyDescent="0.25">
      <c r="A80" s="8" t="s">
        <v>71</v>
      </c>
      <c r="B80" s="8">
        <v>95</v>
      </c>
      <c r="C80" s="8">
        <v>10.3</v>
      </c>
      <c r="D80" s="8">
        <v>99.9</v>
      </c>
      <c r="E80" s="8">
        <v>36.9</v>
      </c>
      <c r="F80" s="8">
        <v>61.9</v>
      </c>
      <c r="G80" s="8">
        <v>195.8</v>
      </c>
      <c r="H80" s="8">
        <v>26.3</v>
      </c>
      <c r="I80" s="8">
        <v>112.5</v>
      </c>
      <c r="J80" s="8">
        <v>70.2</v>
      </c>
      <c r="K80" s="8">
        <v>77.8</v>
      </c>
      <c r="L80" s="8">
        <v>61</v>
      </c>
      <c r="M80" s="8">
        <v>32.9</v>
      </c>
      <c r="N80" s="8">
        <v>89.9</v>
      </c>
      <c r="O80" s="8" t="s">
        <v>71</v>
      </c>
      <c r="P80" s="66">
        <v>70931066.099999994</v>
      </c>
      <c r="Q80" s="9">
        <v>7899571.5</v>
      </c>
      <c r="R80" s="9">
        <v>58982097.200000003</v>
      </c>
      <c r="S80" s="9">
        <v>16966039.100000001</v>
      </c>
      <c r="T80" s="9">
        <v>35198177.299999997</v>
      </c>
      <c r="U80" s="9">
        <v>144243322.09999999</v>
      </c>
      <c r="V80" s="9">
        <v>11337067.4</v>
      </c>
      <c r="W80" s="9">
        <v>171114145.30000001</v>
      </c>
      <c r="X80" s="9">
        <v>71818746.900000006</v>
      </c>
      <c r="Y80" s="9">
        <v>23603025.800000001</v>
      </c>
      <c r="Z80" s="10">
        <v>36454644</v>
      </c>
      <c r="AA80" s="9">
        <v>10941567.6</v>
      </c>
      <c r="AB80" s="10">
        <v>0</v>
      </c>
      <c r="AC80" s="8" t="s">
        <v>71</v>
      </c>
      <c r="AD80" s="13">
        <f t="shared" si="14"/>
        <v>746.64280105263151</v>
      </c>
      <c r="AE80" s="13">
        <f t="shared" si="14"/>
        <v>766.94868932038833</v>
      </c>
      <c r="AF80" s="13">
        <f t="shared" si="15"/>
        <v>590.4113833833834</v>
      </c>
      <c r="AG80" s="13">
        <f t="shared" si="16"/>
        <v>459.78425745257459</v>
      </c>
      <c r="AH80" s="13">
        <f t="shared" si="17"/>
        <v>568.62968174474952</v>
      </c>
      <c r="AI80" s="13">
        <f t="shared" si="18"/>
        <v>736.68703830439222</v>
      </c>
      <c r="AJ80" s="13">
        <f t="shared" si="19"/>
        <v>431.06720152091253</v>
      </c>
      <c r="AK80" s="13">
        <f t="shared" si="20"/>
        <v>1521.0146248888891</v>
      </c>
      <c r="AL80" s="13">
        <f t="shared" si="21"/>
        <v>1023.0590726495727</v>
      </c>
      <c r="AM80" s="13">
        <f t="shared" si="22"/>
        <v>303.38079434447303</v>
      </c>
      <c r="AN80" s="13">
        <f t="shared" si="23"/>
        <v>597.61711475409834</v>
      </c>
      <c r="AO80" s="13">
        <f t="shared" si="24"/>
        <v>332.57044376899694</v>
      </c>
      <c r="AP80" s="13">
        <f t="shared" si="25"/>
        <v>0</v>
      </c>
    </row>
    <row r="81" spans="1:42" ht="20.100000000000001" customHeight="1" x14ac:dyDescent="0.25">
      <c r="A81" s="8" t="s">
        <v>72</v>
      </c>
      <c r="B81" s="8">
        <v>38.5</v>
      </c>
      <c r="C81" s="8">
        <v>12.1</v>
      </c>
      <c r="D81" s="8">
        <v>75.3</v>
      </c>
      <c r="E81" s="8">
        <v>23.8</v>
      </c>
      <c r="F81" s="8">
        <v>68.099999999999994</v>
      </c>
      <c r="G81" s="8">
        <v>141</v>
      </c>
      <c r="H81" s="8">
        <v>14</v>
      </c>
      <c r="I81" s="8">
        <v>75.400000000000006</v>
      </c>
      <c r="J81" s="8">
        <v>65.400000000000006</v>
      </c>
      <c r="K81" s="8">
        <v>55.5</v>
      </c>
      <c r="L81" s="8">
        <v>47.7</v>
      </c>
      <c r="M81" s="8">
        <v>26.9</v>
      </c>
      <c r="N81" s="8">
        <v>72.900000000000006</v>
      </c>
      <c r="O81" s="8" t="s">
        <v>72</v>
      </c>
      <c r="P81" s="66">
        <v>43446942.299999997</v>
      </c>
      <c r="Q81" s="10">
        <v>31037323</v>
      </c>
      <c r="R81" s="9">
        <v>69153755.700000003</v>
      </c>
      <c r="S81" s="9">
        <v>26395344.600000001</v>
      </c>
      <c r="T81" s="9">
        <v>32926803.800000001</v>
      </c>
      <c r="U81" s="9">
        <v>91429640.299999997</v>
      </c>
      <c r="V81" s="9">
        <v>7701432.7999999998</v>
      </c>
      <c r="W81" s="9">
        <v>117076086.8</v>
      </c>
      <c r="X81" s="9">
        <v>55196309.700000003</v>
      </c>
      <c r="Y81" s="9">
        <v>25454151.100000001</v>
      </c>
      <c r="Z81" s="10">
        <v>31746949</v>
      </c>
      <c r="AA81" s="9">
        <v>9680799.5</v>
      </c>
      <c r="AB81" s="10">
        <v>0</v>
      </c>
      <c r="AC81" s="8" t="s">
        <v>72</v>
      </c>
      <c r="AD81" s="13">
        <f t="shared" si="14"/>
        <v>1128.4920077922077</v>
      </c>
      <c r="AE81" s="13">
        <f t="shared" si="14"/>
        <v>2565.0680165289255</v>
      </c>
      <c r="AF81" s="13">
        <f t="shared" si="15"/>
        <v>918.37656972111563</v>
      </c>
      <c r="AG81" s="13">
        <f t="shared" si="16"/>
        <v>1109.0480924369749</v>
      </c>
      <c r="AH81" s="13">
        <f t="shared" si="17"/>
        <v>483.50666372980913</v>
      </c>
      <c r="AI81" s="13">
        <f t="shared" si="18"/>
        <v>648.43716524822696</v>
      </c>
      <c r="AJ81" s="13">
        <f t="shared" si="19"/>
        <v>550.10234285714284</v>
      </c>
      <c r="AK81" s="13">
        <f t="shared" si="20"/>
        <v>1552.7332466843502</v>
      </c>
      <c r="AL81" s="13">
        <f t="shared" si="21"/>
        <v>843.98027064220173</v>
      </c>
      <c r="AM81" s="13">
        <f t="shared" si="22"/>
        <v>458.63335315315317</v>
      </c>
      <c r="AN81" s="13">
        <f t="shared" si="23"/>
        <v>665.55448637316567</v>
      </c>
      <c r="AO81" s="13">
        <f t="shared" si="24"/>
        <v>359.8810223048327</v>
      </c>
      <c r="AP81" s="13">
        <f t="shared" si="25"/>
        <v>0</v>
      </c>
    </row>
    <row r="82" spans="1:42" ht="20.100000000000001" customHeight="1" x14ac:dyDescent="0.25">
      <c r="A82" s="8" t="s">
        <v>73</v>
      </c>
      <c r="B82" s="8">
        <v>45.6</v>
      </c>
      <c r="C82" s="8">
        <v>12.8</v>
      </c>
      <c r="D82" s="8">
        <v>20.9</v>
      </c>
      <c r="E82" s="8">
        <v>18.600000000000001</v>
      </c>
      <c r="F82" s="8">
        <v>48.4</v>
      </c>
      <c r="G82" s="8">
        <v>92.6</v>
      </c>
      <c r="H82" s="8">
        <v>5.3</v>
      </c>
      <c r="I82" s="8">
        <v>42.3</v>
      </c>
      <c r="J82" s="8">
        <v>27.1</v>
      </c>
      <c r="K82" s="8">
        <v>30</v>
      </c>
      <c r="L82" s="8">
        <v>30.4</v>
      </c>
      <c r="M82" s="8">
        <v>11.6</v>
      </c>
      <c r="N82" s="8">
        <v>36.6</v>
      </c>
      <c r="O82" s="8" t="s">
        <v>73</v>
      </c>
      <c r="P82" s="66">
        <v>21215283.900000002</v>
      </c>
      <c r="Q82" s="10">
        <v>47330346</v>
      </c>
      <c r="R82" s="9">
        <v>11619210.4</v>
      </c>
      <c r="S82" s="9">
        <v>18959589.699999999</v>
      </c>
      <c r="T82" s="9">
        <v>32023471.699999999</v>
      </c>
      <c r="U82" s="9">
        <v>32541579.5</v>
      </c>
      <c r="V82" s="9">
        <v>2522521.5</v>
      </c>
      <c r="W82" s="9">
        <v>41756748.600000001</v>
      </c>
      <c r="X82" s="10">
        <v>16423774</v>
      </c>
      <c r="Y82" s="9">
        <v>12458906.699999999</v>
      </c>
      <c r="Z82" s="9">
        <v>14129133.4</v>
      </c>
      <c r="AA82" s="9">
        <v>3125058.1</v>
      </c>
      <c r="AB82" s="10">
        <v>0</v>
      </c>
      <c r="AC82" s="8" t="s">
        <v>73</v>
      </c>
      <c r="AD82" s="13">
        <f t="shared" si="14"/>
        <v>465.24745394736846</v>
      </c>
      <c r="AE82" s="13">
        <f t="shared" si="14"/>
        <v>3697.6832812500002</v>
      </c>
      <c r="AF82" s="13">
        <f t="shared" si="15"/>
        <v>555.94308133971299</v>
      </c>
      <c r="AG82" s="13">
        <f t="shared" si="16"/>
        <v>1019.3327795698924</v>
      </c>
      <c r="AH82" s="13">
        <f t="shared" si="17"/>
        <v>661.64197727272722</v>
      </c>
      <c r="AI82" s="13">
        <f t="shared" si="18"/>
        <v>351.42094492440606</v>
      </c>
      <c r="AJ82" s="13">
        <f t="shared" si="19"/>
        <v>475.94745283018869</v>
      </c>
      <c r="AK82" s="13">
        <f t="shared" si="20"/>
        <v>987.15717730496453</v>
      </c>
      <c r="AL82" s="13">
        <f t="shared" si="21"/>
        <v>606.0433210332103</v>
      </c>
      <c r="AM82" s="13">
        <f t="shared" si="22"/>
        <v>415.29688999999996</v>
      </c>
      <c r="AN82" s="13">
        <f t="shared" si="23"/>
        <v>464.77412500000003</v>
      </c>
      <c r="AO82" s="13">
        <f t="shared" si="24"/>
        <v>269.4015603448276</v>
      </c>
      <c r="AP82" s="13">
        <f t="shared" si="25"/>
        <v>0</v>
      </c>
    </row>
    <row r="83" spans="1:42" ht="20.100000000000001" customHeight="1" x14ac:dyDescent="0.25">
      <c r="A83" s="8" t="s">
        <v>74</v>
      </c>
      <c r="B83" s="8">
        <v>2.8</v>
      </c>
      <c r="C83" s="8">
        <v>11.4</v>
      </c>
      <c r="D83" s="8">
        <v>3.5</v>
      </c>
      <c r="E83" s="8">
        <v>6.7</v>
      </c>
      <c r="F83" s="8">
        <v>5</v>
      </c>
      <c r="G83" s="8">
        <v>11.5</v>
      </c>
      <c r="H83" s="8">
        <v>1.4</v>
      </c>
      <c r="I83" s="8">
        <v>7.4</v>
      </c>
      <c r="J83" s="8">
        <v>5.3</v>
      </c>
      <c r="K83" s="8">
        <v>6.8</v>
      </c>
      <c r="L83" s="8">
        <v>7.8</v>
      </c>
      <c r="M83" s="8">
        <v>3.4</v>
      </c>
      <c r="N83" s="8">
        <v>12.8</v>
      </c>
      <c r="O83" s="8" t="s">
        <v>74</v>
      </c>
      <c r="P83" s="66">
        <v>7489693.1999999993</v>
      </c>
      <c r="Q83" s="9">
        <v>35973210.899999999</v>
      </c>
      <c r="R83" s="9">
        <v>2133739.5</v>
      </c>
      <c r="S83" s="9">
        <v>10227199.5</v>
      </c>
      <c r="T83" s="9">
        <v>13811703.5</v>
      </c>
      <c r="U83" s="9">
        <v>10806870.5</v>
      </c>
      <c r="V83" s="9">
        <v>707712.7</v>
      </c>
      <c r="W83" s="9">
        <v>7456869.5</v>
      </c>
      <c r="X83" s="9">
        <v>5612377.7000000002</v>
      </c>
      <c r="Y83" s="9">
        <v>5341493.2</v>
      </c>
      <c r="Z83" s="9">
        <v>8161555.4000000004</v>
      </c>
      <c r="AA83" s="9">
        <v>2438347.4</v>
      </c>
      <c r="AB83" s="10">
        <v>0</v>
      </c>
      <c r="AC83" s="8" t="s">
        <v>74</v>
      </c>
      <c r="AD83" s="13">
        <f t="shared" si="14"/>
        <v>2674.8904285714284</v>
      </c>
      <c r="AE83" s="13">
        <f t="shared" si="14"/>
        <v>3155.5448157894734</v>
      </c>
      <c r="AF83" s="13">
        <f t="shared" si="15"/>
        <v>609.63985714285718</v>
      </c>
      <c r="AG83" s="13">
        <f t="shared" si="16"/>
        <v>1526.4476865671643</v>
      </c>
      <c r="AH83" s="13">
        <f t="shared" si="17"/>
        <v>2762.3407000000002</v>
      </c>
      <c r="AI83" s="13">
        <f t="shared" si="18"/>
        <v>939.72786956521736</v>
      </c>
      <c r="AJ83" s="13">
        <f t="shared" si="19"/>
        <v>505.50907142857142</v>
      </c>
      <c r="AK83" s="13">
        <f t="shared" si="20"/>
        <v>1007.6850675675676</v>
      </c>
      <c r="AL83" s="13">
        <f t="shared" si="21"/>
        <v>1058.9391886792453</v>
      </c>
      <c r="AM83" s="13">
        <f t="shared" si="22"/>
        <v>785.51370588235295</v>
      </c>
      <c r="AN83" s="13">
        <f t="shared" si="23"/>
        <v>1046.3532564102566</v>
      </c>
      <c r="AO83" s="13">
        <f t="shared" si="24"/>
        <v>717.16099999999994</v>
      </c>
      <c r="AP83" s="13">
        <f t="shared" si="25"/>
        <v>0</v>
      </c>
    </row>
    <row r="84" spans="1:42" ht="20.100000000000001" customHeight="1" x14ac:dyDescent="0.25">
      <c r="A84" s="8" t="s">
        <v>75</v>
      </c>
      <c r="B84" s="8">
        <v>20.3</v>
      </c>
      <c r="C84" s="8">
        <v>12</v>
      </c>
      <c r="D84" s="8">
        <v>19.399999999999999</v>
      </c>
      <c r="E84" s="8">
        <v>11.6</v>
      </c>
      <c r="F84" s="8">
        <v>28.8</v>
      </c>
      <c r="G84" s="8">
        <v>57.9</v>
      </c>
      <c r="H84" s="8">
        <v>8</v>
      </c>
      <c r="I84" s="8">
        <v>27.7</v>
      </c>
      <c r="J84" s="8">
        <v>24.4</v>
      </c>
      <c r="K84" s="8">
        <v>20.399999999999999</v>
      </c>
      <c r="L84" s="8">
        <v>19.8</v>
      </c>
      <c r="M84" s="8">
        <v>8.9</v>
      </c>
      <c r="N84" s="8">
        <v>26.1</v>
      </c>
      <c r="O84" s="8" t="s">
        <v>75</v>
      </c>
      <c r="P84" s="66">
        <v>45427716</v>
      </c>
      <c r="Q84" s="9">
        <v>489777923.69999999</v>
      </c>
      <c r="R84" s="9">
        <v>17554104.5</v>
      </c>
      <c r="S84" s="9">
        <v>10062840.9</v>
      </c>
      <c r="T84" s="9">
        <v>56910355.600000001</v>
      </c>
      <c r="U84" s="9">
        <v>43078427.600000001</v>
      </c>
      <c r="V84" s="9">
        <v>3839519.1</v>
      </c>
      <c r="W84" s="10">
        <v>41452007</v>
      </c>
      <c r="X84" s="9">
        <v>60241917.700000003</v>
      </c>
      <c r="Y84" s="9">
        <v>13320564.9</v>
      </c>
      <c r="Z84" s="9">
        <v>19167268.600000001</v>
      </c>
      <c r="AA84" s="9">
        <v>5842680.7999999998</v>
      </c>
      <c r="AB84" s="10">
        <v>0</v>
      </c>
      <c r="AC84" s="8" t="s">
        <v>75</v>
      </c>
      <c r="AD84" s="13">
        <f t="shared" si="14"/>
        <v>2237.8185221674876</v>
      </c>
      <c r="AE84" s="13">
        <f t="shared" si="14"/>
        <v>40814.826974999996</v>
      </c>
      <c r="AF84" s="13">
        <f t="shared" si="15"/>
        <v>904.85074742268046</v>
      </c>
      <c r="AG84" s="13">
        <f t="shared" si="16"/>
        <v>867.48628448275861</v>
      </c>
      <c r="AH84" s="13">
        <f t="shared" si="17"/>
        <v>1976.0540138888889</v>
      </c>
      <c r="AI84" s="13">
        <f t="shared" si="18"/>
        <v>744.01429360967188</v>
      </c>
      <c r="AJ84" s="13">
        <f t="shared" si="19"/>
        <v>479.9398875</v>
      </c>
      <c r="AK84" s="13">
        <f t="shared" si="20"/>
        <v>1496.4623465703971</v>
      </c>
      <c r="AL84" s="13">
        <f t="shared" si="21"/>
        <v>2468.9310532786885</v>
      </c>
      <c r="AM84" s="13">
        <f t="shared" si="22"/>
        <v>652.9688676470588</v>
      </c>
      <c r="AN84" s="13">
        <f t="shared" si="23"/>
        <v>968.04386868686879</v>
      </c>
      <c r="AO84" s="13">
        <f t="shared" si="24"/>
        <v>656.48098876404492</v>
      </c>
      <c r="AP84" s="13">
        <f t="shared" si="25"/>
        <v>0</v>
      </c>
    </row>
    <row r="85" spans="1:42" ht="20.100000000000001" customHeight="1" x14ac:dyDescent="0.25">
      <c r="A85" s="8" t="s">
        <v>92</v>
      </c>
      <c r="B85" s="8">
        <v>10.3</v>
      </c>
      <c r="C85" s="8">
        <v>1.2</v>
      </c>
      <c r="D85" s="8">
        <v>7.3</v>
      </c>
      <c r="E85" s="8">
        <v>3.2</v>
      </c>
      <c r="F85" s="8">
        <v>6.1</v>
      </c>
      <c r="G85" s="8">
        <v>10.7</v>
      </c>
      <c r="H85" s="8">
        <v>0.8</v>
      </c>
      <c r="I85" s="8">
        <v>7.4</v>
      </c>
      <c r="J85" s="8">
        <v>3.7</v>
      </c>
      <c r="K85" s="8">
        <v>7.3</v>
      </c>
      <c r="L85" s="8">
        <v>5.9</v>
      </c>
      <c r="M85" s="8">
        <v>2.8</v>
      </c>
      <c r="N85" s="8">
        <v>8.4</v>
      </c>
      <c r="O85" s="8" t="s">
        <v>92</v>
      </c>
      <c r="P85" s="66">
        <v>4922430.4000000004</v>
      </c>
      <c r="Q85" s="9">
        <v>766691.7</v>
      </c>
      <c r="R85" s="9">
        <v>2260917.2000000002</v>
      </c>
      <c r="S85" s="10">
        <v>2689403</v>
      </c>
      <c r="T85" s="9">
        <v>4305584.9000000004</v>
      </c>
      <c r="U85" s="9">
        <v>4499208.0999999996</v>
      </c>
      <c r="V85" s="9">
        <v>444730.8</v>
      </c>
      <c r="W85" s="9">
        <v>8142755.0999999996</v>
      </c>
      <c r="X85" s="9">
        <v>3147967.6</v>
      </c>
      <c r="Y85" s="9">
        <v>2042028.8</v>
      </c>
      <c r="Z85" s="9">
        <v>3730071.7</v>
      </c>
      <c r="AA85" s="9">
        <v>886940.4</v>
      </c>
      <c r="AB85" s="10">
        <v>0</v>
      </c>
      <c r="AC85" s="8" t="s">
        <v>92</v>
      </c>
      <c r="AD85" s="13">
        <f t="shared" si="14"/>
        <v>477.90586407766995</v>
      </c>
      <c r="AE85" s="13">
        <f t="shared" si="14"/>
        <v>638.90974999999992</v>
      </c>
      <c r="AF85" s="13">
        <f t="shared" si="15"/>
        <v>309.71468493150689</v>
      </c>
      <c r="AG85" s="13">
        <f t="shared" si="16"/>
        <v>840.43843749999996</v>
      </c>
      <c r="AH85" s="13">
        <f t="shared" si="17"/>
        <v>705.83359016393445</v>
      </c>
      <c r="AI85" s="13">
        <f t="shared" si="18"/>
        <v>420.48673831775699</v>
      </c>
      <c r="AJ85" s="13">
        <f t="shared" si="19"/>
        <v>555.9135</v>
      </c>
      <c r="AK85" s="13">
        <f t="shared" si="20"/>
        <v>1100.3723108108109</v>
      </c>
      <c r="AL85" s="13">
        <f t="shared" si="21"/>
        <v>850.80205405405411</v>
      </c>
      <c r="AM85" s="13">
        <f t="shared" si="22"/>
        <v>279.72997260273974</v>
      </c>
      <c r="AN85" s="13">
        <f t="shared" si="23"/>
        <v>632.21554237288137</v>
      </c>
      <c r="AO85" s="13">
        <f t="shared" si="24"/>
        <v>316.7644285714286</v>
      </c>
      <c r="AP85" s="13">
        <f t="shared" si="25"/>
        <v>0</v>
      </c>
    </row>
    <row r="86" spans="1:42" ht="20.100000000000001" customHeight="1" x14ac:dyDescent="0.25">
      <c r="A86" s="8" t="s">
        <v>76</v>
      </c>
      <c r="B86" s="8">
        <v>1.4</v>
      </c>
      <c r="C86" s="8">
        <v>5.5</v>
      </c>
      <c r="D86" s="8">
        <v>0.3</v>
      </c>
      <c r="E86" s="8">
        <v>3.9</v>
      </c>
      <c r="F86" s="8">
        <v>2.1</v>
      </c>
      <c r="G86" s="8">
        <v>2.2000000000000002</v>
      </c>
      <c r="H86" s="8">
        <v>0.2</v>
      </c>
      <c r="I86" s="8">
        <v>2.8</v>
      </c>
      <c r="J86" s="8">
        <v>1.4</v>
      </c>
      <c r="K86" s="8">
        <v>3.1</v>
      </c>
      <c r="L86" s="8">
        <v>2.1</v>
      </c>
      <c r="M86" s="8">
        <v>0.7</v>
      </c>
      <c r="N86" s="8">
        <v>5</v>
      </c>
      <c r="O86" s="8" t="s">
        <v>76</v>
      </c>
      <c r="P86" s="66">
        <v>435954.80000000005</v>
      </c>
      <c r="Q86" s="9">
        <v>29946756.100000001</v>
      </c>
      <c r="R86" s="9">
        <v>407488.6</v>
      </c>
      <c r="S86" s="9">
        <v>5855645.0999999996</v>
      </c>
      <c r="T86" s="9">
        <v>3256269.5</v>
      </c>
      <c r="U86" s="9">
        <v>4012743.8</v>
      </c>
      <c r="V86" s="9">
        <v>142441.60000000001</v>
      </c>
      <c r="W86" s="9">
        <v>2645650.9</v>
      </c>
      <c r="X86" s="10">
        <v>1109943</v>
      </c>
      <c r="Y86" s="9">
        <v>2828201.9</v>
      </c>
      <c r="Z86" s="10">
        <v>3459227</v>
      </c>
      <c r="AA86" s="9">
        <v>810692.6</v>
      </c>
      <c r="AB86" s="10">
        <v>0</v>
      </c>
      <c r="AC86" s="8" t="s">
        <v>76</v>
      </c>
      <c r="AD86" s="13">
        <f t="shared" si="14"/>
        <v>311.39628571428574</v>
      </c>
      <c r="AE86" s="13">
        <f t="shared" si="14"/>
        <v>5444.8647454545453</v>
      </c>
      <c r="AF86" s="13">
        <f t="shared" si="15"/>
        <v>1358.2953333333332</v>
      </c>
      <c r="AG86" s="13">
        <f t="shared" si="16"/>
        <v>1501.4474615384615</v>
      </c>
      <c r="AH86" s="13">
        <f t="shared" si="17"/>
        <v>1550.6045238095237</v>
      </c>
      <c r="AI86" s="13">
        <f t="shared" si="18"/>
        <v>1823.9744545454544</v>
      </c>
      <c r="AJ86" s="13">
        <f t="shared" si="19"/>
        <v>712.20800000000008</v>
      </c>
      <c r="AK86" s="13">
        <f t="shared" si="20"/>
        <v>944.8753214285714</v>
      </c>
      <c r="AL86" s="13">
        <f t="shared" si="21"/>
        <v>792.81642857142856</v>
      </c>
      <c r="AM86" s="13">
        <f t="shared" si="22"/>
        <v>912.32319354838705</v>
      </c>
      <c r="AN86" s="13">
        <f t="shared" si="23"/>
        <v>1647.2509523809524</v>
      </c>
      <c r="AO86" s="13">
        <f t="shared" si="24"/>
        <v>1158.1322857142857</v>
      </c>
      <c r="AP86" s="13">
        <f t="shared" si="25"/>
        <v>0</v>
      </c>
    </row>
    <row r="87" spans="1:42" ht="20.100000000000001" customHeight="1" x14ac:dyDescent="0.25">
      <c r="A87" s="8" t="s">
        <v>138</v>
      </c>
      <c r="B87" s="8">
        <v>135.5</v>
      </c>
      <c r="C87" s="8">
        <v>6.1</v>
      </c>
      <c r="D87" s="8">
        <v>59.3</v>
      </c>
      <c r="E87" s="8">
        <v>24.2</v>
      </c>
      <c r="F87" s="8">
        <v>62.6</v>
      </c>
      <c r="G87" s="8">
        <v>148.80000000000001</v>
      </c>
      <c r="H87" s="8">
        <v>33</v>
      </c>
      <c r="I87" s="8">
        <v>61.8</v>
      </c>
      <c r="J87" s="8">
        <v>30.5</v>
      </c>
      <c r="K87" s="8">
        <v>66.2</v>
      </c>
      <c r="L87" s="8">
        <v>66.7</v>
      </c>
      <c r="M87" s="8">
        <v>35.5</v>
      </c>
      <c r="N87" s="8">
        <v>36.9</v>
      </c>
      <c r="O87" s="8" t="s">
        <v>138</v>
      </c>
      <c r="P87" s="66">
        <v>43009199.600000001</v>
      </c>
      <c r="Q87" s="9">
        <v>7520085.9000000004</v>
      </c>
      <c r="R87" s="9">
        <v>23747928.800000001</v>
      </c>
      <c r="S87" s="9">
        <v>19836543.600000001</v>
      </c>
      <c r="T87" s="9">
        <v>5637523.2999999998</v>
      </c>
      <c r="U87" s="9">
        <v>41688423.299999997</v>
      </c>
      <c r="V87" s="9">
        <v>6499252.0999999996</v>
      </c>
      <c r="W87" s="9">
        <v>25203216.199999999</v>
      </c>
      <c r="X87" s="9">
        <v>25467877.699999999</v>
      </c>
      <c r="Y87" s="9">
        <v>12441326.9</v>
      </c>
      <c r="Z87" s="9">
        <v>25195476.199999999</v>
      </c>
      <c r="AA87" s="9">
        <v>6940546.7000000002</v>
      </c>
      <c r="AB87" s="10">
        <v>0</v>
      </c>
      <c r="AC87" s="8" t="s">
        <v>138</v>
      </c>
      <c r="AD87" s="13">
        <f t="shared" si="14"/>
        <v>317.41106715867159</v>
      </c>
      <c r="AE87" s="13">
        <f t="shared" si="14"/>
        <v>1232.8009672131147</v>
      </c>
      <c r="AF87" s="13">
        <f t="shared" si="15"/>
        <v>400.47097470489041</v>
      </c>
      <c r="AG87" s="13">
        <f t="shared" si="16"/>
        <v>819.69188429752069</v>
      </c>
      <c r="AH87" s="13">
        <f t="shared" si="17"/>
        <v>90.056282747603831</v>
      </c>
      <c r="AI87" s="13">
        <f t="shared" si="18"/>
        <v>280.16413508064517</v>
      </c>
      <c r="AJ87" s="13">
        <f t="shared" si="19"/>
        <v>196.94703333333331</v>
      </c>
      <c r="AK87" s="13">
        <f t="shared" si="20"/>
        <v>407.81903236245955</v>
      </c>
      <c r="AL87" s="13">
        <f t="shared" si="21"/>
        <v>835.01238360655736</v>
      </c>
      <c r="AM87" s="13">
        <f t="shared" si="22"/>
        <v>187.93545166163142</v>
      </c>
      <c r="AN87" s="13">
        <f t="shared" si="23"/>
        <v>377.74327136431782</v>
      </c>
      <c r="AO87" s="13">
        <f t="shared" si="24"/>
        <v>195.50835774647888</v>
      </c>
      <c r="AP87" s="13">
        <f t="shared" si="25"/>
        <v>0</v>
      </c>
    </row>
    <row r="88" spans="1:42" ht="20.100000000000001" customHeight="1" x14ac:dyDescent="0.25">
      <c r="A88" s="8" t="s">
        <v>139</v>
      </c>
      <c r="B88" s="8">
        <v>2.2999999999999998</v>
      </c>
      <c r="C88" s="8">
        <v>0.8</v>
      </c>
      <c r="D88" s="8">
        <v>16.600000000000001</v>
      </c>
      <c r="E88" s="8">
        <v>5.5</v>
      </c>
      <c r="F88" s="8">
        <v>18</v>
      </c>
      <c r="G88" s="8">
        <v>33</v>
      </c>
      <c r="H88" s="8">
        <v>7.6</v>
      </c>
      <c r="I88" s="8">
        <v>17.399999999999999</v>
      </c>
      <c r="J88" s="8">
        <v>18</v>
      </c>
      <c r="K88" s="8">
        <v>13.9</v>
      </c>
      <c r="L88" s="8">
        <v>12.3</v>
      </c>
      <c r="M88" s="8">
        <v>6.1</v>
      </c>
      <c r="N88" s="8">
        <v>16.3</v>
      </c>
      <c r="O88" s="8" t="s">
        <v>139</v>
      </c>
      <c r="P88" s="66">
        <v>1960566.4</v>
      </c>
      <c r="Q88" s="9">
        <v>314417.59999999998</v>
      </c>
      <c r="R88" s="9">
        <v>5152530.3</v>
      </c>
      <c r="S88" s="9">
        <v>2686731.5</v>
      </c>
      <c r="T88" s="9">
        <v>1102183.7</v>
      </c>
      <c r="U88" s="9">
        <v>8042739.7000000002</v>
      </c>
      <c r="V88" s="9">
        <v>2948236.1</v>
      </c>
      <c r="W88" s="9">
        <v>5350866.4000000004</v>
      </c>
      <c r="X88" s="9">
        <v>7206464.5</v>
      </c>
      <c r="Y88" s="9">
        <v>2351689.7999999998</v>
      </c>
      <c r="Z88" s="9">
        <v>4014655.1</v>
      </c>
      <c r="AA88" s="9">
        <v>2044720.1</v>
      </c>
      <c r="AB88" s="10">
        <v>0</v>
      </c>
      <c r="AC88" s="8" t="s">
        <v>139</v>
      </c>
      <c r="AD88" s="13">
        <f t="shared" si="14"/>
        <v>852.42017391304341</v>
      </c>
      <c r="AE88" s="13">
        <f t="shared" si="14"/>
        <v>393.02199999999999</v>
      </c>
      <c r="AF88" s="13">
        <f t="shared" si="15"/>
        <v>310.39339156626505</v>
      </c>
      <c r="AG88" s="13">
        <f t="shared" si="16"/>
        <v>488.49663636363636</v>
      </c>
      <c r="AH88" s="13">
        <f t="shared" si="17"/>
        <v>61.232427777777772</v>
      </c>
      <c r="AI88" s="13">
        <f t="shared" si="18"/>
        <v>243.71938484848485</v>
      </c>
      <c r="AJ88" s="13">
        <f t="shared" si="19"/>
        <v>387.92580263157896</v>
      </c>
      <c r="AK88" s="13">
        <f t="shared" si="20"/>
        <v>307.52105747126438</v>
      </c>
      <c r="AL88" s="13">
        <f t="shared" si="21"/>
        <v>400.35913888888888</v>
      </c>
      <c r="AM88" s="13">
        <f t="shared" si="22"/>
        <v>169.18631654676258</v>
      </c>
      <c r="AN88" s="13">
        <f t="shared" si="23"/>
        <v>326.39472357723577</v>
      </c>
      <c r="AO88" s="13">
        <f>AA88/(M88*1000)</f>
        <v>335.20001639344264</v>
      </c>
      <c r="AP88" s="13">
        <f t="shared" si="25"/>
        <v>0</v>
      </c>
    </row>
  </sheetData>
  <mergeCells count="5">
    <mergeCell ref="AD2:AP2"/>
    <mergeCell ref="AC1:AP1"/>
    <mergeCell ref="B2:N2"/>
    <mergeCell ref="O2:AB2"/>
    <mergeCell ref="B1:A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94"/>
  <sheetViews>
    <sheetView zoomScale="115" zoomScaleNormal="115" workbookViewId="0">
      <pane xSplit="1" ySplit="3" topLeftCell="V76" activePane="bottomRight" state="frozen"/>
      <selection pane="topRight" activeCell="B1" sqref="B1"/>
      <selection pane="bottomLeft" activeCell="A4" sqref="A4"/>
      <selection pane="bottomRight" activeCell="B93" sqref="B93"/>
    </sheetView>
  </sheetViews>
  <sheetFormatPr defaultColWidth="10.7109375" defaultRowHeight="15" x14ac:dyDescent="0.25"/>
  <sheetData>
    <row r="1" spans="1:35" x14ac:dyDescent="0.25">
      <c r="A1" s="18"/>
      <c r="B1" s="82" t="s">
        <v>84</v>
      </c>
      <c r="C1" s="82"/>
      <c r="D1" s="82"/>
      <c r="E1" s="82"/>
      <c r="F1" s="82"/>
      <c r="G1" s="82"/>
      <c r="H1" s="82"/>
      <c r="I1" s="82"/>
      <c r="J1" s="82"/>
      <c r="K1" s="19" t="s">
        <v>83</v>
      </c>
      <c r="L1" s="83" t="s">
        <v>85</v>
      </c>
      <c r="M1" s="83"/>
      <c r="N1" s="83"/>
      <c r="O1" s="84" t="s">
        <v>104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20" t="s">
        <v>110</v>
      </c>
      <c r="AC1" s="85" t="s">
        <v>105</v>
      </c>
      <c r="AD1" s="85"/>
      <c r="AE1" s="86" t="s">
        <v>106</v>
      </c>
      <c r="AF1" s="86"/>
      <c r="AG1" s="86"/>
      <c r="AH1" s="86"/>
      <c r="AI1" s="86"/>
    </row>
    <row r="2" spans="1:35" ht="42" customHeight="1" x14ac:dyDescent="0.25">
      <c r="A2" s="18"/>
      <c r="B2" s="81" t="s">
        <v>82</v>
      </c>
      <c r="C2" s="81"/>
      <c r="D2" s="80" t="s">
        <v>114</v>
      </c>
      <c r="E2" s="80"/>
      <c r="F2" s="81" t="s">
        <v>115</v>
      </c>
      <c r="G2" s="81"/>
      <c r="H2" s="81" t="s">
        <v>118</v>
      </c>
      <c r="I2" s="81"/>
      <c r="J2" s="81"/>
      <c r="K2" s="21" t="s">
        <v>137</v>
      </c>
      <c r="L2" s="80" t="s">
        <v>121</v>
      </c>
      <c r="M2" s="80"/>
      <c r="N2" s="21" t="s">
        <v>122</v>
      </c>
      <c r="O2" s="77" t="s">
        <v>161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21" t="s">
        <v>123</v>
      </c>
      <c r="AC2" s="80" t="s">
        <v>124</v>
      </c>
      <c r="AD2" s="80"/>
      <c r="AE2" s="81" t="s">
        <v>125</v>
      </c>
      <c r="AF2" s="81"/>
      <c r="AG2" s="81"/>
      <c r="AH2" s="81"/>
      <c r="AI2" s="21" t="s">
        <v>126</v>
      </c>
    </row>
    <row r="3" spans="1:35" ht="56.25" customHeight="1" x14ac:dyDescent="0.25">
      <c r="A3" s="22"/>
      <c r="B3" s="23" t="s">
        <v>77</v>
      </c>
      <c r="C3" s="23" t="s">
        <v>78</v>
      </c>
      <c r="D3" s="23" t="s">
        <v>116</v>
      </c>
      <c r="E3" s="23" t="s">
        <v>117</v>
      </c>
      <c r="F3" s="23" t="s">
        <v>81</v>
      </c>
      <c r="G3" s="23" t="s">
        <v>129</v>
      </c>
      <c r="H3" s="23" t="s">
        <v>119</v>
      </c>
      <c r="I3" s="23" t="s">
        <v>113</v>
      </c>
      <c r="J3" s="23" t="s">
        <v>120</v>
      </c>
      <c r="K3" s="23" t="s">
        <v>144</v>
      </c>
      <c r="L3" s="23" t="s">
        <v>86</v>
      </c>
      <c r="M3" s="23" t="s">
        <v>87</v>
      </c>
      <c r="N3" s="23" t="s">
        <v>162</v>
      </c>
      <c r="O3" s="23" t="s">
        <v>88</v>
      </c>
      <c r="P3" s="23" t="s">
        <v>93</v>
      </c>
      <c r="Q3" s="23" t="s">
        <v>94</v>
      </c>
      <c r="R3" s="23" t="s">
        <v>95</v>
      </c>
      <c r="S3" s="23" t="s">
        <v>89</v>
      </c>
      <c r="T3" s="23" t="s">
        <v>96</v>
      </c>
      <c r="U3" s="23" t="s">
        <v>97</v>
      </c>
      <c r="V3" s="23" t="s">
        <v>98</v>
      </c>
      <c r="W3" s="23" t="s">
        <v>99</v>
      </c>
      <c r="X3" s="23" t="s">
        <v>83</v>
      </c>
      <c r="Y3" s="23" t="s">
        <v>90</v>
      </c>
      <c r="Z3" s="23" t="s">
        <v>100</v>
      </c>
      <c r="AA3" s="23" t="s">
        <v>101</v>
      </c>
      <c r="AB3" s="23" t="s">
        <v>134</v>
      </c>
      <c r="AC3" s="23" t="s">
        <v>102</v>
      </c>
      <c r="AD3" s="23" t="s">
        <v>103</v>
      </c>
      <c r="AE3" s="23" t="s">
        <v>108</v>
      </c>
      <c r="AF3" s="23" t="s">
        <v>109</v>
      </c>
      <c r="AG3" s="23" t="s">
        <v>135</v>
      </c>
      <c r="AH3" s="23" t="s">
        <v>136</v>
      </c>
      <c r="AI3" s="23" t="s">
        <v>107</v>
      </c>
    </row>
    <row r="4" spans="1:35" x14ac:dyDescent="0.25">
      <c r="A4" s="15" t="s">
        <v>45</v>
      </c>
      <c r="B4" s="21">
        <v>160.19999999999999</v>
      </c>
      <c r="C4" s="21">
        <v>2634.4</v>
      </c>
      <c r="D4" s="21">
        <v>19.7</v>
      </c>
      <c r="E4" s="21">
        <v>24</v>
      </c>
      <c r="F4" s="21">
        <v>75.599999999999994</v>
      </c>
      <c r="G4" s="21">
        <v>24.4</v>
      </c>
      <c r="H4" s="24">
        <v>95</v>
      </c>
      <c r="I4" s="24">
        <v>303.8</v>
      </c>
      <c r="J4" s="24">
        <v>130</v>
      </c>
      <c r="K4" s="25">
        <v>349.70000000000005</v>
      </c>
      <c r="L4" s="24">
        <v>366</v>
      </c>
      <c r="M4" s="24">
        <v>120</v>
      </c>
      <c r="N4" s="24">
        <v>7.7</v>
      </c>
      <c r="O4" s="24">
        <v>298.1516225165563</v>
      </c>
      <c r="P4" s="24">
        <v>9100.0847434554962</v>
      </c>
      <c r="Q4" s="24">
        <v>1201.0520569550931</v>
      </c>
      <c r="R4" s="24">
        <v>1049.3963836477988</v>
      </c>
      <c r="S4" s="24">
        <v>441.40547510373443</v>
      </c>
      <c r="T4" s="24">
        <v>665.00684207818927</v>
      </c>
      <c r="U4" s="24">
        <v>361.6859189189189</v>
      </c>
      <c r="V4" s="24">
        <v>707.12664547206168</v>
      </c>
      <c r="W4" s="24">
        <v>1168.1725258166491</v>
      </c>
      <c r="X4" s="24">
        <v>344.13729770992364</v>
      </c>
      <c r="Y4" s="24">
        <v>516.96799118387912</v>
      </c>
      <c r="Z4" s="24">
        <v>251.81740570175438</v>
      </c>
      <c r="AA4" s="24">
        <v>0</v>
      </c>
      <c r="AB4" s="21">
        <v>31.822426358943211</v>
      </c>
      <c r="AC4" s="24">
        <v>5829.2</v>
      </c>
      <c r="AD4" s="24">
        <v>527.1</v>
      </c>
      <c r="AE4" s="24">
        <v>334</v>
      </c>
      <c r="AF4" s="24">
        <v>401</v>
      </c>
      <c r="AG4" s="24">
        <v>17.954752505314303</v>
      </c>
      <c r="AH4" s="24">
        <v>12.678408745824475</v>
      </c>
      <c r="AI4" s="21">
        <v>2209</v>
      </c>
    </row>
    <row r="5" spans="1:35" ht="21" x14ac:dyDescent="0.25">
      <c r="A5" s="15" t="s">
        <v>0</v>
      </c>
      <c r="B5" s="21">
        <v>27.1</v>
      </c>
      <c r="C5" s="21">
        <v>1550.1</v>
      </c>
      <c r="D5" s="21">
        <v>16.399999999999999</v>
      </c>
      <c r="E5" s="21">
        <v>26.6</v>
      </c>
      <c r="F5" s="21">
        <v>67.099999999999994</v>
      </c>
      <c r="G5" s="21">
        <v>32.9</v>
      </c>
      <c r="H5" s="24">
        <v>119</v>
      </c>
      <c r="I5" s="24">
        <v>115.6</v>
      </c>
      <c r="J5" s="24">
        <v>704</v>
      </c>
      <c r="K5" s="25">
        <v>252.779</v>
      </c>
      <c r="L5" s="24">
        <v>167</v>
      </c>
      <c r="M5" s="24">
        <v>90</v>
      </c>
      <c r="N5" s="24">
        <v>5</v>
      </c>
      <c r="O5" s="24">
        <v>1091.3067477203647</v>
      </c>
      <c r="P5" s="24">
        <v>3160.9532139737989</v>
      </c>
      <c r="Q5" s="24">
        <v>1163.825926457399</v>
      </c>
      <c r="R5" s="24">
        <v>1234.8157151515152</v>
      </c>
      <c r="S5" s="24">
        <v>922.46775568181818</v>
      </c>
      <c r="T5" s="24">
        <v>1133.6998216818643</v>
      </c>
      <c r="U5" s="24">
        <v>451.58920833333332</v>
      </c>
      <c r="V5" s="24">
        <v>911.67571689497709</v>
      </c>
      <c r="W5" s="24">
        <v>1147.9054477272728</v>
      </c>
      <c r="X5" s="24">
        <v>288.42779836065574</v>
      </c>
      <c r="Y5" s="24">
        <v>513.37390789473682</v>
      </c>
      <c r="Z5" s="24">
        <v>324.43850892857142</v>
      </c>
      <c r="AA5" s="24">
        <v>0</v>
      </c>
      <c r="AB5" s="21">
        <v>24.082962389523257</v>
      </c>
      <c r="AC5" s="24">
        <v>1881.9</v>
      </c>
      <c r="AD5" s="24">
        <v>544.20000000000005</v>
      </c>
      <c r="AE5" s="24">
        <v>135</v>
      </c>
      <c r="AF5" s="24">
        <v>603</v>
      </c>
      <c r="AG5" s="24">
        <v>15.611896006709246</v>
      </c>
      <c r="AH5" s="24">
        <v>9.741307012450811</v>
      </c>
      <c r="AI5" s="21">
        <v>1019</v>
      </c>
    </row>
    <row r="6" spans="1:35" x14ac:dyDescent="0.25">
      <c r="A6" s="15" t="s">
        <v>1</v>
      </c>
      <c r="B6" s="21">
        <v>34.9</v>
      </c>
      <c r="C6" s="21">
        <v>1225.8</v>
      </c>
      <c r="D6" s="21">
        <v>16.7</v>
      </c>
      <c r="E6" s="21">
        <v>26.9</v>
      </c>
      <c r="F6" s="21">
        <v>69.900000000000006</v>
      </c>
      <c r="G6" s="21">
        <v>30.1</v>
      </c>
      <c r="H6" s="24">
        <v>162</v>
      </c>
      <c r="I6" s="24">
        <v>95</v>
      </c>
      <c r="J6" s="24">
        <v>307</v>
      </c>
      <c r="K6" s="25">
        <v>178.126</v>
      </c>
      <c r="L6" s="24">
        <v>56</v>
      </c>
      <c r="M6" s="24">
        <v>60</v>
      </c>
      <c r="N6" s="24">
        <v>16.5</v>
      </c>
      <c r="O6" s="24">
        <v>720.53336860068271</v>
      </c>
      <c r="P6" s="24">
        <v>2019.1570000000002</v>
      </c>
      <c r="Q6" s="24">
        <v>632.5025402010051</v>
      </c>
      <c r="R6" s="24">
        <v>590.10818238993704</v>
      </c>
      <c r="S6" s="24">
        <v>453.13836026936031</v>
      </c>
      <c r="T6" s="24">
        <v>429.29007794232263</v>
      </c>
      <c r="U6" s="24">
        <v>541.05529999999999</v>
      </c>
      <c r="V6" s="24">
        <v>716.22725396825399</v>
      </c>
      <c r="W6" s="24">
        <v>728.77886101694912</v>
      </c>
      <c r="X6" s="24">
        <v>257.419555</v>
      </c>
      <c r="Y6" s="24">
        <v>330.11949051490512</v>
      </c>
      <c r="Z6" s="24">
        <v>232.26936601307187</v>
      </c>
      <c r="AA6" s="24">
        <v>0</v>
      </c>
      <c r="AB6" s="21">
        <v>18.537281775167237</v>
      </c>
      <c r="AC6" s="24">
        <v>102.1</v>
      </c>
      <c r="AD6" s="24">
        <v>249.9</v>
      </c>
      <c r="AE6" s="24">
        <v>182</v>
      </c>
      <c r="AF6" s="24">
        <v>796</v>
      </c>
      <c r="AG6" s="24">
        <v>7.3421439060205582</v>
      </c>
      <c r="AH6" s="24">
        <v>9.0553108174253545</v>
      </c>
      <c r="AI6" s="21">
        <v>1409</v>
      </c>
    </row>
    <row r="7" spans="1:35" ht="21" x14ac:dyDescent="0.25">
      <c r="A7" s="15" t="s">
        <v>2</v>
      </c>
      <c r="B7" s="21">
        <v>29.1</v>
      </c>
      <c r="C7" s="21">
        <v>1397.2</v>
      </c>
      <c r="D7" s="21">
        <v>16.100000000000001</v>
      </c>
      <c r="E7" s="21">
        <v>28.5</v>
      </c>
      <c r="F7" s="21">
        <v>77.900000000000006</v>
      </c>
      <c r="G7" s="21">
        <v>22.1</v>
      </c>
      <c r="H7" s="24">
        <v>74</v>
      </c>
      <c r="I7" s="24">
        <v>105.7</v>
      </c>
      <c r="J7" s="24">
        <v>336</v>
      </c>
      <c r="K7" s="25">
        <v>209.92599999999999</v>
      </c>
      <c r="L7" s="24">
        <v>241</v>
      </c>
      <c r="M7" s="24">
        <v>38</v>
      </c>
      <c r="N7" s="24">
        <v>9.6</v>
      </c>
      <c r="O7" s="24">
        <v>464.40437304687498</v>
      </c>
      <c r="P7" s="24">
        <v>773.05600000000004</v>
      </c>
      <c r="Q7" s="24">
        <v>688.9375548352242</v>
      </c>
      <c r="R7" s="24">
        <v>860.84074371859299</v>
      </c>
      <c r="S7" s="24">
        <v>255.95499153976311</v>
      </c>
      <c r="T7" s="24">
        <v>492.02224726911618</v>
      </c>
      <c r="U7" s="24">
        <v>219.43070879120879</v>
      </c>
      <c r="V7" s="24">
        <v>658.55172421524662</v>
      </c>
      <c r="W7" s="24">
        <v>689.09059855334544</v>
      </c>
      <c r="X7" s="24">
        <v>232.85180249480248</v>
      </c>
      <c r="Y7" s="24">
        <v>454.84278851174935</v>
      </c>
      <c r="Z7" s="24">
        <v>406.81676585365852</v>
      </c>
      <c r="AA7" s="24">
        <v>0</v>
      </c>
      <c r="AB7" s="21">
        <v>25.563985113083309</v>
      </c>
      <c r="AC7" s="24">
        <v>354.5</v>
      </c>
      <c r="AD7" s="24">
        <v>315.89999999999998</v>
      </c>
      <c r="AE7" s="24">
        <v>136</v>
      </c>
      <c r="AF7" s="24">
        <v>1487</v>
      </c>
      <c r="AG7" s="24">
        <v>43.658746063555682</v>
      </c>
      <c r="AH7" s="24">
        <v>17.463498425422273</v>
      </c>
      <c r="AI7" s="21">
        <v>1523</v>
      </c>
    </row>
    <row r="8" spans="1:35" ht="21" x14ac:dyDescent="0.25">
      <c r="A8" s="15" t="s">
        <v>3</v>
      </c>
      <c r="B8" s="21">
        <v>52.2</v>
      </c>
      <c r="C8" s="21">
        <v>2333.5</v>
      </c>
      <c r="D8" s="21">
        <v>15.1</v>
      </c>
      <c r="E8" s="21">
        <v>28.1</v>
      </c>
      <c r="F8" s="21">
        <v>67.099999999999994</v>
      </c>
      <c r="G8" s="21">
        <v>32.9</v>
      </c>
      <c r="H8" s="24">
        <v>137</v>
      </c>
      <c r="I8" s="24">
        <v>252.6</v>
      </c>
      <c r="J8" s="24">
        <v>327</v>
      </c>
      <c r="K8" s="25">
        <v>371.86999999999995</v>
      </c>
      <c r="L8" s="24">
        <v>588</v>
      </c>
      <c r="M8" s="24">
        <v>105</v>
      </c>
      <c r="N8" s="24">
        <v>12.4</v>
      </c>
      <c r="O8" s="24">
        <v>832.62645574636724</v>
      </c>
      <c r="P8" s="24">
        <v>1369.5311111111112</v>
      </c>
      <c r="Q8" s="24">
        <v>853.65289847715735</v>
      </c>
      <c r="R8" s="24">
        <v>777.12788815789474</v>
      </c>
      <c r="S8" s="24">
        <v>851.75942251655624</v>
      </c>
      <c r="T8" s="24">
        <v>694.01168034557236</v>
      </c>
      <c r="U8" s="24">
        <v>472.09200709219857</v>
      </c>
      <c r="V8" s="24">
        <v>736.13663397129187</v>
      </c>
      <c r="W8" s="24">
        <v>1794.4982</v>
      </c>
      <c r="X8" s="24">
        <v>368.74594081381014</v>
      </c>
      <c r="Y8" s="24">
        <v>370.65365490196081</v>
      </c>
      <c r="Z8" s="24">
        <v>297.80312765957444</v>
      </c>
      <c r="AA8" s="24">
        <v>0</v>
      </c>
      <c r="AB8" s="21">
        <v>25.098778658667239</v>
      </c>
      <c r="AC8" s="24">
        <v>729.2</v>
      </c>
      <c r="AD8" s="24">
        <v>627.29999999999995</v>
      </c>
      <c r="AE8" s="24">
        <v>178</v>
      </c>
      <c r="AF8" s="24">
        <v>269</v>
      </c>
      <c r="AG8" s="24">
        <v>3.0854938932933362</v>
      </c>
      <c r="AH8" s="24">
        <v>5.5281765588172274</v>
      </c>
      <c r="AI8" s="21">
        <v>1685</v>
      </c>
    </row>
    <row r="9" spans="1:35" ht="21" x14ac:dyDescent="0.25">
      <c r="A9" s="15" t="s">
        <v>4</v>
      </c>
      <c r="B9" s="21">
        <v>21.4</v>
      </c>
      <c r="C9" s="21">
        <v>1029.8</v>
      </c>
      <c r="D9" s="21">
        <v>16</v>
      </c>
      <c r="E9" s="21">
        <v>28.1</v>
      </c>
      <c r="F9" s="21">
        <v>81.3</v>
      </c>
      <c r="G9" s="21">
        <v>18.7</v>
      </c>
      <c r="H9" s="24">
        <v>144</v>
      </c>
      <c r="I9" s="24">
        <v>94.2</v>
      </c>
      <c r="J9" s="24">
        <v>333</v>
      </c>
      <c r="K9" s="25">
        <v>159.589</v>
      </c>
      <c r="L9" s="24">
        <v>288</v>
      </c>
      <c r="M9" s="24">
        <v>35</v>
      </c>
      <c r="N9" s="24">
        <v>1.5</v>
      </c>
      <c r="O9" s="24">
        <v>296.47001369863017</v>
      </c>
      <c r="P9" s="24">
        <v>710.83683333333329</v>
      </c>
      <c r="Q9" s="24">
        <v>278.66984891485811</v>
      </c>
      <c r="R9" s="24">
        <v>682.09906832298134</v>
      </c>
      <c r="S9" s="24">
        <v>182.86672893772894</v>
      </c>
      <c r="T9" s="24">
        <v>421.34143589743593</v>
      </c>
      <c r="U9" s="24">
        <v>352.27632394366196</v>
      </c>
      <c r="V9" s="24">
        <v>522.03799658703076</v>
      </c>
      <c r="W9" s="24">
        <v>731.68035251798563</v>
      </c>
      <c r="X9" s="24">
        <v>237.83031635388741</v>
      </c>
      <c r="Y9" s="24">
        <v>338.36461388888887</v>
      </c>
      <c r="Z9" s="24">
        <v>225.62137662337665</v>
      </c>
      <c r="AA9" s="24">
        <v>0</v>
      </c>
      <c r="AB9" s="21">
        <v>34.581472130510782</v>
      </c>
      <c r="AC9" s="24">
        <v>57.7</v>
      </c>
      <c r="AD9" s="24">
        <v>80.400000000000006</v>
      </c>
      <c r="AE9" s="24">
        <v>243</v>
      </c>
      <c r="AF9" s="24">
        <v>420</v>
      </c>
      <c r="AG9" s="24">
        <v>15.925422412118859</v>
      </c>
      <c r="AH9" s="24">
        <v>7.1858613322975335</v>
      </c>
      <c r="AI9" s="21">
        <v>1465</v>
      </c>
    </row>
    <row r="10" spans="1:35" ht="21" x14ac:dyDescent="0.25">
      <c r="A10" s="15" t="s">
        <v>5</v>
      </c>
      <c r="B10" s="21">
        <v>29.8</v>
      </c>
      <c r="C10" s="21">
        <v>1009.8</v>
      </c>
      <c r="D10" s="21">
        <v>16.100000000000001</v>
      </c>
      <c r="E10" s="21">
        <v>27.3</v>
      </c>
      <c r="F10" s="21">
        <v>76.099999999999994</v>
      </c>
      <c r="G10" s="21">
        <v>23.9</v>
      </c>
      <c r="H10" s="24">
        <v>118</v>
      </c>
      <c r="I10" s="24">
        <v>42.8</v>
      </c>
      <c r="J10" s="24">
        <v>321</v>
      </c>
      <c r="K10" s="25">
        <v>159.227</v>
      </c>
      <c r="L10" s="24">
        <v>103</v>
      </c>
      <c r="M10" s="24">
        <v>26</v>
      </c>
      <c r="N10" s="24">
        <v>3.2</v>
      </c>
      <c r="O10" s="24">
        <v>848.27346060606067</v>
      </c>
      <c r="P10" s="24">
        <v>1260.471125</v>
      </c>
      <c r="Q10" s="24">
        <v>929.45007294317213</v>
      </c>
      <c r="R10" s="24">
        <v>566.45574999999997</v>
      </c>
      <c r="S10" s="24">
        <v>570.61611176470592</v>
      </c>
      <c r="T10" s="24">
        <v>576.69702659574466</v>
      </c>
      <c r="U10" s="24">
        <v>347.91067045454542</v>
      </c>
      <c r="V10" s="24">
        <v>507.66135714285707</v>
      </c>
      <c r="W10" s="24">
        <v>949.94096822033907</v>
      </c>
      <c r="X10" s="24">
        <v>365.69011515151516</v>
      </c>
      <c r="Y10" s="24">
        <v>590.48366304347826</v>
      </c>
      <c r="Z10" s="24">
        <v>435.39507692307689</v>
      </c>
      <c r="AA10" s="24">
        <v>0</v>
      </c>
      <c r="AB10" s="21">
        <v>28.356110120816005</v>
      </c>
      <c r="AC10" s="24">
        <v>177</v>
      </c>
      <c r="AD10" s="24">
        <v>324.3</v>
      </c>
      <c r="AE10" s="24">
        <v>208</v>
      </c>
      <c r="AF10" s="24">
        <v>664</v>
      </c>
      <c r="AG10" s="24">
        <v>71.400277282630228</v>
      </c>
      <c r="AH10" s="24">
        <v>15.943751237868888</v>
      </c>
      <c r="AI10" s="21">
        <v>1804</v>
      </c>
    </row>
    <row r="11" spans="1:35" ht="21" x14ac:dyDescent="0.25">
      <c r="A11" s="15" t="s">
        <v>6</v>
      </c>
      <c r="B11" s="21">
        <v>60.2</v>
      </c>
      <c r="C11" s="21">
        <v>651.5</v>
      </c>
      <c r="D11" s="21">
        <v>17.8</v>
      </c>
      <c r="E11" s="21">
        <v>27.1</v>
      </c>
      <c r="F11" s="21">
        <v>71.5</v>
      </c>
      <c r="G11" s="21">
        <v>28.5</v>
      </c>
      <c r="H11" s="24">
        <v>147</v>
      </c>
      <c r="I11" s="24">
        <v>60.7</v>
      </c>
      <c r="J11" s="24">
        <v>133</v>
      </c>
      <c r="K11" s="25">
        <v>90.387</v>
      </c>
      <c r="L11" s="24">
        <v>23</v>
      </c>
      <c r="M11" s="24">
        <v>25</v>
      </c>
      <c r="N11" s="24">
        <v>1.8</v>
      </c>
      <c r="O11" s="24">
        <v>490.5357295597484</v>
      </c>
      <c r="P11" s="24">
        <v>800.0575</v>
      </c>
      <c r="Q11" s="24">
        <v>641.35224664429529</v>
      </c>
      <c r="R11" s="24">
        <v>1071.1719237288135</v>
      </c>
      <c r="S11" s="24">
        <v>580.01592737430167</v>
      </c>
      <c r="T11" s="24">
        <v>432.97608349900594</v>
      </c>
      <c r="U11" s="24">
        <v>399.78250000000003</v>
      </c>
      <c r="V11" s="24">
        <v>551.98104999999998</v>
      </c>
      <c r="W11" s="24">
        <v>967.57239597315436</v>
      </c>
      <c r="X11" s="24">
        <v>280.56883269961975</v>
      </c>
      <c r="Y11" s="24">
        <v>385.13298095238093</v>
      </c>
      <c r="Z11" s="24">
        <v>296.06547</v>
      </c>
      <c r="AA11" s="24">
        <v>0</v>
      </c>
      <c r="AB11" s="21">
        <v>27.376822716807368</v>
      </c>
      <c r="AC11" s="24">
        <v>163.30000000000001</v>
      </c>
      <c r="AD11" s="24">
        <v>123</v>
      </c>
      <c r="AE11" s="24">
        <v>326</v>
      </c>
      <c r="AF11" s="24">
        <v>729</v>
      </c>
      <c r="AG11" s="24">
        <v>8.9025326170376058</v>
      </c>
      <c r="AH11" s="24">
        <v>15.809669992325404</v>
      </c>
      <c r="AI11" s="21">
        <v>1427</v>
      </c>
    </row>
    <row r="12" spans="1:35" x14ac:dyDescent="0.25">
      <c r="A12" s="15" t="s">
        <v>7</v>
      </c>
      <c r="B12" s="21">
        <v>30</v>
      </c>
      <c r="C12" s="21">
        <v>1120</v>
      </c>
      <c r="D12" s="21">
        <v>16.399999999999999</v>
      </c>
      <c r="E12" s="21">
        <v>27.8</v>
      </c>
      <c r="F12" s="21">
        <v>67.3</v>
      </c>
      <c r="G12" s="21">
        <v>32.700000000000003</v>
      </c>
      <c r="H12" s="24">
        <v>117</v>
      </c>
      <c r="I12" s="24">
        <v>114.6</v>
      </c>
      <c r="J12" s="24">
        <v>357</v>
      </c>
      <c r="K12" s="25">
        <v>200.327</v>
      </c>
      <c r="L12" s="24">
        <v>297</v>
      </c>
      <c r="M12" s="24">
        <v>71</v>
      </c>
      <c r="N12" s="24">
        <v>6.2</v>
      </c>
      <c r="O12" s="24">
        <v>664.74063617245008</v>
      </c>
      <c r="P12" s="24">
        <v>3127.2254347826088</v>
      </c>
      <c r="Q12" s="24">
        <v>980.43465479876181</v>
      </c>
      <c r="R12" s="24">
        <v>1387.0742708333332</v>
      </c>
      <c r="S12" s="24">
        <v>810.17046917808216</v>
      </c>
      <c r="T12" s="24">
        <v>210.21331722260041</v>
      </c>
      <c r="U12" s="24">
        <v>422.46403389830505</v>
      </c>
      <c r="V12" s="24">
        <v>608.38816071428573</v>
      </c>
      <c r="W12" s="24">
        <v>954.6536564885497</v>
      </c>
      <c r="X12" s="24">
        <v>295.75788185654005</v>
      </c>
      <c r="Y12" s="24">
        <v>393.6748300835655</v>
      </c>
      <c r="Z12" s="24">
        <v>300.68273880597019</v>
      </c>
      <c r="AA12" s="24">
        <v>0</v>
      </c>
      <c r="AB12" s="21">
        <v>22.397321428571427</v>
      </c>
      <c r="AC12" s="24">
        <v>246.9</v>
      </c>
      <c r="AD12" s="24">
        <v>149.4</v>
      </c>
      <c r="AE12" s="24">
        <v>186</v>
      </c>
      <c r="AF12" s="24">
        <v>414</v>
      </c>
      <c r="AG12" s="24">
        <v>9.375</v>
      </c>
      <c r="AH12" s="24">
        <v>11.607142857142858</v>
      </c>
      <c r="AI12" s="21">
        <v>1271</v>
      </c>
    </row>
    <row r="13" spans="1:35" ht="21" x14ac:dyDescent="0.25">
      <c r="A13" s="15" t="s">
        <v>8</v>
      </c>
      <c r="B13" s="21">
        <v>24</v>
      </c>
      <c r="C13" s="21">
        <v>1156.0999999999999</v>
      </c>
      <c r="D13" s="21">
        <v>16.5</v>
      </c>
      <c r="E13" s="21">
        <v>27.5</v>
      </c>
      <c r="F13" s="21">
        <v>64.2</v>
      </c>
      <c r="G13" s="21">
        <v>35.799999999999997</v>
      </c>
      <c r="H13" s="24">
        <v>105</v>
      </c>
      <c r="I13" s="24">
        <v>117.9</v>
      </c>
      <c r="J13" s="24">
        <v>520</v>
      </c>
      <c r="K13" s="25">
        <v>182.75300000000001</v>
      </c>
      <c r="L13" s="24">
        <v>85</v>
      </c>
      <c r="M13" s="24">
        <v>12</v>
      </c>
      <c r="N13" s="24">
        <v>12.3</v>
      </c>
      <c r="O13" s="24">
        <v>861.64577943368101</v>
      </c>
      <c r="P13" s="24">
        <v>867.11896551724135</v>
      </c>
      <c r="Q13" s="24">
        <v>1853.6153782696176</v>
      </c>
      <c r="R13" s="24">
        <v>780.16017647058823</v>
      </c>
      <c r="S13" s="24">
        <v>826.12836699507386</v>
      </c>
      <c r="T13" s="24">
        <v>472.0529317073171</v>
      </c>
      <c r="U13" s="24">
        <v>223.63649655172415</v>
      </c>
      <c r="V13" s="24">
        <v>533.82945558739254</v>
      </c>
      <c r="W13" s="24">
        <v>1188.3289116719243</v>
      </c>
      <c r="X13" s="24">
        <v>323.43348641304351</v>
      </c>
      <c r="Y13" s="24">
        <v>406.40656182795698</v>
      </c>
      <c r="Z13" s="24">
        <v>210.91041975308642</v>
      </c>
      <c r="AA13" s="24">
        <v>0</v>
      </c>
      <c r="AB13" s="21">
        <v>19.274284231467867</v>
      </c>
      <c r="AC13" s="24">
        <v>2998.1</v>
      </c>
      <c r="AD13" s="24">
        <v>205</v>
      </c>
      <c r="AE13" s="24">
        <v>170</v>
      </c>
      <c r="AF13" s="24">
        <v>296</v>
      </c>
      <c r="AG13" s="24">
        <v>8.0442868263991016</v>
      </c>
      <c r="AH13" s="24">
        <v>11.677190554450307</v>
      </c>
      <c r="AI13" s="21">
        <v>1245</v>
      </c>
    </row>
    <row r="14" spans="1:35" ht="21" x14ac:dyDescent="0.25">
      <c r="A14" s="15" t="s">
        <v>9</v>
      </c>
      <c r="B14" s="21">
        <v>44.3</v>
      </c>
      <c r="C14" s="21">
        <v>7318.6</v>
      </c>
      <c r="D14" s="21">
        <v>16.5</v>
      </c>
      <c r="E14" s="21">
        <v>24.6</v>
      </c>
      <c r="F14" s="21">
        <v>81.599999999999994</v>
      </c>
      <c r="G14" s="21">
        <v>18.399999999999999</v>
      </c>
      <c r="H14" s="24">
        <v>111</v>
      </c>
      <c r="I14" s="24">
        <v>569.4</v>
      </c>
      <c r="J14" s="24">
        <v>720</v>
      </c>
      <c r="K14" s="25">
        <v>1757.4740000000002</v>
      </c>
      <c r="L14" s="24">
        <v>1245</v>
      </c>
      <c r="M14" s="24">
        <v>511</v>
      </c>
      <c r="N14" s="24">
        <v>13.7</v>
      </c>
      <c r="O14" s="24">
        <v>687.80938825952626</v>
      </c>
      <c r="P14" s="24">
        <v>1747.3045789473686</v>
      </c>
      <c r="Q14" s="24">
        <v>1024.8198655563187</v>
      </c>
      <c r="R14" s="24">
        <v>1331.2137761732852</v>
      </c>
      <c r="S14" s="24">
        <v>1015.9624337292162</v>
      </c>
      <c r="T14" s="24">
        <v>1389.2542448546228</v>
      </c>
      <c r="U14" s="24">
        <v>491.73633819241979</v>
      </c>
      <c r="V14" s="24">
        <v>898.48597304189434</v>
      </c>
      <c r="W14" s="24">
        <v>1384.4923977301389</v>
      </c>
      <c r="X14" s="24">
        <v>479.59843398106631</v>
      </c>
      <c r="Y14" s="24">
        <v>774.6929766825649</v>
      </c>
      <c r="Z14" s="24">
        <v>386.18300974025976</v>
      </c>
      <c r="AA14" s="24">
        <v>1.1643897538925163E-2</v>
      </c>
      <c r="AB14" s="21">
        <v>35.499139179624514</v>
      </c>
      <c r="AC14" s="24">
        <v>2580.6999999999998</v>
      </c>
      <c r="AD14" s="24">
        <v>2305.8000000000002</v>
      </c>
      <c r="AE14" s="24">
        <v>149</v>
      </c>
      <c r="AF14" s="24">
        <v>517</v>
      </c>
      <c r="AG14" s="24">
        <v>11.381958298035142</v>
      </c>
      <c r="AH14" s="24">
        <v>31.686388107015002</v>
      </c>
      <c r="AI14" s="21">
        <v>1226</v>
      </c>
    </row>
    <row r="15" spans="1:35" ht="21" x14ac:dyDescent="0.25">
      <c r="A15" s="15" t="s">
        <v>10</v>
      </c>
      <c r="B15" s="21">
        <v>24.7</v>
      </c>
      <c r="C15" s="21">
        <v>759.7</v>
      </c>
      <c r="D15" s="21">
        <v>16</v>
      </c>
      <c r="E15" s="21">
        <v>28.3</v>
      </c>
      <c r="F15" s="21">
        <v>66.599999999999994</v>
      </c>
      <c r="G15" s="21">
        <v>33.4</v>
      </c>
      <c r="H15" s="24">
        <v>117</v>
      </c>
      <c r="I15" s="24">
        <v>57.1</v>
      </c>
      <c r="J15" s="24">
        <v>364</v>
      </c>
      <c r="K15" s="25">
        <v>132.16</v>
      </c>
      <c r="L15" s="24">
        <v>112</v>
      </c>
      <c r="M15" s="24">
        <v>29</v>
      </c>
      <c r="N15" s="24">
        <v>0.9</v>
      </c>
      <c r="O15" s="24">
        <v>598.91253206997078</v>
      </c>
      <c r="P15" s="24">
        <v>2676.6279999999997</v>
      </c>
      <c r="Q15" s="24">
        <v>624.29777659574472</v>
      </c>
      <c r="R15" s="24">
        <v>528.16971578947368</v>
      </c>
      <c r="S15" s="24">
        <v>751.47192543859637</v>
      </c>
      <c r="T15" s="24">
        <v>440.89978881118878</v>
      </c>
      <c r="U15" s="24">
        <v>235.16466153846156</v>
      </c>
      <c r="V15" s="24">
        <v>924.00647035573115</v>
      </c>
      <c r="W15" s="24">
        <v>675.02581904761905</v>
      </c>
      <c r="X15" s="24">
        <v>329.79475568181817</v>
      </c>
      <c r="Y15" s="24">
        <v>383.4593609958506</v>
      </c>
      <c r="Z15" s="24">
        <v>216.32595804195805</v>
      </c>
      <c r="AA15" s="24">
        <v>0</v>
      </c>
      <c r="AB15" s="21">
        <v>22.28247992628669</v>
      </c>
      <c r="AC15" s="24">
        <v>85.5</v>
      </c>
      <c r="AD15" s="24">
        <v>76.3</v>
      </c>
      <c r="AE15" s="24">
        <v>212</v>
      </c>
      <c r="AF15" s="24">
        <v>391</v>
      </c>
      <c r="AG15" s="24">
        <v>15.269185204686059</v>
      </c>
      <c r="AH15" s="24">
        <v>20.271159668290114</v>
      </c>
      <c r="AI15" s="21">
        <v>1542</v>
      </c>
    </row>
    <row r="16" spans="1:35" ht="21" x14ac:dyDescent="0.25">
      <c r="A16" s="15" t="s">
        <v>11</v>
      </c>
      <c r="B16" s="21">
        <v>39.6</v>
      </c>
      <c r="C16" s="21">
        <v>1130.0999999999999</v>
      </c>
      <c r="D16" s="21">
        <v>15.1</v>
      </c>
      <c r="E16" s="21">
        <v>29.5</v>
      </c>
      <c r="F16" s="21">
        <v>71.400000000000006</v>
      </c>
      <c r="G16" s="21">
        <v>28.6</v>
      </c>
      <c r="H16" s="24">
        <v>175</v>
      </c>
      <c r="I16" s="24">
        <v>78.3</v>
      </c>
      <c r="J16" s="24">
        <v>264</v>
      </c>
      <c r="K16" s="25">
        <v>165.839</v>
      </c>
      <c r="L16" s="24">
        <v>115</v>
      </c>
      <c r="M16" s="24">
        <v>88</v>
      </c>
      <c r="N16" s="24">
        <v>3.5</v>
      </c>
      <c r="O16" s="24">
        <v>663.5544411764705</v>
      </c>
      <c r="P16" s="24">
        <v>372.72156521739129</v>
      </c>
      <c r="Q16" s="24">
        <v>963.69023804679557</v>
      </c>
      <c r="R16" s="24">
        <v>770.07405732484074</v>
      </c>
      <c r="S16" s="24">
        <v>380.91942857142857</v>
      </c>
      <c r="T16" s="24">
        <v>666.47988582183189</v>
      </c>
      <c r="U16" s="24">
        <v>369.20464406779661</v>
      </c>
      <c r="V16" s="24">
        <v>740.51758673469385</v>
      </c>
      <c r="W16" s="24">
        <v>990.27341034482754</v>
      </c>
      <c r="X16" s="24">
        <v>311.96618080357143</v>
      </c>
      <c r="Y16" s="24">
        <v>420.83293103448278</v>
      </c>
      <c r="Z16" s="24">
        <v>245.05666863905327</v>
      </c>
      <c r="AA16" s="24">
        <v>0</v>
      </c>
      <c r="AB16" s="21">
        <v>29.973453676665784</v>
      </c>
      <c r="AC16" s="24">
        <v>217.3</v>
      </c>
      <c r="AD16" s="24">
        <v>140.9</v>
      </c>
      <c r="AE16" s="24">
        <v>233</v>
      </c>
      <c r="AF16" s="24">
        <v>727</v>
      </c>
      <c r="AG16" s="24">
        <v>7.6099460224758877</v>
      </c>
      <c r="AH16" s="24">
        <v>17.255110167241838</v>
      </c>
      <c r="AI16" s="21">
        <v>915</v>
      </c>
    </row>
    <row r="17" spans="1:35" ht="21" x14ac:dyDescent="0.25">
      <c r="A17" s="15" t="s">
        <v>12</v>
      </c>
      <c r="B17" s="21">
        <v>49.8</v>
      </c>
      <c r="C17" s="21">
        <v>958.6</v>
      </c>
      <c r="D17" s="21">
        <v>15.3</v>
      </c>
      <c r="E17" s="21">
        <v>27.4</v>
      </c>
      <c r="F17" s="21">
        <v>72</v>
      </c>
      <c r="G17" s="21">
        <v>28</v>
      </c>
      <c r="H17" s="24">
        <v>112</v>
      </c>
      <c r="I17" s="24">
        <v>81.400000000000006</v>
      </c>
      <c r="J17" s="24">
        <v>283</v>
      </c>
      <c r="K17" s="25">
        <v>177.02500000000001</v>
      </c>
      <c r="L17" s="24">
        <v>42</v>
      </c>
      <c r="M17" s="24">
        <v>10</v>
      </c>
      <c r="N17" s="24">
        <v>2.7</v>
      </c>
      <c r="O17" s="24">
        <v>299.75346863468633</v>
      </c>
      <c r="P17" s="24">
        <v>813.97149999999999</v>
      </c>
      <c r="Q17" s="24">
        <v>690.39427840909093</v>
      </c>
      <c r="R17" s="24">
        <v>1042.7441857142855</v>
      </c>
      <c r="S17" s="24">
        <v>390.73222836538457</v>
      </c>
      <c r="T17" s="24">
        <v>615.31768414154647</v>
      </c>
      <c r="U17" s="24">
        <v>399.27325000000002</v>
      </c>
      <c r="V17" s="24">
        <v>721.77385359801485</v>
      </c>
      <c r="W17" s="24">
        <v>662.05407924528311</v>
      </c>
      <c r="X17" s="24">
        <v>241.94459069767441</v>
      </c>
      <c r="Y17" s="24">
        <v>341.25206876790827</v>
      </c>
      <c r="Z17" s="24">
        <v>184.52852795031052</v>
      </c>
      <c r="AA17" s="24">
        <v>0</v>
      </c>
      <c r="AB17" s="21">
        <v>28.952639265595661</v>
      </c>
      <c r="AC17" s="24">
        <v>375.2</v>
      </c>
      <c r="AD17" s="24">
        <v>516.5</v>
      </c>
      <c r="AE17" s="24">
        <v>114</v>
      </c>
      <c r="AF17" s="24">
        <v>572</v>
      </c>
      <c r="AG17" s="24">
        <v>11.162111412476529</v>
      </c>
      <c r="AH17" s="24">
        <v>14.395994158147298</v>
      </c>
      <c r="AI17" s="21">
        <v>1431</v>
      </c>
    </row>
    <row r="18" spans="1:35" ht="21" x14ac:dyDescent="0.25">
      <c r="A18" s="15" t="s">
        <v>13</v>
      </c>
      <c r="B18" s="21">
        <v>34.5</v>
      </c>
      <c r="C18" s="21">
        <v>1050.3</v>
      </c>
      <c r="D18" s="21">
        <v>14.8</v>
      </c>
      <c r="E18" s="21">
        <v>29.3</v>
      </c>
      <c r="F18" s="21">
        <v>60.1</v>
      </c>
      <c r="G18" s="21">
        <v>39.9</v>
      </c>
      <c r="H18" s="24">
        <v>135</v>
      </c>
      <c r="I18" s="24">
        <v>108</v>
      </c>
      <c r="J18" s="24">
        <v>287</v>
      </c>
      <c r="K18" s="25">
        <v>140.04999999999998</v>
      </c>
      <c r="L18" s="24">
        <v>104</v>
      </c>
      <c r="M18" s="24">
        <v>14</v>
      </c>
      <c r="N18" s="24">
        <v>6.1</v>
      </c>
      <c r="O18" s="24">
        <v>681.43878734177213</v>
      </c>
      <c r="P18" s="24">
        <v>1000.8710000000001</v>
      </c>
      <c r="Q18" s="24">
        <v>583.55963623188404</v>
      </c>
      <c r="R18" s="24">
        <v>457.08401587301586</v>
      </c>
      <c r="S18" s="24">
        <v>2501.3701818181821</v>
      </c>
      <c r="T18" s="24">
        <v>512.50467535287737</v>
      </c>
      <c r="U18" s="24">
        <v>258.50175308641974</v>
      </c>
      <c r="V18" s="24">
        <v>794.30732165605093</v>
      </c>
      <c r="W18" s="24">
        <v>894.74059748427669</v>
      </c>
      <c r="X18" s="24">
        <v>275.98473937677056</v>
      </c>
      <c r="Y18" s="24">
        <v>368.55700974025973</v>
      </c>
      <c r="Z18" s="24">
        <v>162.827765</v>
      </c>
      <c r="AA18" s="24">
        <v>0</v>
      </c>
      <c r="AB18" s="21">
        <v>17.532133676092545</v>
      </c>
      <c r="AC18" s="24">
        <v>52.1</v>
      </c>
      <c r="AD18" s="24">
        <v>44.3</v>
      </c>
      <c r="AE18" s="24">
        <v>191</v>
      </c>
      <c r="AF18" s="24">
        <v>632</v>
      </c>
      <c r="AG18" s="24">
        <v>3.3323812244120727</v>
      </c>
      <c r="AH18" s="24">
        <v>6.7599733409502054</v>
      </c>
      <c r="AI18" s="21">
        <v>1253</v>
      </c>
    </row>
    <row r="19" spans="1:35" x14ac:dyDescent="0.25">
      <c r="A19" s="15" t="s">
        <v>14</v>
      </c>
      <c r="B19" s="21">
        <v>84.2</v>
      </c>
      <c r="C19" s="21">
        <v>1304.8</v>
      </c>
      <c r="D19" s="21">
        <v>16.2</v>
      </c>
      <c r="E19" s="21">
        <v>28.7</v>
      </c>
      <c r="F19" s="21">
        <v>75.400000000000006</v>
      </c>
      <c r="G19" s="21">
        <v>24.6</v>
      </c>
      <c r="H19" s="24">
        <v>64</v>
      </c>
      <c r="I19" s="24">
        <v>52.9</v>
      </c>
      <c r="J19" s="24">
        <v>248</v>
      </c>
      <c r="K19" s="25">
        <v>195.655</v>
      </c>
      <c r="L19" s="24">
        <v>134</v>
      </c>
      <c r="M19" s="24">
        <v>71</v>
      </c>
      <c r="N19" s="24">
        <v>5.3</v>
      </c>
      <c r="O19" s="24">
        <v>374.66233614864859</v>
      </c>
      <c r="P19" s="24">
        <v>181.18870000000001</v>
      </c>
      <c r="Q19" s="24">
        <v>611.69112474645033</v>
      </c>
      <c r="R19" s="24">
        <v>1436.525168141593</v>
      </c>
      <c r="S19" s="24">
        <v>550.48568852459016</v>
      </c>
      <c r="T19" s="24">
        <v>503.81053333333335</v>
      </c>
      <c r="U19" s="24">
        <v>567.07810389610393</v>
      </c>
      <c r="V19" s="24">
        <v>910.01859033078881</v>
      </c>
      <c r="W19" s="24">
        <v>1044.0129392097265</v>
      </c>
      <c r="X19" s="24">
        <v>280.28958266129035</v>
      </c>
      <c r="Y19" s="24">
        <v>427.49861083743843</v>
      </c>
      <c r="Z19" s="24">
        <v>224.13090393013101</v>
      </c>
      <c r="AA19" s="24">
        <v>0</v>
      </c>
      <c r="AB19" s="21">
        <v>27.7046290619252</v>
      </c>
      <c r="AC19" s="24">
        <v>117.8</v>
      </c>
      <c r="AD19" s="24">
        <v>120.9</v>
      </c>
      <c r="AE19" s="24">
        <v>227</v>
      </c>
      <c r="AF19" s="24">
        <v>387</v>
      </c>
      <c r="AG19" s="24">
        <v>4.9049662783568362</v>
      </c>
      <c r="AH19" s="24">
        <v>15.557939914163091</v>
      </c>
      <c r="AI19" s="21">
        <v>1750</v>
      </c>
    </row>
    <row r="20" spans="1:35" x14ac:dyDescent="0.25">
      <c r="A20" s="15" t="s">
        <v>15</v>
      </c>
      <c r="B20" s="21">
        <v>25.7</v>
      </c>
      <c r="C20" s="21">
        <v>1506.4</v>
      </c>
      <c r="D20" s="21">
        <v>14.5</v>
      </c>
      <c r="E20" s="21">
        <v>29.9</v>
      </c>
      <c r="F20" s="21">
        <v>74.7</v>
      </c>
      <c r="G20" s="21">
        <v>25.3</v>
      </c>
      <c r="H20" s="24">
        <v>185</v>
      </c>
      <c r="I20" s="24">
        <v>92.2</v>
      </c>
      <c r="J20" s="24">
        <v>395</v>
      </c>
      <c r="K20" s="25">
        <v>239.64600000000002</v>
      </c>
      <c r="L20" s="24">
        <v>193</v>
      </c>
      <c r="M20" s="24">
        <v>45</v>
      </c>
      <c r="N20" s="24">
        <v>12.4</v>
      </c>
      <c r="O20" s="24">
        <v>627.33007722007721</v>
      </c>
      <c r="P20" s="24">
        <v>696.85674074074075</v>
      </c>
      <c r="Q20" s="24">
        <v>1324.2545537709498</v>
      </c>
      <c r="R20" s="24">
        <v>705.75107048458153</v>
      </c>
      <c r="S20" s="24">
        <v>451.21314395393478</v>
      </c>
      <c r="T20" s="24">
        <v>366.63072349397589</v>
      </c>
      <c r="U20" s="24">
        <v>345.05479569892475</v>
      </c>
      <c r="V20" s="24">
        <v>671.77287385321108</v>
      </c>
      <c r="W20" s="24">
        <v>931.10154761904766</v>
      </c>
      <c r="X20" s="24">
        <v>270.45663686131388</v>
      </c>
      <c r="Y20" s="24">
        <v>434.85346881720432</v>
      </c>
      <c r="Z20" s="24">
        <v>172.09946547314578</v>
      </c>
      <c r="AA20" s="24">
        <v>0</v>
      </c>
      <c r="AB20" s="21">
        <v>23.892060541688792</v>
      </c>
      <c r="AC20" s="24">
        <v>2504.4</v>
      </c>
      <c r="AD20" s="24">
        <v>459.1</v>
      </c>
      <c r="AE20" s="24">
        <v>242</v>
      </c>
      <c r="AF20" s="24">
        <v>980</v>
      </c>
      <c r="AG20" s="24">
        <v>4.3813064259160912</v>
      </c>
      <c r="AH20" s="24">
        <v>9.4928305894848641</v>
      </c>
      <c r="AI20" s="21">
        <v>874</v>
      </c>
    </row>
    <row r="21" spans="1:35" ht="21" x14ac:dyDescent="0.25">
      <c r="A21" s="15" t="s">
        <v>16</v>
      </c>
      <c r="B21" s="21">
        <v>36.200000000000003</v>
      </c>
      <c r="C21" s="21">
        <v>1271.9000000000001</v>
      </c>
      <c r="D21" s="21">
        <v>16.5</v>
      </c>
      <c r="E21" s="21">
        <v>28</v>
      </c>
      <c r="F21" s="21">
        <v>81.7</v>
      </c>
      <c r="G21" s="21">
        <v>18.3</v>
      </c>
      <c r="H21" s="24">
        <v>102</v>
      </c>
      <c r="I21" s="24">
        <v>152.30000000000001</v>
      </c>
      <c r="J21" s="24">
        <v>265</v>
      </c>
      <c r="K21" s="25">
        <v>201.423</v>
      </c>
      <c r="L21" s="24">
        <v>167</v>
      </c>
      <c r="M21" s="24">
        <v>81</v>
      </c>
      <c r="N21" s="24">
        <v>7</v>
      </c>
      <c r="O21" s="24">
        <v>412.23393319838056</v>
      </c>
      <c r="P21" s="24">
        <v>525.39080000000001</v>
      </c>
      <c r="Q21" s="24">
        <v>850.51614895104888</v>
      </c>
      <c r="R21" s="24">
        <v>860.30267539267015</v>
      </c>
      <c r="S21" s="24">
        <v>736.29002020202017</v>
      </c>
      <c r="T21" s="24">
        <v>638.1835390134529</v>
      </c>
      <c r="U21" s="24">
        <v>356.27765384615384</v>
      </c>
      <c r="V21" s="24">
        <v>1333.5675454545456</v>
      </c>
      <c r="W21" s="24">
        <v>1196.7098761467889</v>
      </c>
      <c r="X21" s="24">
        <v>302.189820754717</v>
      </c>
      <c r="Y21" s="24">
        <v>453.33400232018562</v>
      </c>
      <c r="Z21" s="24">
        <v>398.97505479452053</v>
      </c>
      <c r="AA21" s="24">
        <v>0</v>
      </c>
      <c r="AB21" s="21">
        <v>36.892837487223836</v>
      </c>
      <c r="AC21" s="24">
        <v>605.29999999999995</v>
      </c>
      <c r="AD21" s="24">
        <v>206.2</v>
      </c>
      <c r="AE21" s="24">
        <v>267</v>
      </c>
      <c r="AF21" s="24">
        <v>1681</v>
      </c>
      <c r="AG21" s="24">
        <v>16.274864376130196</v>
      </c>
      <c r="AH21" s="24">
        <v>31.684880886862171</v>
      </c>
      <c r="AI21" s="21">
        <v>1711</v>
      </c>
    </row>
    <row r="22" spans="1:35" x14ac:dyDescent="0.25">
      <c r="A22" s="15" t="s">
        <v>17</v>
      </c>
      <c r="B22" s="21">
        <v>2.6</v>
      </c>
      <c r="C22" s="21">
        <v>12330.1</v>
      </c>
      <c r="D22" s="21">
        <v>14.4</v>
      </c>
      <c r="E22" s="21">
        <v>26.2</v>
      </c>
      <c r="F22" s="21">
        <v>98.8</v>
      </c>
      <c r="G22" s="21">
        <v>1.2</v>
      </c>
      <c r="H22" s="24">
        <v>79</v>
      </c>
      <c r="I22" s="24">
        <v>1260.9000000000001</v>
      </c>
      <c r="J22" s="24">
        <v>2453</v>
      </c>
      <c r="K22" s="25">
        <v>3425.6509999999998</v>
      </c>
      <c r="L22" s="24">
        <v>6594</v>
      </c>
      <c r="M22" s="24">
        <v>1916</v>
      </c>
      <c r="N22" s="24">
        <v>17.100000000000001</v>
      </c>
      <c r="O22" s="24">
        <v>670.32429921259836</v>
      </c>
      <c r="P22" s="24">
        <v>0</v>
      </c>
      <c r="Q22" s="24">
        <v>3086.7547795218106</v>
      </c>
      <c r="R22" s="24">
        <v>6396.7615880721223</v>
      </c>
      <c r="S22" s="24">
        <v>715.13821833048576</v>
      </c>
      <c r="T22" s="24">
        <v>2390.6092214153109</v>
      </c>
      <c r="U22" s="24">
        <v>785.7230449927431</v>
      </c>
      <c r="V22" s="24">
        <v>2468.2456240050274</v>
      </c>
      <c r="W22" s="24">
        <v>2586.264946308725</v>
      </c>
      <c r="X22" s="24">
        <v>786.4245259757738</v>
      </c>
      <c r="Y22" s="24">
        <v>1473.4894698836415</v>
      </c>
      <c r="Z22" s="24">
        <v>1053.8769142857143</v>
      </c>
      <c r="AA22" s="24">
        <v>0</v>
      </c>
      <c r="AB22" s="21">
        <v>94.995742126990052</v>
      </c>
      <c r="AC22" s="24">
        <v>134592.1</v>
      </c>
      <c r="AD22" s="24">
        <v>14545.5</v>
      </c>
      <c r="AE22" s="24">
        <v>612</v>
      </c>
      <c r="AF22" s="24">
        <v>2131</v>
      </c>
      <c r="AG22" s="24">
        <v>43.268100015409445</v>
      </c>
      <c r="AH22" s="24">
        <v>147.82524067120298</v>
      </c>
      <c r="AI22" s="21">
        <v>1592</v>
      </c>
    </row>
    <row r="23" spans="1:35" ht="21" x14ac:dyDescent="0.25">
      <c r="A23" s="15" t="s">
        <v>18</v>
      </c>
      <c r="B23" s="21">
        <v>180.5</v>
      </c>
      <c r="C23" s="21">
        <v>629.9</v>
      </c>
      <c r="D23" s="21">
        <v>17.899999999999999</v>
      </c>
      <c r="E23" s="21">
        <v>26</v>
      </c>
      <c r="F23" s="21">
        <v>79.900000000000006</v>
      </c>
      <c r="G23" s="21">
        <v>20.100000000000001</v>
      </c>
      <c r="H23" s="24">
        <v>77</v>
      </c>
      <c r="I23" s="24">
        <v>14.3</v>
      </c>
      <c r="J23" s="24">
        <v>47</v>
      </c>
      <c r="K23" s="25">
        <v>95.582999999999984</v>
      </c>
      <c r="L23" s="24">
        <v>22</v>
      </c>
      <c r="M23" s="24">
        <v>31</v>
      </c>
      <c r="N23" s="24">
        <v>0.2</v>
      </c>
      <c r="O23" s="24">
        <v>677.70714792899412</v>
      </c>
      <c r="P23" s="24">
        <v>2320.5751333333333</v>
      </c>
      <c r="Q23" s="24">
        <v>1121.011362369338</v>
      </c>
      <c r="R23" s="24">
        <v>1013.9866315789474</v>
      </c>
      <c r="S23" s="24">
        <v>357.84531794871793</v>
      </c>
      <c r="T23" s="24">
        <v>615.62732575757582</v>
      </c>
      <c r="U23" s="24">
        <v>318.86674999999997</v>
      </c>
      <c r="V23" s="24">
        <v>817.78419672131156</v>
      </c>
      <c r="W23" s="24">
        <v>909.36362311557798</v>
      </c>
      <c r="X23" s="24">
        <v>309.08024221453286</v>
      </c>
      <c r="Y23" s="24">
        <v>629.43125316455689</v>
      </c>
      <c r="Z23" s="24">
        <v>318.86070408163266</v>
      </c>
      <c r="AA23" s="24">
        <v>0</v>
      </c>
      <c r="AB23" s="21">
        <v>38.64264168915701</v>
      </c>
      <c r="AC23" s="24">
        <v>644.1</v>
      </c>
      <c r="AD23" s="24">
        <v>46</v>
      </c>
      <c r="AE23" s="24">
        <v>230</v>
      </c>
      <c r="AF23" s="24">
        <v>695</v>
      </c>
      <c r="AG23" s="24">
        <v>65.089696777266241</v>
      </c>
      <c r="AH23" s="24">
        <v>23.337037625019846</v>
      </c>
      <c r="AI23" s="21">
        <v>2487</v>
      </c>
    </row>
    <row r="24" spans="1:35" ht="21" x14ac:dyDescent="0.25">
      <c r="A24" s="15" t="s">
        <v>19</v>
      </c>
      <c r="B24" s="21">
        <v>416.8</v>
      </c>
      <c r="C24" s="21">
        <v>856.8</v>
      </c>
      <c r="D24" s="21">
        <v>19.8</v>
      </c>
      <c r="E24" s="21">
        <v>21.2</v>
      </c>
      <c r="F24" s="21">
        <v>77.900000000000006</v>
      </c>
      <c r="G24" s="21">
        <v>22.1</v>
      </c>
      <c r="H24" s="24">
        <v>105</v>
      </c>
      <c r="I24" s="24">
        <v>73.8</v>
      </c>
      <c r="J24" s="24">
        <v>16</v>
      </c>
      <c r="K24" s="25">
        <v>132.33599999999998</v>
      </c>
      <c r="L24" s="24">
        <v>41</v>
      </c>
      <c r="M24" s="24">
        <v>7</v>
      </c>
      <c r="N24" s="24">
        <v>3.3</v>
      </c>
      <c r="O24" s="24">
        <v>342.58703367003369</v>
      </c>
      <c r="P24" s="24">
        <v>6524.3884639175258</v>
      </c>
      <c r="Q24" s="24">
        <v>1787.9296991150441</v>
      </c>
      <c r="R24" s="24">
        <v>742.52683018867924</v>
      </c>
      <c r="S24" s="24">
        <v>1201.2584481792717</v>
      </c>
      <c r="T24" s="24">
        <v>589.80558119658122</v>
      </c>
      <c r="U24" s="24">
        <v>708.25084615384617</v>
      </c>
      <c r="V24" s="24">
        <v>967.25820472440944</v>
      </c>
      <c r="W24" s="24">
        <v>1307.8714474393532</v>
      </c>
      <c r="X24" s="24">
        <v>396.1548997722096</v>
      </c>
      <c r="Y24" s="24">
        <v>663.77124653739611</v>
      </c>
      <c r="Z24" s="24">
        <v>362.62559060402685</v>
      </c>
      <c r="AA24" s="24">
        <v>0</v>
      </c>
      <c r="AB24" s="21">
        <v>25.173902894491132</v>
      </c>
      <c r="AC24" s="24">
        <v>1532.6</v>
      </c>
      <c r="AD24" s="24">
        <v>142</v>
      </c>
      <c r="AE24" s="24">
        <v>182</v>
      </c>
      <c r="AF24" s="24">
        <v>425</v>
      </c>
      <c r="AG24" s="24">
        <v>10.154061624649861</v>
      </c>
      <c r="AH24" s="24">
        <v>19.607843137254903</v>
      </c>
      <c r="AI24" s="21">
        <v>2780</v>
      </c>
    </row>
    <row r="25" spans="1:35" s="45" customFormat="1" ht="21" x14ac:dyDescent="0.25">
      <c r="A25" s="15" t="s">
        <v>20</v>
      </c>
      <c r="B25" s="26">
        <v>413.1</v>
      </c>
      <c r="C25" s="26">
        <v>1130.2</v>
      </c>
      <c r="D25" s="26">
        <v>18.3</v>
      </c>
      <c r="E25" s="26">
        <v>25.6</v>
      </c>
      <c r="F25" s="26">
        <v>77.599999999999994</v>
      </c>
      <c r="G25" s="26">
        <v>22.4</v>
      </c>
      <c r="H25" s="27">
        <v>68</v>
      </c>
      <c r="I25" s="27">
        <v>83.7</v>
      </c>
      <c r="J25" s="27">
        <v>29</v>
      </c>
      <c r="K25" s="43">
        <v>155.98400000000001</v>
      </c>
      <c r="L25" s="27">
        <v>63</v>
      </c>
      <c r="M25" s="27">
        <v>26</v>
      </c>
      <c r="N25" s="27">
        <v>4.5</v>
      </c>
      <c r="O25" s="24">
        <v>582.04707692307693</v>
      </c>
      <c r="P25" s="24">
        <v>5221.188653846154</v>
      </c>
      <c r="Q25" s="24">
        <v>871.6382794676806</v>
      </c>
      <c r="R25" s="24">
        <v>739.68038172043009</v>
      </c>
      <c r="S25" s="24">
        <v>576.76692335766415</v>
      </c>
      <c r="T25" s="24">
        <v>568.92055094786735</v>
      </c>
      <c r="U25" s="24">
        <v>697.18480952380958</v>
      </c>
      <c r="V25" s="24">
        <v>990.01958919803599</v>
      </c>
      <c r="W25" s="24">
        <v>1071.6992286585366</v>
      </c>
      <c r="X25" s="24">
        <v>310.85014964788735</v>
      </c>
      <c r="Y25" s="24">
        <v>590.97206066945603</v>
      </c>
      <c r="Z25" s="24">
        <v>413.69262011173186</v>
      </c>
      <c r="AA25" s="24">
        <v>0</v>
      </c>
      <c r="AB25" s="27">
        <v>8.5</v>
      </c>
      <c r="AC25" s="44">
        <v>1936</v>
      </c>
      <c r="AD25" s="44">
        <v>112</v>
      </c>
      <c r="AE25" s="27">
        <v>191</v>
      </c>
      <c r="AF25" s="27">
        <v>825</v>
      </c>
      <c r="AG25" s="27">
        <v>25.305255706954519</v>
      </c>
      <c r="AH25" s="27">
        <v>47.513714386834188</v>
      </c>
      <c r="AI25" s="26">
        <v>1966</v>
      </c>
    </row>
    <row r="26" spans="1:35" ht="31.5" x14ac:dyDescent="0.25">
      <c r="A26" s="15" t="s">
        <v>21</v>
      </c>
      <c r="B26" s="21">
        <v>176.8</v>
      </c>
      <c r="C26" s="21">
        <v>43.9</v>
      </c>
      <c r="D26" s="25">
        <v>24.4</v>
      </c>
      <c r="E26" s="21">
        <v>17</v>
      </c>
      <c r="F26" s="21">
        <v>72.400000000000006</v>
      </c>
      <c r="G26" s="21">
        <v>27.6</v>
      </c>
      <c r="H26" s="24">
        <v>68</v>
      </c>
      <c r="I26" s="24">
        <v>4.5999999999999996</v>
      </c>
      <c r="J26" s="24">
        <v>1.2</v>
      </c>
      <c r="K26" s="25">
        <v>5.42</v>
      </c>
      <c r="L26" s="24">
        <v>0</v>
      </c>
      <c r="M26" s="24">
        <v>0</v>
      </c>
      <c r="N26" s="24">
        <v>0</v>
      </c>
      <c r="O26" s="24">
        <v>1351.2558888888889</v>
      </c>
      <c r="P26" s="24">
        <v>20892.283118421052</v>
      </c>
      <c r="Q26" s="24">
        <v>857.11228571428569</v>
      </c>
      <c r="R26" s="24">
        <v>990.61940000000004</v>
      </c>
      <c r="S26" s="24">
        <v>9268.4946</v>
      </c>
      <c r="T26" s="24">
        <v>1067.7936</v>
      </c>
      <c r="U26" s="24">
        <v>615.27519999999993</v>
      </c>
      <c r="V26" s="24">
        <v>4125.3482258064514</v>
      </c>
      <c r="W26" s="24">
        <v>2210.7397878787879</v>
      </c>
      <c r="X26" s="24">
        <v>607.19535294117645</v>
      </c>
      <c r="Y26" s="24">
        <v>1123.96245</v>
      </c>
      <c r="Z26" s="24">
        <v>768.10933333333332</v>
      </c>
      <c r="AA26" s="24">
        <v>0</v>
      </c>
      <c r="AB26" s="21">
        <v>26.127562642369021</v>
      </c>
      <c r="AC26" s="24">
        <v>0</v>
      </c>
      <c r="AD26" s="24">
        <v>0</v>
      </c>
      <c r="AE26" s="24">
        <v>0</v>
      </c>
      <c r="AF26" s="24">
        <v>631</v>
      </c>
      <c r="AG26" s="24">
        <v>6.83371298405467</v>
      </c>
      <c r="AH26" s="24">
        <v>41.002277904328018</v>
      </c>
      <c r="AI26" s="21">
        <v>1926</v>
      </c>
    </row>
    <row r="27" spans="1:35" ht="21" x14ac:dyDescent="0.25">
      <c r="A27" s="15" t="s">
        <v>22</v>
      </c>
      <c r="B27" s="21">
        <v>144.5</v>
      </c>
      <c r="C27" s="21">
        <v>1187.7</v>
      </c>
      <c r="D27" s="21">
        <v>18.7</v>
      </c>
      <c r="E27" s="21">
        <v>25.4</v>
      </c>
      <c r="F27" s="21">
        <v>72</v>
      </c>
      <c r="G27" s="21">
        <v>28</v>
      </c>
      <c r="H27" s="24">
        <v>79</v>
      </c>
      <c r="I27" s="24">
        <v>94</v>
      </c>
      <c r="J27" s="24">
        <v>118</v>
      </c>
      <c r="K27" s="25">
        <v>164.54500000000002</v>
      </c>
      <c r="L27" s="24">
        <v>71</v>
      </c>
      <c r="M27" s="24">
        <v>32</v>
      </c>
      <c r="N27" s="24">
        <v>21.6</v>
      </c>
      <c r="O27" s="24">
        <v>382.17971727748693</v>
      </c>
      <c r="P27" s="24">
        <v>270.81925000000001</v>
      </c>
      <c r="Q27" s="24">
        <v>1696.7431230628988</v>
      </c>
      <c r="R27" s="24">
        <v>876.80706666666674</v>
      </c>
      <c r="S27" s="24">
        <v>610.25495013850411</v>
      </c>
      <c r="T27" s="24">
        <v>618.54038666666668</v>
      </c>
      <c r="U27" s="24">
        <v>233.67814035087719</v>
      </c>
      <c r="V27" s="24">
        <v>1625.9604685039369</v>
      </c>
      <c r="W27" s="24">
        <v>803.40482152974505</v>
      </c>
      <c r="X27" s="24">
        <v>207.07673422562141</v>
      </c>
      <c r="Y27" s="24">
        <v>427.48456380510441</v>
      </c>
      <c r="Z27" s="24">
        <v>305.13870093457945</v>
      </c>
      <c r="AA27" s="24">
        <v>0</v>
      </c>
      <c r="AB27" s="21">
        <v>38.254609749936854</v>
      </c>
      <c r="AC27" s="24">
        <v>2901.2</v>
      </c>
      <c r="AD27" s="24">
        <v>457.9</v>
      </c>
      <c r="AE27" s="24">
        <v>164</v>
      </c>
      <c r="AF27" s="24">
        <v>1040</v>
      </c>
      <c r="AG27" s="24">
        <v>30.984255283320703</v>
      </c>
      <c r="AH27" s="24">
        <v>37.29898122421487</v>
      </c>
      <c r="AI27" s="21">
        <v>2458</v>
      </c>
    </row>
    <row r="28" spans="1:35" ht="21" x14ac:dyDescent="0.25">
      <c r="A28" s="15" t="s">
        <v>23</v>
      </c>
      <c r="B28" s="21">
        <v>15.1</v>
      </c>
      <c r="C28" s="21">
        <v>976.4</v>
      </c>
      <c r="D28" s="21">
        <v>17.100000000000001</v>
      </c>
      <c r="E28" s="21">
        <v>24.6</v>
      </c>
      <c r="F28" s="21">
        <v>77.7</v>
      </c>
      <c r="G28" s="21">
        <v>22.3</v>
      </c>
      <c r="H28" s="24">
        <v>105</v>
      </c>
      <c r="I28" s="24">
        <v>63</v>
      </c>
      <c r="J28" s="24">
        <v>513</v>
      </c>
      <c r="K28" s="25">
        <v>171.04000000000002</v>
      </c>
      <c r="L28" s="24">
        <v>46</v>
      </c>
      <c r="M28" s="24">
        <v>17</v>
      </c>
      <c r="N28" s="24">
        <v>0.4</v>
      </c>
      <c r="O28" s="24">
        <v>726.68132183908051</v>
      </c>
      <c r="P28" s="24">
        <v>3435.3911764705881</v>
      </c>
      <c r="Q28" s="24">
        <v>1162.5631424657536</v>
      </c>
      <c r="R28" s="24">
        <v>895.530221238938</v>
      </c>
      <c r="S28" s="24">
        <v>509.82195465994965</v>
      </c>
      <c r="T28" s="24">
        <v>546.96418150289026</v>
      </c>
      <c r="U28" s="24">
        <v>276.4573548387097</v>
      </c>
      <c r="V28" s="24">
        <v>755.8319263392857</v>
      </c>
      <c r="W28" s="24">
        <v>1200.7038571428573</v>
      </c>
      <c r="X28" s="24">
        <v>359.25433647798741</v>
      </c>
      <c r="Y28" s="24">
        <v>558.91901718213057</v>
      </c>
      <c r="Z28" s="24">
        <v>278.09501554404142</v>
      </c>
      <c r="AA28" s="24">
        <v>0</v>
      </c>
      <c r="AB28" s="21">
        <v>55.859278984022943</v>
      </c>
      <c r="AC28" s="24">
        <v>2634.9</v>
      </c>
      <c r="AD28" s="24">
        <v>107</v>
      </c>
      <c r="AE28" s="24">
        <v>209</v>
      </c>
      <c r="AF28" s="24">
        <v>1269</v>
      </c>
      <c r="AG28" s="24">
        <v>12.187628021302745</v>
      </c>
      <c r="AH28" s="24">
        <v>38.201556739041379</v>
      </c>
      <c r="AI28" s="21">
        <v>1697</v>
      </c>
    </row>
    <row r="29" spans="1:35" ht="21" x14ac:dyDescent="0.25">
      <c r="A29" s="15" t="s">
        <v>24</v>
      </c>
      <c r="B29" s="21">
        <v>83.9</v>
      </c>
      <c r="C29" s="21">
        <v>1778.8</v>
      </c>
      <c r="D29" s="21">
        <v>14.8</v>
      </c>
      <c r="E29" s="21">
        <v>27.2</v>
      </c>
      <c r="F29" s="21">
        <v>64.2</v>
      </c>
      <c r="G29" s="21">
        <v>35.799999999999997</v>
      </c>
      <c r="H29" s="24">
        <v>91</v>
      </c>
      <c r="I29" s="24">
        <v>67.7</v>
      </c>
      <c r="J29" s="24">
        <v>207</v>
      </c>
      <c r="K29" s="25">
        <v>264.67</v>
      </c>
      <c r="L29" s="24">
        <v>52</v>
      </c>
      <c r="M29" s="24">
        <v>39</v>
      </c>
      <c r="N29" s="24">
        <v>2</v>
      </c>
      <c r="O29" s="24">
        <v>762.13296143250693</v>
      </c>
      <c r="P29" s="24">
        <v>859.59773333333339</v>
      </c>
      <c r="Q29" s="24">
        <v>1884.2557958001448</v>
      </c>
      <c r="R29" s="24">
        <v>1898.6273503937009</v>
      </c>
      <c r="S29" s="24">
        <v>1045.7228776978418</v>
      </c>
      <c r="T29" s="24">
        <v>724.65694238975811</v>
      </c>
      <c r="U29" s="24">
        <v>396.25539869281045</v>
      </c>
      <c r="V29" s="24">
        <v>1872.6547836990596</v>
      </c>
      <c r="W29" s="24">
        <v>1403.8974556521739</v>
      </c>
      <c r="X29" s="24">
        <v>392.75800930232555</v>
      </c>
      <c r="Y29" s="24">
        <v>743.93394070080865</v>
      </c>
      <c r="Z29" s="24">
        <v>383.40897233201582</v>
      </c>
      <c r="AA29" s="24">
        <v>0</v>
      </c>
      <c r="AB29" s="21">
        <v>21.542612997526422</v>
      </c>
      <c r="AC29" s="24">
        <v>9616.9</v>
      </c>
      <c r="AD29" s="24">
        <v>388</v>
      </c>
      <c r="AE29" s="24">
        <v>122</v>
      </c>
      <c r="AF29" s="24">
        <v>429</v>
      </c>
      <c r="AG29" s="24">
        <v>2.9233190915223748</v>
      </c>
      <c r="AH29" s="24">
        <v>6.8585563301101864</v>
      </c>
      <c r="AI29" s="21">
        <v>1143</v>
      </c>
    </row>
    <row r="30" spans="1:35" ht="21" x14ac:dyDescent="0.25">
      <c r="A30" s="15" t="s">
        <v>25</v>
      </c>
      <c r="B30" s="21">
        <v>144.9</v>
      </c>
      <c r="C30" s="21">
        <v>762.2</v>
      </c>
      <c r="D30" s="21">
        <v>18.2</v>
      </c>
      <c r="E30" s="21">
        <v>21.2</v>
      </c>
      <c r="F30" s="21">
        <v>92.5</v>
      </c>
      <c r="G30" s="21">
        <v>7.5</v>
      </c>
      <c r="H30" s="24">
        <v>101</v>
      </c>
      <c r="I30" s="24">
        <v>51.4</v>
      </c>
      <c r="J30" s="24">
        <v>23</v>
      </c>
      <c r="K30" s="25">
        <v>157.91999999999999</v>
      </c>
      <c r="L30" s="24">
        <v>32</v>
      </c>
      <c r="M30" s="24">
        <v>19</v>
      </c>
      <c r="N30" s="24">
        <v>1.7</v>
      </c>
      <c r="O30" s="24">
        <v>3302.6411641791046</v>
      </c>
      <c r="P30" s="24">
        <v>4164.815471428572</v>
      </c>
      <c r="Q30" s="24">
        <v>1054.1740960187353</v>
      </c>
      <c r="R30" s="24">
        <v>1048.8885</v>
      </c>
      <c r="S30" s="24">
        <v>1211.8067142857144</v>
      </c>
      <c r="T30" s="24">
        <v>578.57863467048719</v>
      </c>
      <c r="U30" s="24">
        <v>605.63927999999999</v>
      </c>
      <c r="V30" s="24">
        <v>1102.1677259259259</v>
      </c>
      <c r="W30" s="24">
        <v>961.19835060975606</v>
      </c>
      <c r="X30" s="24">
        <v>412.82597852760739</v>
      </c>
      <c r="Y30" s="24">
        <v>799.98124522292994</v>
      </c>
      <c r="Z30" s="24">
        <v>414.1542</v>
      </c>
      <c r="AA30" s="24">
        <v>0</v>
      </c>
      <c r="AB30" s="21">
        <v>29.623458409866174</v>
      </c>
      <c r="AC30" s="24">
        <v>2169.3000000000002</v>
      </c>
      <c r="AD30" s="24">
        <v>36.299999999999997</v>
      </c>
      <c r="AE30" s="24">
        <v>134</v>
      </c>
      <c r="AF30" s="24">
        <v>482</v>
      </c>
      <c r="AG30" s="24">
        <v>3.5423773287850957</v>
      </c>
      <c r="AH30" s="24">
        <v>17.711886643925478</v>
      </c>
      <c r="AI30" s="21">
        <v>2428</v>
      </c>
    </row>
    <row r="31" spans="1:35" ht="21" x14ac:dyDescent="0.25">
      <c r="A31" s="15" t="s">
        <v>26</v>
      </c>
      <c r="B31" s="21">
        <v>54.5</v>
      </c>
      <c r="C31" s="21">
        <v>615.70000000000005</v>
      </c>
      <c r="D31" s="21">
        <v>17</v>
      </c>
      <c r="E31" s="21">
        <v>28.7</v>
      </c>
      <c r="F31" s="21">
        <v>70.8</v>
      </c>
      <c r="G31" s="21">
        <v>29.2</v>
      </c>
      <c r="H31" s="24">
        <v>98</v>
      </c>
      <c r="I31" s="24">
        <v>67.2</v>
      </c>
      <c r="J31" s="24">
        <v>198</v>
      </c>
      <c r="K31" s="25">
        <v>83.734999999999999</v>
      </c>
      <c r="L31" s="24">
        <v>41</v>
      </c>
      <c r="M31" s="24">
        <v>22</v>
      </c>
      <c r="N31" s="24">
        <v>3.9</v>
      </c>
      <c r="O31" s="24">
        <v>617.68129595015569</v>
      </c>
      <c r="P31" s="24">
        <v>2222.2331818181819</v>
      </c>
      <c r="Q31" s="24">
        <v>1271.2546186186185</v>
      </c>
      <c r="R31" s="24">
        <v>556.84246093750005</v>
      </c>
      <c r="S31" s="24">
        <v>1377.6871197916666</v>
      </c>
      <c r="T31" s="24">
        <v>510.68163341067282</v>
      </c>
      <c r="U31" s="24">
        <v>469.17887500000001</v>
      </c>
      <c r="V31" s="24">
        <v>739.68254310344832</v>
      </c>
      <c r="W31" s="24">
        <v>947.45224999999994</v>
      </c>
      <c r="X31" s="24">
        <v>324.85258008658008</v>
      </c>
      <c r="Y31" s="24">
        <v>509.86815841584161</v>
      </c>
      <c r="Z31" s="24">
        <v>288.7243628318584</v>
      </c>
      <c r="AA31" s="24">
        <v>0</v>
      </c>
      <c r="AB31" s="21">
        <v>26.602241351307452</v>
      </c>
      <c r="AC31" s="24">
        <v>927.4</v>
      </c>
      <c r="AD31" s="24">
        <v>112.7</v>
      </c>
      <c r="AE31" s="24">
        <v>130</v>
      </c>
      <c r="AF31" s="24">
        <v>1981</v>
      </c>
      <c r="AG31" s="24">
        <v>41.741107682312808</v>
      </c>
      <c r="AH31" s="24">
        <v>19.002761084943966</v>
      </c>
      <c r="AI31" s="21">
        <v>2117</v>
      </c>
    </row>
    <row r="32" spans="1:35" ht="21" x14ac:dyDescent="0.25">
      <c r="A32" s="15" t="s">
        <v>27</v>
      </c>
      <c r="B32" s="21">
        <v>55.4</v>
      </c>
      <c r="C32" s="21">
        <v>646.4</v>
      </c>
      <c r="D32" s="21">
        <v>16</v>
      </c>
      <c r="E32" s="21">
        <v>29</v>
      </c>
      <c r="F32" s="21">
        <v>70.5</v>
      </c>
      <c r="G32" s="21">
        <v>29.5</v>
      </c>
      <c r="H32" s="24">
        <v>149</v>
      </c>
      <c r="I32" s="24">
        <v>53.9</v>
      </c>
      <c r="J32" s="24">
        <v>299</v>
      </c>
      <c r="K32" s="25">
        <v>93.87700000000001</v>
      </c>
      <c r="L32" s="24">
        <v>33</v>
      </c>
      <c r="M32" s="24">
        <v>20</v>
      </c>
      <c r="N32" s="24">
        <v>1.1000000000000001</v>
      </c>
      <c r="O32" s="24">
        <v>278.26125052192066</v>
      </c>
      <c r="P32" s="24">
        <v>1083.8166000000001</v>
      </c>
      <c r="Q32" s="24">
        <v>469.65956404958672</v>
      </c>
      <c r="R32" s="24">
        <v>493.82580341880345</v>
      </c>
      <c r="S32" s="24">
        <v>378.44245531914891</v>
      </c>
      <c r="T32" s="24">
        <v>448.33604545454546</v>
      </c>
      <c r="U32" s="24">
        <v>313.94849295774645</v>
      </c>
      <c r="V32" s="24">
        <v>616.74917938931299</v>
      </c>
      <c r="W32" s="24">
        <v>530.4459896907216</v>
      </c>
      <c r="X32" s="24">
        <v>252.18470742358079</v>
      </c>
      <c r="Y32" s="24">
        <v>428.65434146341465</v>
      </c>
      <c r="Z32" s="24">
        <v>238.82456637168141</v>
      </c>
      <c r="AA32" s="24">
        <v>0</v>
      </c>
      <c r="AB32" s="21">
        <v>25.450185643564357</v>
      </c>
      <c r="AC32" s="24">
        <v>49.2</v>
      </c>
      <c r="AD32" s="24">
        <v>157.30000000000001</v>
      </c>
      <c r="AE32" s="24">
        <v>143</v>
      </c>
      <c r="AF32" s="24">
        <v>1677</v>
      </c>
      <c r="AG32" s="24">
        <v>17.172029702970299</v>
      </c>
      <c r="AH32" s="24">
        <v>34.962871287128714</v>
      </c>
      <c r="AI32" s="21">
        <v>1687</v>
      </c>
    </row>
    <row r="33" spans="1:35" ht="21" x14ac:dyDescent="0.25">
      <c r="A33" s="15" t="s">
        <v>28</v>
      </c>
      <c r="B33" s="21">
        <v>1.4</v>
      </c>
      <c r="C33" s="21">
        <v>5225.7</v>
      </c>
      <c r="D33" s="21">
        <v>14.4</v>
      </c>
      <c r="E33" s="21">
        <v>26.4</v>
      </c>
      <c r="F33" s="21">
        <v>100</v>
      </c>
      <c r="G33" s="21">
        <v>0</v>
      </c>
      <c r="H33" s="24">
        <v>119</v>
      </c>
      <c r="I33" s="24">
        <v>535.5</v>
      </c>
      <c r="J33" s="24">
        <v>2377</v>
      </c>
      <c r="K33" s="25">
        <v>1285.0219999999999</v>
      </c>
      <c r="L33" s="24">
        <v>1521</v>
      </c>
      <c r="M33" s="24">
        <v>845</v>
      </c>
      <c r="N33" s="24">
        <v>7.3</v>
      </c>
      <c r="O33" s="24">
        <v>658.33382857142851</v>
      </c>
      <c r="P33" s="24">
        <v>10480.795333333333</v>
      </c>
      <c r="Q33" s="24">
        <v>1711.9402466609831</v>
      </c>
      <c r="R33" s="24">
        <v>2260.1106978922717</v>
      </c>
      <c r="S33" s="24">
        <v>585.84059032501887</v>
      </c>
      <c r="T33" s="24">
        <v>1217.4589039487726</v>
      </c>
      <c r="U33" s="24">
        <v>631.90214695945951</v>
      </c>
      <c r="V33" s="24">
        <v>1848.1429163465643</v>
      </c>
      <c r="W33" s="24">
        <v>2040.2656360961255</v>
      </c>
      <c r="X33" s="24">
        <v>529.78188680888115</v>
      </c>
      <c r="Y33" s="24">
        <v>1211.132668861093</v>
      </c>
      <c r="Z33" s="24">
        <v>731.85458870967739</v>
      </c>
      <c r="AA33" s="24">
        <v>0</v>
      </c>
      <c r="AB33" s="21">
        <v>71.760529689802325</v>
      </c>
      <c r="AC33" s="24">
        <v>13521.3</v>
      </c>
      <c r="AD33" s="24">
        <v>2205.5</v>
      </c>
      <c r="AE33" s="24">
        <v>780</v>
      </c>
      <c r="AF33" s="24">
        <v>4860</v>
      </c>
      <c r="AG33" s="24">
        <v>22.886885967430203</v>
      </c>
      <c r="AH33" s="24">
        <v>40.319957134929297</v>
      </c>
      <c r="AI33" s="21">
        <v>1084</v>
      </c>
    </row>
    <row r="34" spans="1:35" ht="21" x14ac:dyDescent="0.25">
      <c r="A34" s="15" t="s">
        <v>29</v>
      </c>
      <c r="B34" s="21">
        <v>7.8</v>
      </c>
      <c r="C34" s="21">
        <v>451.5</v>
      </c>
      <c r="D34" s="21">
        <v>18.8</v>
      </c>
      <c r="E34" s="21">
        <v>25</v>
      </c>
      <c r="F34" s="21">
        <v>47.3</v>
      </c>
      <c r="G34" s="21">
        <v>52.7</v>
      </c>
      <c r="H34" s="24">
        <v>354</v>
      </c>
      <c r="I34" s="24">
        <v>8.3000000000000007</v>
      </c>
      <c r="J34" s="24">
        <v>563</v>
      </c>
      <c r="K34" s="25">
        <v>75.440000000000012</v>
      </c>
      <c r="L34" s="24">
        <v>1</v>
      </c>
      <c r="M34" s="24">
        <v>4</v>
      </c>
      <c r="N34" s="24">
        <v>10.5</v>
      </c>
      <c r="O34" s="24">
        <v>514.24526848249025</v>
      </c>
      <c r="P34" s="24">
        <v>596.95440000000008</v>
      </c>
      <c r="Q34" s="24">
        <v>933.45782424242418</v>
      </c>
      <c r="R34" s="24">
        <v>307.37302500000004</v>
      </c>
      <c r="S34" s="24">
        <v>611.00336956521744</v>
      </c>
      <c r="T34" s="24">
        <v>492.54472014925375</v>
      </c>
      <c r="U34" s="24">
        <v>540.75536363636365</v>
      </c>
      <c r="V34" s="24">
        <v>442.83929870129873</v>
      </c>
      <c r="W34" s="24">
        <v>1412.3094473684212</v>
      </c>
      <c r="X34" s="24">
        <v>303.12169934640525</v>
      </c>
      <c r="Y34" s="24">
        <v>418.65791803278688</v>
      </c>
      <c r="Z34" s="24">
        <v>222.39310769230769</v>
      </c>
      <c r="AA34" s="24">
        <v>0</v>
      </c>
      <c r="AB34" s="21">
        <v>17.027685492801773</v>
      </c>
      <c r="AC34" s="24">
        <v>15.7</v>
      </c>
      <c r="AD34" s="24">
        <v>16.3</v>
      </c>
      <c r="AE34" s="24">
        <v>107</v>
      </c>
      <c r="AF34" s="24">
        <v>178</v>
      </c>
      <c r="AG34" s="24">
        <v>3.7652270210409746</v>
      </c>
      <c r="AH34" s="24">
        <v>4.872646733111849</v>
      </c>
      <c r="AI34" s="21">
        <v>1101</v>
      </c>
    </row>
    <row r="35" spans="1:35" ht="21" x14ac:dyDescent="0.25">
      <c r="A35" s="15" t="s">
        <v>30</v>
      </c>
      <c r="B35" s="21">
        <v>74.7</v>
      </c>
      <c r="C35" s="21">
        <v>278.8</v>
      </c>
      <c r="D35" s="21">
        <v>21.7</v>
      </c>
      <c r="E35" s="21">
        <v>20.3</v>
      </c>
      <c r="F35" s="21">
        <v>45.2</v>
      </c>
      <c r="G35" s="21">
        <v>54.8</v>
      </c>
      <c r="H35" s="24">
        <v>231</v>
      </c>
      <c r="I35" s="24">
        <v>36</v>
      </c>
      <c r="J35" s="24">
        <v>47</v>
      </c>
      <c r="K35" s="25">
        <v>55.654999999999994</v>
      </c>
      <c r="L35" s="24">
        <v>22</v>
      </c>
      <c r="M35" s="24">
        <v>1</v>
      </c>
      <c r="N35" s="24">
        <v>0.6</v>
      </c>
      <c r="O35" s="24">
        <v>515.11017525773195</v>
      </c>
      <c r="P35" s="24">
        <v>781.67750000000001</v>
      </c>
      <c r="Q35" s="24">
        <v>147.26527083333335</v>
      </c>
      <c r="R35" s="24">
        <v>161.9939024390244</v>
      </c>
      <c r="S35" s="24">
        <v>783.42659615384616</v>
      </c>
      <c r="T35" s="24">
        <v>319.74245528455288</v>
      </c>
      <c r="U35" s="24">
        <v>52.818964285714287</v>
      </c>
      <c r="V35" s="24">
        <v>1345.0678846153846</v>
      </c>
      <c r="W35" s="24">
        <v>662.20897619047628</v>
      </c>
      <c r="X35" s="24">
        <v>229.94967910447764</v>
      </c>
      <c r="Y35" s="24">
        <v>325.14261111111114</v>
      </c>
      <c r="Z35" s="24">
        <v>127.08620000000001</v>
      </c>
      <c r="AA35" s="24">
        <v>0</v>
      </c>
      <c r="AB35" s="21">
        <v>19.487087517934</v>
      </c>
      <c r="AC35" s="24">
        <v>0.1</v>
      </c>
      <c r="AD35" s="24">
        <v>1.1000000000000001</v>
      </c>
      <c r="AE35" s="24">
        <v>102</v>
      </c>
      <c r="AF35" s="24">
        <v>159</v>
      </c>
      <c r="AG35" s="24">
        <v>4.6628407460545196</v>
      </c>
      <c r="AH35" s="24">
        <v>9.6843615494978472</v>
      </c>
      <c r="AI35" s="21">
        <v>1135</v>
      </c>
    </row>
    <row r="36" spans="1:35" ht="21" x14ac:dyDescent="0.25">
      <c r="A36" s="15" t="s">
        <v>31</v>
      </c>
      <c r="B36" s="21">
        <v>75.5</v>
      </c>
      <c r="C36" s="21">
        <v>5513.8</v>
      </c>
      <c r="D36" s="21">
        <v>18.100000000000001</v>
      </c>
      <c r="E36" s="21">
        <v>25.5</v>
      </c>
      <c r="F36" s="21">
        <v>54.3</v>
      </c>
      <c r="G36" s="21">
        <v>45.7</v>
      </c>
      <c r="H36" s="24">
        <v>110</v>
      </c>
      <c r="I36" s="24">
        <v>301.5</v>
      </c>
      <c r="J36" s="24">
        <v>447</v>
      </c>
      <c r="K36" s="25">
        <v>825.64800000000002</v>
      </c>
      <c r="L36" s="24">
        <v>493</v>
      </c>
      <c r="M36" s="24">
        <v>139</v>
      </c>
      <c r="N36" s="24">
        <v>1</v>
      </c>
      <c r="O36" s="24">
        <v>652.52989639519353</v>
      </c>
      <c r="P36" s="24">
        <v>1295.3960652173914</v>
      </c>
      <c r="Q36" s="24">
        <v>843.57870165321026</v>
      </c>
      <c r="R36" s="24">
        <v>894.18001711026614</v>
      </c>
      <c r="S36" s="24">
        <v>1023.3510370751802</v>
      </c>
      <c r="T36" s="24">
        <v>769.70201180208801</v>
      </c>
      <c r="U36" s="24">
        <v>756.04838348868179</v>
      </c>
      <c r="V36" s="24">
        <v>1546.2674829488467</v>
      </c>
      <c r="W36" s="24">
        <v>1514.9942841880343</v>
      </c>
      <c r="X36" s="24">
        <v>379.61212161348584</v>
      </c>
      <c r="Y36" s="24">
        <v>502.20594379521424</v>
      </c>
      <c r="Z36" s="24">
        <v>537.75431880733947</v>
      </c>
      <c r="AA36" s="24">
        <v>0</v>
      </c>
      <c r="AB36" s="21">
        <v>26.527440240850229</v>
      </c>
      <c r="AC36" s="24">
        <v>5852.6</v>
      </c>
      <c r="AD36" s="24">
        <v>423.2</v>
      </c>
      <c r="AE36" s="24">
        <v>104</v>
      </c>
      <c r="AF36" s="24">
        <v>403</v>
      </c>
      <c r="AG36" s="24">
        <v>35.583445173927238</v>
      </c>
      <c r="AH36" s="24">
        <v>31.52091116834125</v>
      </c>
      <c r="AI36" s="21">
        <v>1369</v>
      </c>
    </row>
    <row r="37" spans="1:35" ht="21" x14ac:dyDescent="0.25">
      <c r="A37" s="15" t="s">
        <v>32</v>
      </c>
      <c r="B37" s="21">
        <v>49</v>
      </c>
      <c r="C37" s="21">
        <v>1018.6</v>
      </c>
      <c r="D37" s="21">
        <v>19.8</v>
      </c>
      <c r="E37" s="21">
        <v>23.2</v>
      </c>
      <c r="F37" s="21">
        <v>66.5</v>
      </c>
      <c r="G37" s="21">
        <v>33.5</v>
      </c>
      <c r="H37" s="24">
        <v>134</v>
      </c>
      <c r="I37" s="24">
        <v>79.099999999999994</v>
      </c>
      <c r="J37" s="24">
        <v>88</v>
      </c>
      <c r="K37" s="25">
        <v>173.81299999999999</v>
      </c>
      <c r="L37" s="24">
        <v>83</v>
      </c>
      <c r="M37" s="24">
        <v>35</v>
      </c>
      <c r="N37" s="24">
        <v>5.4</v>
      </c>
      <c r="O37" s="24">
        <v>353.42181460674158</v>
      </c>
      <c r="P37" s="24">
        <v>5864.5017463768108</v>
      </c>
      <c r="Q37" s="24">
        <v>332.88772277227724</v>
      </c>
      <c r="R37" s="24">
        <v>714.76821276595751</v>
      </c>
      <c r="S37" s="24">
        <v>995.10874999999999</v>
      </c>
      <c r="T37" s="24">
        <v>669.47124365482239</v>
      </c>
      <c r="U37" s="24">
        <v>727.52253030303029</v>
      </c>
      <c r="V37" s="24">
        <v>903.12933241758242</v>
      </c>
      <c r="W37" s="24">
        <v>1057.8057950530035</v>
      </c>
      <c r="X37" s="24">
        <v>272.50896153846156</v>
      </c>
      <c r="Y37" s="24">
        <v>402.63686876640418</v>
      </c>
      <c r="Z37" s="24">
        <v>240.05265</v>
      </c>
      <c r="AA37" s="24">
        <v>0</v>
      </c>
      <c r="AB37" s="21">
        <v>18.558806204594543</v>
      </c>
      <c r="AC37" s="24">
        <v>352.2</v>
      </c>
      <c r="AD37" s="24">
        <v>64.5</v>
      </c>
      <c r="AE37" s="24">
        <v>335</v>
      </c>
      <c r="AF37" s="24">
        <v>302</v>
      </c>
      <c r="AG37" s="24">
        <v>34.949931278225016</v>
      </c>
      <c r="AH37" s="24">
        <v>10.799136069114471</v>
      </c>
      <c r="AI37" s="21">
        <v>1448</v>
      </c>
    </row>
    <row r="38" spans="1:35" ht="21" x14ac:dyDescent="0.25">
      <c r="A38" s="15" t="s">
        <v>33</v>
      </c>
      <c r="B38" s="21">
        <v>112.9</v>
      </c>
      <c r="C38" s="21">
        <v>2545.9</v>
      </c>
      <c r="D38" s="21">
        <v>16.899999999999999</v>
      </c>
      <c r="E38" s="21">
        <v>26.5</v>
      </c>
      <c r="F38" s="21">
        <v>76.7</v>
      </c>
      <c r="G38" s="21">
        <v>23.3</v>
      </c>
      <c r="H38" s="24">
        <v>162</v>
      </c>
      <c r="I38" s="24">
        <v>119.9</v>
      </c>
      <c r="J38" s="24">
        <v>141</v>
      </c>
      <c r="K38" s="25">
        <v>424.26800000000003</v>
      </c>
      <c r="L38" s="24">
        <v>261</v>
      </c>
      <c r="M38" s="24">
        <v>166</v>
      </c>
      <c r="N38" s="24">
        <v>2.5</v>
      </c>
      <c r="O38" s="24">
        <v>500.62626680348893</v>
      </c>
      <c r="P38" s="24">
        <v>6201.545213114754</v>
      </c>
      <c r="Q38" s="24">
        <v>1037.6700973952434</v>
      </c>
      <c r="R38" s="24">
        <v>464.42586065573772</v>
      </c>
      <c r="S38" s="24">
        <v>714.51257093425602</v>
      </c>
      <c r="T38" s="24">
        <v>438.34012232928364</v>
      </c>
      <c r="U38" s="24">
        <v>275.3280473684211</v>
      </c>
      <c r="V38" s="24">
        <v>544.70238453500531</v>
      </c>
      <c r="W38" s="24">
        <v>833.32519411764702</v>
      </c>
      <c r="X38" s="24">
        <v>280.62241789473683</v>
      </c>
      <c r="Y38" s="24">
        <v>407.13251788079469</v>
      </c>
      <c r="Z38" s="24">
        <v>269.30728311688313</v>
      </c>
      <c r="AA38" s="24">
        <v>0</v>
      </c>
      <c r="AB38" s="21">
        <v>21.886169920263953</v>
      </c>
      <c r="AC38" s="24">
        <v>1158.3</v>
      </c>
      <c r="AD38" s="24">
        <v>893.7</v>
      </c>
      <c r="AE38" s="24">
        <v>186</v>
      </c>
      <c r="AF38" s="24">
        <v>1235</v>
      </c>
      <c r="AG38" s="24">
        <v>17.086295612553517</v>
      </c>
      <c r="AH38" s="24">
        <v>12.412113594406692</v>
      </c>
      <c r="AI38" s="21">
        <v>1634</v>
      </c>
    </row>
    <row r="39" spans="1:35" ht="21" x14ac:dyDescent="0.25">
      <c r="A39" s="15" t="s">
        <v>34</v>
      </c>
      <c r="B39" s="21">
        <v>101</v>
      </c>
      <c r="C39" s="21">
        <v>4236</v>
      </c>
      <c r="D39" s="21">
        <v>16.5</v>
      </c>
      <c r="E39" s="21">
        <v>26.3</v>
      </c>
      <c r="F39" s="21">
        <v>67.8</v>
      </c>
      <c r="G39" s="21">
        <v>32.200000000000003</v>
      </c>
      <c r="H39" s="24">
        <v>110</v>
      </c>
      <c r="I39" s="24">
        <v>313.8</v>
      </c>
      <c r="J39" s="24">
        <v>261</v>
      </c>
      <c r="K39" s="25">
        <v>681.40800000000002</v>
      </c>
      <c r="L39" s="24">
        <v>562</v>
      </c>
      <c r="M39" s="24">
        <v>165</v>
      </c>
      <c r="N39" s="24">
        <v>14.3</v>
      </c>
      <c r="O39" s="24">
        <v>642.62473103171419</v>
      </c>
      <c r="P39" s="24">
        <v>1023.0523983050848</v>
      </c>
      <c r="Q39" s="24">
        <v>873.48162397372744</v>
      </c>
      <c r="R39" s="24">
        <v>1051.3961927480916</v>
      </c>
      <c r="S39" s="24">
        <v>641.78935857605177</v>
      </c>
      <c r="T39" s="24">
        <v>496.51968864961862</v>
      </c>
      <c r="U39" s="24">
        <v>435.00138440111419</v>
      </c>
      <c r="V39" s="24">
        <v>717.37405918367347</v>
      </c>
      <c r="W39" s="24">
        <v>1074.2073634085214</v>
      </c>
      <c r="X39" s="24">
        <v>303.03134915014164</v>
      </c>
      <c r="Y39" s="24">
        <v>447.64047591836731</v>
      </c>
      <c r="Z39" s="24">
        <v>248.95502584814216</v>
      </c>
      <c r="AA39" s="24">
        <v>0</v>
      </c>
      <c r="AB39" s="21">
        <v>21.64801699716714</v>
      </c>
      <c r="AC39" s="24">
        <v>3868.2</v>
      </c>
      <c r="AD39" s="24">
        <v>936.4</v>
      </c>
      <c r="AE39" s="24">
        <v>152</v>
      </c>
      <c r="AF39" s="24">
        <v>391</v>
      </c>
      <c r="AG39" s="24">
        <v>12.086874409820586</v>
      </c>
      <c r="AH39" s="24">
        <v>22.662889518413596</v>
      </c>
      <c r="AI39" s="21">
        <v>1469</v>
      </c>
    </row>
    <row r="40" spans="1:35" ht="21" x14ac:dyDescent="0.25">
      <c r="A40" s="15" t="s">
        <v>35</v>
      </c>
      <c r="B40" s="21">
        <v>50.3</v>
      </c>
      <c r="C40" s="21">
        <v>3015.7</v>
      </c>
      <c r="D40" s="21">
        <v>26.3</v>
      </c>
      <c r="E40" s="21">
        <v>12.8</v>
      </c>
      <c r="F40" s="21">
        <v>45</v>
      </c>
      <c r="G40" s="21">
        <v>55</v>
      </c>
      <c r="H40" s="24">
        <v>92</v>
      </c>
      <c r="I40" s="24">
        <v>69.8</v>
      </c>
      <c r="J40" s="24">
        <v>397</v>
      </c>
      <c r="K40" s="25">
        <v>408.51</v>
      </c>
      <c r="L40" s="21">
        <v>217</v>
      </c>
      <c r="M40" s="21">
        <v>14</v>
      </c>
      <c r="N40" s="24">
        <v>0.6</v>
      </c>
      <c r="O40" s="24">
        <v>313.69755981207084</v>
      </c>
      <c r="P40" s="24">
        <v>312.19548529411765</v>
      </c>
      <c r="Q40" s="24">
        <v>297.65286414565827</v>
      </c>
      <c r="R40" s="24">
        <v>1013.667380952381</v>
      </c>
      <c r="S40" s="24">
        <v>1254.677015</v>
      </c>
      <c r="T40" s="24">
        <v>1237.4171964696852</v>
      </c>
      <c r="U40" s="24">
        <v>1039.4010471380473</v>
      </c>
      <c r="V40" s="24">
        <v>553.76869688385273</v>
      </c>
      <c r="W40" s="24">
        <v>574.14205204460961</v>
      </c>
      <c r="X40" s="24">
        <v>232.6756631234669</v>
      </c>
      <c r="Y40" s="24">
        <v>382.17</v>
      </c>
      <c r="Z40" s="24">
        <v>208.00326303317533</v>
      </c>
      <c r="AA40" s="24">
        <v>0</v>
      </c>
      <c r="AB40" s="21">
        <v>11.278310176741719</v>
      </c>
      <c r="AC40" s="24">
        <v>27.3</v>
      </c>
      <c r="AD40" s="24">
        <v>28.1</v>
      </c>
      <c r="AE40" s="24">
        <v>109</v>
      </c>
      <c r="AF40" s="24">
        <v>175</v>
      </c>
      <c r="AG40" s="24">
        <v>0.16579898531020992</v>
      </c>
      <c r="AH40" s="24">
        <v>2.7854229532115267</v>
      </c>
      <c r="AI40" s="21">
        <v>504</v>
      </c>
    </row>
    <row r="41" spans="1:35" ht="21" x14ac:dyDescent="0.25">
      <c r="A41" s="15" t="s">
        <v>36</v>
      </c>
      <c r="B41" s="21">
        <v>3.6</v>
      </c>
      <c r="C41" s="21">
        <v>472.8</v>
      </c>
      <c r="D41" s="21">
        <v>30</v>
      </c>
      <c r="E41" s="21">
        <v>11.3</v>
      </c>
      <c r="F41" s="21">
        <v>41.3</v>
      </c>
      <c r="G41" s="21">
        <v>58.7</v>
      </c>
      <c r="H41" s="24">
        <v>58</v>
      </c>
      <c r="I41" s="24">
        <v>10</v>
      </c>
      <c r="J41" s="24">
        <v>830</v>
      </c>
      <c r="K41" s="25">
        <v>68.887</v>
      </c>
      <c r="L41" s="21">
        <v>1</v>
      </c>
      <c r="M41" s="21">
        <v>0</v>
      </c>
      <c r="N41" s="24">
        <v>0.1</v>
      </c>
      <c r="O41" s="24">
        <v>718.29284210526316</v>
      </c>
      <c r="P41" s="24">
        <v>608.01372727272724</v>
      </c>
      <c r="Q41" s="24">
        <v>557.255044117647</v>
      </c>
      <c r="R41" s="24">
        <v>718.64122222222215</v>
      </c>
      <c r="S41" s="24">
        <v>2180.7525312499997</v>
      </c>
      <c r="T41" s="24">
        <v>423.62354761904766</v>
      </c>
      <c r="U41" s="24">
        <v>245.191125</v>
      </c>
      <c r="V41" s="24">
        <v>564.18248214285711</v>
      </c>
      <c r="W41" s="24">
        <v>726.33968181818182</v>
      </c>
      <c r="X41" s="24">
        <v>346.42729655172411</v>
      </c>
      <c r="Y41" s="24">
        <v>416.23258695652174</v>
      </c>
      <c r="Z41" s="24">
        <v>390.84033333333332</v>
      </c>
      <c r="AA41" s="24">
        <v>0</v>
      </c>
      <c r="AB41" s="21">
        <v>11.793570219966158</v>
      </c>
      <c r="AC41" s="24">
        <v>0.2</v>
      </c>
      <c r="AD41" s="24">
        <v>0.1</v>
      </c>
      <c r="AE41" s="24">
        <v>188</v>
      </c>
      <c r="AF41" s="24">
        <v>522</v>
      </c>
      <c r="AG41" s="24">
        <v>0</v>
      </c>
      <c r="AH41" s="24">
        <v>0</v>
      </c>
      <c r="AI41" s="21">
        <v>369</v>
      </c>
    </row>
    <row r="42" spans="1:35" ht="31.5" x14ac:dyDescent="0.25">
      <c r="A42" s="15" t="s">
        <v>79</v>
      </c>
      <c r="B42" s="21">
        <v>12.5</v>
      </c>
      <c r="C42" s="21">
        <v>862.2</v>
      </c>
      <c r="D42" s="21">
        <v>21.5</v>
      </c>
      <c r="E42" s="21">
        <v>19.100000000000001</v>
      </c>
      <c r="F42" s="21">
        <v>52.2</v>
      </c>
      <c r="G42" s="21">
        <v>47.8</v>
      </c>
      <c r="H42" s="24">
        <v>91</v>
      </c>
      <c r="I42" s="24">
        <v>52.6</v>
      </c>
      <c r="J42" s="24">
        <v>565</v>
      </c>
      <c r="K42" s="25">
        <v>137.26499999999999</v>
      </c>
      <c r="L42" s="21">
        <v>91</v>
      </c>
      <c r="M42" s="21">
        <v>7</v>
      </c>
      <c r="N42" s="24">
        <v>4.0999999999999996</v>
      </c>
      <c r="O42" s="24">
        <v>320.4415847589425</v>
      </c>
      <c r="P42" s="24">
        <v>186.10944444444445</v>
      </c>
      <c r="Q42" s="24">
        <v>329.56253172866519</v>
      </c>
      <c r="R42" s="24">
        <v>515.25534831460675</v>
      </c>
      <c r="S42" s="24">
        <v>542.5336020942409</v>
      </c>
      <c r="T42" s="24">
        <v>557.79833333333329</v>
      </c>
      <c r="U42" s="24">
        <v>532.78823684210522</v>
      </c>
      <c r="V42" s="24">
        <v>365.6891832460733</v>
      </c>
      <c r="W42" s="24">
        <v>442.54042056074769</v>
      </c>
      <c r="X42" s="24">
        <v>305.32262738853501</v>
      </c>
      <c r="Y42" s="24">
        <v>342.72688936170215</v>
      </c>
      <c r="Z42" s="24">
        <v>156.5215357142857</v>
      </c>
      <c r="AA42" s="24">
        <v>0</v>
      </c>
      <c r="AB42" s="21">
        <v>14.605659939689167</v>
      </c>
      <c r="AC42" s="24">
        <v>5.7</v>
      </c>
      <c r="AD42" s="24">
        <v>17.3</v>
      </c>
      <c r="AE42" s="24">
        <v>109</v>
      </c>
      <c r="AF42" s="24">
        <v>244</v>
      </c>
      <c r="AG42" s="24">
        <v>2.5516121549524473</v>
      </c>
      <c r="AH42" s="24">
        <v>4.4073300858269544</v>
      </c>
      <c r="AI42" s="21">
        <v>1004</v>
      </c>
    </row>
    <row r="43" spans="1:35" ht="31.5" x14ac:dyDescent="0.25">
      <c r="A43" s="15" t="s">
        <v>80</v>
      </c>
      <c r="B43" s="21">
        <v>14.3</v>
      </c>
      <c r="C43" s="21">
        <v>467.8</v>
      </c>
      <c r="D43" s="21">
        <v>20.8</v>
      </c>
      <c r="E43" s="21">
        <v>20.9</v>
      </c>
      <c r="F43" s="21">
        <v>42.7</v>
      </c>
      <c r="G43" s="21">
        <v>57.3</v>
      </c>
      <c r="H43" s="24">
        <v>82</v>
      </c>
      <c r="I43" s="24">
        <v>11.7</v>
      </c>
      <c r="J43" s="24">
        <v>341</v>
      </c>
      <c r="K43" s="25">
        <v>103.864</v>
      </c>
      <c r="L43" s="21">
        <v>13</v>
      </c>
      <c r="M43" s="21">
        <v>7</v>
      </c>
      <c r="N43" s="24">
        <v>0.1</v>
      </c>
      <c r="O43" s="24">
        <v>436.88686787564768</v>
      </c>
      <c r="P43" s="24">
        <v>1554.4878999999999</v>
      </c>
      <c r="Q43" s="24">
        <v>283.58573118279571</v>
      </c>
      <c r="R43" s="24">
        <v>623.00937999999996</v>
      </c>
      <c r="S43" s="24">
        <v>648.3530512820513</v>
      </c>
      <c r="T43" s="24">
        <v>292.66700938967136</v>
      </c>
      <c r="U43" s="24">
        <v>159.87154838709677</v>
      </c>
      <c r="V43" s="24">
        <v>349.94181609195402</v>
      </c>
      <c r="W43" s="24">
        <v>538.33998275862064</v>
      </c>
      <c r="X43" s="24">
        <v>257.49886470588234</v>
      </c>
      <c r="Y43" s="24">
        <v>390.99950000000001</v>
      </c>
      <c r="Z43" s="24">
        <v>263.68295454545455</v>
      </c>
      <c r="AA43" s="24">
        <v>0</v>
      </c>
      <c r="AB43" s="21">
        <v>15.151774262505343</v>
      </c>
      <c r="AC43" s="24">
        <v>7.1</v>
      </c>
      <c r="AD43" s="24">
        <v>8.3000000000000007</v>
      </c>
      <c r="AE43" s="24">
        <v>75</v>
      </c>
      <c r="AF43" s="24">
        <v>56</v>
      </c>
      <c r="AG43" s="24">
        <v>0</v>
      </c>
      <c r="AH43" s="24">
        <v>3.2064985036340317</v>
      </c>
      <c r="AI43" s="21">
        <v>865</v>
      </c>
    </row>
    <row r="44" spans="1:35" ht="31.5" x14ac:dyDescent="0.25">
      <c r="A44" s="15" t="s">
        <v>111</v>
      </c>
      <c r="B44" s="21">
        <v>8</v>
      </c>
      <c r="C44" s="21">
        <v>703.7</v>
      </c>
      <c r="D44" s="21">
        <v>20.8</v>
      </c>
      <c r="E44" s="21">
        <v>22.4</v>
      </c>
      <c r="F44" s="21">
        <v>64.099999999999994</v>
      </c>
      <c r="G44" s="21">
        <v>35.9</v>
      </c>
      <c r="H44" s="24">
        <v>189</v>
      </c>
      <c r="I44" s="24">
        <v>61.1</v>
      </c>
      <c r="J44" s="24">
        <v>691</v>
      </c>
      <c r="K44" s="25">
        <v>135.672</v>
      </c>
      <c r="L44" s="21">
        <v>112</v>
      </c>
      <c r="M44" s="21">
        <v>28</v>
      </c>
      <c r="N44" s="24">
        <v>0.1</v>
      </c>
      <c r="O44" s="24">
        <v>460.07788590604025</v>
      </c>
      <c r="P44" s="24">
        <v>770.87019999999995</v>
      </c>
      <c r="Q44" s="24">
        <v>297.84218329466358</v>
      </c>
      <c r="R44" s="24">
        <v>267.23905813953485</v>
      </c>
      <c r="S44" s="24">
        <v>450.39008000000001</v>
      </c>
      <c r="T44" s="24">
        <v>540.53061138613862</v>
      </c>
      <c r="U44" s="24">
        <v>298.38509638554217</v>
      </c>
      <c r="V44" s="24">
        <v>503.13444919786093</v>
      </c>
      <c r="W44" s="24">
        <v>448.21036585365852</v>
      </c>
      <c r="X44" s="24">
        <v>262.13583233532938</v>
      </c>
      <c r="Y44" s="24">
        <v>385.34319313304724</v>
      </c>
      <c r="Z44" s="24">
        <v>169.64702399999999</v>
      </c>
      <c r="AA44" s="24">
        <v>0</v>
      </c>
      <c r="AB44" s="21">
        <v>15.790819951683956</v>
      </c>
      <c r="AC44" s="24">
        <v>40.5</v>
      </c>
      <c r="AD44" s="24">
        <v>7.8</v>
      </c>
      <c r="AE44" s="24">
        <v>242</v>
      </c>
      <c r="AF44" s="24">
        <v>77</v>
      </c>
      <c r="AG44" s="24">
        <v>2.4158021884325707</v>
      </c>
      <c r="AH44" s="24">
        <v>7.3895125763819802</v>
      </c>
      <c r="AI44" s="21">
        <v>955</v>
      </c>
    </row>
    <row r="45" spans="1:35" ht="21" x14ac:dyDescent="0.25">
      <c r="A45" s="15" t="s">
        <v>37</v>
      </c>
      <c r="B45" s="21">
        <v>15.6</v>
      </c>
      <c r="C45" s="21">
        <v>1394.2</v>
      </c>
      <c r="D45" s="21">
        <v>34.5</v>
      </c>
      <c r="E45" s="21">
        <v>9.6</v>
      </c>
      <c r="F45" s="21">
        <v>34.799999999999997</v>
      </c>
      <c r="G45" s="21">
        <v>65.2</v>
      </c>
      <c r="H45" s="24">
        <v>115</v>
      </c>
      <c r="I45" s="24">
        <v>22.7</v>
      </c>
      <c r="J45" s="24">
        <v>536</v>
      </c>
      <c r="K45" s="25">
        <v>145.80000000000001</v>
      </c>
      <c r="L45" s="21">
        <v>20</v>
      </c>
      <c r="M45" s="21">
        <v>7</v>
      </c>
      <c r="N45" s="24">
        <v>0.2</v>
      </c>
      <c r="O45" s="24">
        <v>137.37849394939497</v>
      </c>
      <c r="P45" s="24">
        <v>704.78090000000009</v>
      </c>
      <c r="Q45" s="24">
        <v>178.90627380952378</v>
      </c>
      <c r="R45" s="24">
        <v>497.58391304347828</v>
      </c>
      <c r="S45" s="24">
        <v>503.44397142857139</v>
      </c>
      <c r="T45" s="24">
        <v>755.5022646239554</v>
      </c>
      <c r="U45" s="24">
        <v>1901.1713448275864</v>
      </c>
      <c r="V45" s="24">
        <v>498.87711242603547</v>
      </c>
      <c r="W45" s="24">
        <v>929.44806329113931</v>
      </c>
      <c r="X45" s="24">
        <v>274.58717921686747</v>
      </c>
      <c r="Y45" s="24">
        <v>404.07691346153842</v>
      </c>
      <c r="Z45" s="24">
        <v>207.48380851063831</v>
      </c>
      <c r="AA45" s="24">
        <v>0.51359036144578318</v>
      </c>
      <c r="AB45" s="21">
        <v>7.083632190503514</v>
      </c>
      <c r="AC45" s="24">
        <v>0.1</v>
      </c>
      <c r="AD45" s="24">
        <v>1.7</v>
      </c>
      <c r="AE45" s="24">
        <v>154</v>
      </c>
      <c r="AF45" s="24">
        <v>184</v>
      </c>
      <c r="AG45" s="24">
        <v>0.35862860421747239</v>
      </c>
      <c r="AH45" s="24">
        <v>1.9365944627743508</v>
      </c>
      <c r="AI45" s="21">
        <v>248</v>
      </c>
    </row>
    <row r="46" spans="1:35" ht="21" x14ac:dyDescent="0.25">
      <c r="A46" s="15" t="s">
        <v>38</v>
      </c>
      <c r="B46" s="21">
        <v>66.2</v>
      </c>
      <c r="C46" s="21">
        <v>2801.6</v>
      </c>
      <c r="D46" s="21">
        <v>18.399999999999999</v>
      </c>
      <c r="E46" s="21">
        <v>23.6</v>
      </c>
      <c r="F46" s="21">
        <v>58.3</v>
      </c>
      <c r="G46" s="21">
        <v>41.7</v>
      </c>
      <c r="H46" s="24">
        <v>230</v>
      </c>
      <c r="I46" s="24">
        <v>176.2</v>
      </c>
      <c r="J46" s="24">
        <v>267</v>
      </c>
      <c r="K46" s="25">
        <v>500.15099999999995</v>
      </c>
      <c r="L46" s="21">
        <v>167</v>
      </c>
      <c r="M46" s="21">
        <v>58</v>
      </c>
      <c r="N46" s="24">
        <v>13.5</v>
      </c>
      <c r="O46" s="24">
        <v>495.46815777153557</v>
      </c>
      <c r="P46" s="24">
        <v>973.68154285714286</v>
      </c>
      <c r="Q46" s="24">
        <v>695.64289623366642</v>
      </c>
      <c r="R46" s="24">
        <v>751.40592245989308</v>
      </c>
      <c r="S46" s="24">
        <v>423.67645227765723</v>
      </c>
      <c r="T46" s="24">
        <v>446.91667155172411</v>
      </c>
      <c r="U46" s="24">
        <v>493.49509152542373</v>
      </c>
      <c r="V46" s="24">
        <v>618.32918336886996</v>
      </c>
      <c r="W46" s="24">
        <v>672.13654142011842</v>
      </c>
      <c r="X46" s="24">
        <v>282.34402356902359</v>
      </c>
      <c r="Y46" s="24">
        <v>449.86873879142303</v>
      </c>
      <c r="Z46" s="24">
        <v>157.25362714508583</v>
      </c>
      <c r="AA46" s="24">
        <v>0</v>
      </c>
      <c r="AB46" s="21">
        <v>20.671045117075959</v>
      </c>
      <c r="AC46" s="24">
        <v>611.70000000000005</v>
      </c>
      <c r="AD46" s="24">
        <v>352.5</v>
      </c>
      <c r="AE46" s="24">
        <v>86</v>
      </c>
      <c r="AF46" s="24">
        <v>277</v>
      </c>
      <c r="AG46" s="24">
        <v>6.3178183894917188</v>
      </c>
      <c r="AH46" s="24">
        <v>11.493432324386067</v>
      </c>
      <c r="AI46" s="21">
        <v>1295</v>
      </c>
    </row>
    <row r="47" spans="1:35" ht="21" x14ac:dyDescent="0.25">
      <c r="A47" s="15" t="s">
        <v>39</v>
      </c>
      <c r="B47" s="21">
        <v>142.9</v>
      </c>
      <c r="C47" s="21">
        <v>4071.1</v>
      </c>
      <c r="D47" s="21">
        <v>19.899999999999999</v>
      </c>
      <c r="E47" s="21">
        <v>22.8</v>
      </c>
      <c r="F47" s="21">
        <v>61.8</v>
      </c>
      <c r="G47" s="21">
        <v>38.200000000000003</v>
      </c>
      <c r="H47" s="24">
        <v>131</v>
      </c>
      <c r="I47" s="24">
        <v>456.2</v>
      </c>
      <c r="J47" s="24">
        <v>296</v>
      </c>
      <c r="K47" s="25">
        <v>565.03300000000002</v>
      </c>
      <c r="L47" s="24">
        <v>737</v>
      </c>
      <c r="M47" s="24">
        <v>187</v>
      </c>
      <c r="N47" s="24">
        <v>10.7</v>
      </c>
      <c r="O47" s="24">
        <v>462.85717054610558</v>
      </c>
      <c r="P47" s="24">
        <v>1366.0229178470254</v>
      </c>
      <c r="Q47" s="24">
        <v>1387.5038311317387</v>
      </c>
      <c r="R47" s="24">
        <v>765.10160646387828</v>
      </c>
      <c r="S47" s="24">
        <v>749.67652126984126</v>
      </c>
      <c r="T47" s="24">
        <v>699.98712254733221</v>
      </c>
      <c r="U47" s="24">
        <v>520.53801238390099</v>
      </c>
      <c r="V47" s="24">
        <v>860.89805025553653</v>
      </c>
      <c r="W47" s="24">
        <v>826.97848270893371</v>
      </c>
      <c r="X47" s="24">
        <v>343.84433250155956</v>
      </c>
      <c r="Y47" s="24">
        <v>501.94145636998252</v>
      </c>
      <c r="Z47" s="24">
        <v>290.553</v>
      </c>
      <c r="AA47" s="24">
        <v>8.0837438423645325E-2</v>
      </c>
      <c r="AB47" s="21">
        <v>22.229864164476432</v>
      </c>
      <c r="AC47" s="24">
        <v>6269.2</v>
      </c>
      <c r="AD47" s="24">
        <v>1249</v>
      </c>
      <c r="AE47" s="24">
        <v>212</v>
      </c>
      <c r="AF47" s="24">
        <v>204</v>
      </c>
      <c r="AG47" s="24">
        <v>10.414875586450837</v>
      </c>
      <c r="AH47" s="24">
        <v>10.193805114096927</v>
      </c>
      <c r="AI47" s="21">
        <v>1742</v>
      </c>
    </row>
    <row r="48" spans="1:35" ht="21" x14ac:dyDescent="0.25">
      <c r="A48" s="15" t="s">
        <v>40</v>
      </c>
      <c r="B48" s="21">
        <v>23.4</v>
      </c>
      <c r="C48" s="21">
        <v>685.9</v>
      </c>
      <c r="D48" s="21">
        <v>19.100000000000001</v>
      </c>
      <c r="E48" s="21">
        <v>24.1</v>
      </c>
      <c r="F48" s="21">
        <v>65.5</v>
      </c>
      <c r="G48" s="21">
        <v>34.5</v>
      </c>
      <c r="H48" s="24">
        <v>95</v>
      </c>
      <c r="I48" s="24">
        <v>17.2</v>
      </c>
      <c r="J48" s="24">
        <v>210</v>
      </c>
      <c r="K48" s="25">
        <v>105.90799999999999</v>
      </c>
      <c r="L48" s="24">
        <v>84</v>
      </c>
      <c r="M48" s="24">
        <v>36</v>
      </c>
      <c r="N48" s="24">
        <v>9.1999999999999993</v>
      </c>
      <c r="O48" s="24">
        <v>898.20315277777775</v>
      </c>
      <c r="P48" s="24">
        <v>432.58749999999998</v>
      </c>
      <c r="Q48" s="24">
        <v>734.65789024390244</v>
      </c>
      <c r="R48" s="24">
        <v>577.24542268041239</v>
      </c>
      <c r="S48" s="24">
        <v>857.31559139784952</v>
      </c>
      <c r="T48" s="24">
        <v>319.76125140712946</v>
      </c>
      <c r="U48" s="24">
        <v>407.09217777777781</v>
      </c>
      <c r="V48" s="24">
        <v>401.26021229050281</v>
      </c>
      <c r="W48" s="24">
        <v>1108.2289647887324</v>
      </c>
      <c r="X48" s="24">
        <v>224.64513483146067</v>
      </c>
      <c r="Y48" s="24">
        <v>317.29050731707321</v>
      </c>
      <c r="Z48" s="24">
        <v>270.02318260869566</v>
      </c>
      <c r="AA48" s="24">
        <v>0</v>
      </c>
      <c r="AB48" s="21">
        <v>23.36783787724158</v>
      </c>
      <c r="AC48" s="24">
        <v>305.5</v>
      </c>
      <c r="AD48" s="24">
        <v>105.8</v>
      </c>
      <c r="AE48" s="24">
        <v>374</v>
      </c>
      <c r="AF48" s="24">
        <v>768</v>
      </c>
      <c r="AG48" s="24">
        <v>4.5196092724887009</v>
      </c>
      <c r="AH48" s="24">
        <v>24.055984837439862</v>
      </c>
      <c r="AI48" s="21">
        <v>1218</v>
      </c>
    </row>
    <row r="49" spans="1:35" ht="21" x14ac:dyDescent="0.25">
      <c r="A49" s="15" t="s">
        <v>41</v>
      </c>
      <c r="B49" s="21">
        <v>26.1</v>
      </c>
      <c r="C49" s="21">
        <v>807.4</v>
      </c>
      <c r="D49" s="21">
        <v>15.2</v>
      </c>
      <c r="E49" s="21">
        <v>26.6</v>
      </c>
      <c r="F49" s="21">
        <v>61.9</v>
      </c>
      <c r="G49" s="21">
        <v>38.1</v>
      </c>
      <c r="H49" s="24">
        <v>118</v>
      </c>
      <c r="I49" s="24">
        <v>43.9</v>
      </c>
      <c r="J49" s="24">
        <v>283</v>
      </c>
      <c r="K49" s="25">
        <v>154.739</v>
      </c>
      <c r="L49" s="24">
        <v>66</v>
      </c>
      <c r="M49" s="24">
        <v>22</v>
      </c>
      <c r="N49" s="24">
        <v>27</v>
      </c>
      <c r="O49" s="24">
        <v>357.61312125340595</v>
      </c>
      <c r="P49" s="24">
        <v>766.66850000000011</v>
      </c>
      <c r="Q49" s="24">
        <v>699.57439603960393</v>
      </c>
      <c r="R49" s="24">
        <v>1051.2329753086419</v>
      </c>
      <c r="S49" s="24">
        <v>783.58105109489054</v>
      </c>
      <c r="T49" s="24">
        <v>372.35132135728543</v>
      </c>
      <c r="U49" s="24">
        <v>649.29996666666659</v>
      </c>
      <c r="V49" s="24">
        <v>590.12104716981128</v>
      </c>
      <c r="W49" s="24">
        <v>740.69424157303376</v>
      </c>
      <c r="X49" s="24">
        <v>267.22138688524592</v>
      </c>
      <c r="Y49" s="24">
        <v>358.81075187969924</v>
      </c>
      <c r="Z49" s="24">
        <v>193.67650485436894</v>
      </c>
      <c r="AA49" s="24">
        <v>0</v>
      </c>
      <c r="AB49" s="21">
        <v>20.873173148377507</v>
      </c>
      <c r="AC49" s="24">
        <v>64.2</v>
      </c>
      <c r="AD49" s="24">
        <v>56.8</v>
      </c>
      <c r="AE49" s="24">
        <v>255</v>
      </c>
      <c r="AF49" s="24">
        <v>275</v>
      </c>
      <c r="AG49" s="24">
        <v>12.509289076046569</v>
      </c>
      <c r="AH49" s="24">
        <v>10.527619519445134</v>
      </c>
      <c r="AI49" s="21">
        <v>1137</v>
      </c>
    </row>
    <row r="50" spans="1:35" ht="21" x14ac:dyDescent="0.25">
      <c r="A50" s="15" t="s">
        <v>42</v>
      </c>
      <c r="B50" s="21">
        <v>67.8</v>
      </c>
      <c r="C50" s="21">
        <v>3868.7</v>
      </c>
      <c r="D50" s="21">
        <v>18.600000000000001</v>
      </c>
      <c r="E50" s="21">
        <v>23.8</v>
      </c>
      <c r="F50" s="21">
        <v>76.400000000000006</v>
      </c>
      <c r="G50" s="21">
        <v>23.6</v>
      </c>
      <c r="H50" s="24">
        <v>72</v>
      </c>
      <c r="I50" s="24">
        <v>311.3</v>
      </c>
      <c r="J50" s="24">
        <v>423</v>
      </c>
      <c r="K50" s="25">
        <v>713.59000000000015</v>
      </c>
      <c r="L50" s="24">
        <v>882</v>
      </c>
      <c r="M50" s="24">
        <v>382</v>
      </c>
      <c r="N50" s="24">
        <v>20.399999999999999</v>
      </c>
      <c r="O50" s="24">
        <v>808.70137034883714</v>
      </c>
      <c r="P50" s="24">
        <v>10122.871756962024</v>
      </c>
      <c r="Q50" s="24">
        <v>1166.3087558064517</v>
      </c>
      <c r="R50" s="24">
        <v>1005.5448722466961</v>
      </c>
      <c r="S50" s="24">
        <v>949.98091518624631</v>
      </c>
      <c r="T50" s="24">
        <v>815.23869105949723</v>
      </c>
      <c r="U50" s="24">
        <v>415.57717737789199</v>
      </c>
      <c r="V50" s="24">
        <v>984.53179143536875</v>
      </c>
      <c r="W50" s="24">
        <v>1192.1485427631578</v>
      </c>
      <c r="X50" s="24">
        <v>322.49279949874688</v>
      </c>
      <c r="Y50" s="24">
        <v>453.64836744639376</v>
      </c>
      <c r="Z50" s="24">
        <v>398.40352520325206</v>
      </c>
      <c r="AA50" s="24">
        <v>0</v>
      </c>
      <c r="AB50" s="21">
        <v>33.137488045079742</v>
      </c>
      <c r="AC50" s="24">
        <v>9839.9</v>
      </c>
      <c r="AD50" s="24">
        <v>1568.4</v>
      </c>
      <c r="AE50" s="24">
        <v>289</v>
      </c>
      <c r="AF50" s="24">
        <v>1151</v>
      </c>
      <c r="AG50" s="24">
        <v>46.061984646005122</v>
      </c>
      <c r="AH50" s="24">
        <v>45.803499883681859</v>
      </c>
      <c r="AI50" s="21">
        <v>1349</v>
      </c>
    </row>
    <row r="51" spans="1:35" ht="21" x14ac:dyDescent="0.25">
      <c r="A51" s="15" t="s">
        <v>43</v>
      </c>
      <c r="B51" s="21">
        <v>42.1</v>
      </c>
      <c r="C51" s="21">
        <v>1517.2</v>
      </c>
      <c r="D51" s="21">
        <v>20.100000000000001</v>
      </c>
      <c r="E51" s="21">
        <v>23.6</v>
      </c>
      <c r="F51" s="21">
        <v>65.599999999999994</v>
      </c>
      <c r="G51" s="21">
        <v>34.4</v>
      </c>
      <c r="H51" s="24">
        <v>82</v>
      </c>
      <c r="I51" s="24">
        <v>159.19999999999999</v>
      </c>
      <c r="J51" s="24">
        <v>243</v>
      </c>
      <c r="K51" s="25">
        <v>212.50800000000004</v>
      </c>
      <c r="L51" s="24">
        <v>103</v>
      </c>
      <c r="M51" s="24">
        <v>69</v>
      </c>
      <c r="N51" s="24">
        <v>4</v>
      </c>
      <c r="O51" s="24">
        <v>523.33662139423086</v>
      </c>
      <c r="P51" s="24">
        <v>13881.480260869566</v>
      </c>
      <c r="Q51" s="24">
        <v>638.86831497083608</v>
      </c>
      <c r="R51" s="24">
        <v>593.82285632183903</v>
      </c>
      <c r="S51" s="24">
        <v>589.99439166666673</v>
      </c>
      <c r="T51" s="24">
        <v>448.68993687707638</v>
      </c>
      <c r="U51" s="24">
        <v>402.35254471544715</v>
      </c>
      <c r="V51" s="24">
        <v>648.80530075187971</v>
      </c>
      <c r="W51" s="24">
        <v>997.11352314814826</v>
      </c>
      <c r="X51" s="24">
        <v>257.67492592592595</v>
      </c>
      <c r="Y51" s="24">
        <v>476.48819565217389</v>
      </c>
      <c r="Z51" s="24">
        <v>288.3216359832636</v>
      </c>
      <c r="AA51" s="24">
        <v>0</v>
      </c>
      <c r="AB51" s="21">
        <v>28.191405220142368</v>
      </c>
      <c r="AC51" s="24">
        <v>603</v>
      </c>
      <c r="AD51" s="24">
        <v>81.3</v>
      </c>
      <c r="AE51" s="24">
        <v>276</v>
      </c>
      <c r="AF51" s="24">
        <v>480</v>
      </c>
      <c r="AG51" s="24">
        <v>15.093593461639863</v>
      </c>
      <c r="AH51" s="24">
        <v>19.377801212760346</v>
      </c>
      <c r="AI51" s="21">
        <v>1947</v>
      </c>
    </row>
    <row r="52" spans="1:35" ht="21" x14ac:dyDescent="0.25">
      <c r="A52" s="15" t="s">
        <v>44</v>
      </c>
      <c r="B52" s="21">
        <v>18.3</v>
      </c>
      <c r="C52" s="21">
        <v>1236.5999999999999</v>
      </c>
      <c r="D52" s="21">
        <v>18.600000000000001</v>
      </c>
      <c r="E52" s="21">
        <v>23.9</v>
      </c>
      <c r="F52" s="21">
        <v>61.3</v>
      </c>
      <c r="G52" s="21">
        <v>38.700000000000003</v>
      </c>
      <c r="H52" s="24">
        <v>142</v>
      </c>
      <c r="I52" s="24">
        <v>94.5</v>
      </c>
      <c r="J52" s="24">
        <v>410</v>
      </c>
      <c r="K52" s="25">
        <v>205.48000000000002</v>
      </c>
      <c r="L52" s="24">
        <v>136</v>
      </c>
      <c r="M52" s="24">
        <v>36</v>
      </c>
      <c r="N52" s="24">
        <v>12.2</v>
      </c>
      <c r="O52" s="24">
        <v>378.72734933333339</v>
      </c>
      <c r="P52" s="24">
        <v>758.16160000000002</v>
      </c>
      <c r="Q52" s="24">
        <v>572.15918681318681</v>
      </c>
      <c r="R52" s="24">
        <v>950.65474107142859</v>
      </c>
      <c r="S52" s="24">
        <v>426.51931440162269</v>
      </c>
      <c r="T52" s="24">
        <v>374.5141970649895</v>
      </c>
      <c r="U52" s="24">
        <v>437.73996629213485</v>
      </c>
      <c r="V52" s="24">
        <v>481.73607278481012</v>
      </c>
      <c r="W52" s="24">
        <v>742.35960263157892</v>
      </c>
      <c r="X52" s="24">
        <v>249.08299767441861</v>
      </c>
      <c r="Y52" s="24">
        <v>376.2341652421652</v>
      </c>
      <c r="Z52" s="24">
        <v>205.33272159090907</v>
      </c>
      <c r="AA52" s="24">
        <v>7.7686243243243238</v>
      </c>
      <c r="AB52" s="21">
        <v>21.039139576257483</v>
      </c>
      <c r="AC52" s="24">
        <v>37.9</v>
      </c>
      <c r="AD52" s="24">
        <v>105.2</v>
      </c>
      <c r="AE52" s="24">
        <v>317</v>
      </c>
      <c r="AF52" s="24">
        <v>326</v>
      </c>
      <c r="AG52" s="24">
        <v>8.7336244541484724</v>
      </c>
      <c r="AH52" s="24">
        <v>8.5718906679605382</v>
      </c>
      <c r="AI52" s="21">
        <v>1268</v>
      </c>
    </row>
    <row r="53" spans="1:35" ht="21" x14ac:dyDescent="0.25">
      <c r="A53" s="15" t="s">
        <v>46</v>
      </c>
      <c r="B53" s="21">
        <v>120.4</v>
      </c>
      <c r="C53" s="21">
        <v>1297.5</v>
      </c>
      <c r="D53" s="21">
        <v>17.399999999999999</v>
      </c>
      <c r="E53" s="21">
        <v>28</v>
      </c>
      <c r="F53" s="21">
        <v>75.900000000000006</v>
      </c>
      <c r="G53" s="21">
        <v>24.1</v>
      </c>
      <c r="H53" s="24">
        <v>93</v>
      </c>
      <c r="I53" s="24">
        <v>116.5</v>
      </c>
      <c r="J53" s="24">
        <v>114</v>
      </c>
      <c r="K53" s="25">
        <v>173.149</v>
      </c>
      <c r="L53" s="24">
        <v>87</v>
      </c>
      <c r="M53" s="24">
        <v>50</v>
      </c>
      <c r="N53" s="24">
        <v>4.8</v>
      </c>
      <c r="O53" s="24">
        <v>367.03581763826605</v>
      </c>
      <c r="P53" s="24">
        <v>616.29624999999999</v>
      </c>
      <c r="Q53" s="24">
        <v>686.96762670068028</v>
      </c>
      <c r="R53" s="24">
        <v>502.15125238095243</v>
      </c>
      <c r="S53" s="24">
        <v>416.59669470404987</v>
      </c>
      <c r="T53" s="24">
        <v>326.20030222602736</v>
      </c>
      <c r="U53" s="24">
        <v>389.99153703703701</v>
      </c>
      <c r="V53" s="24">
        <v>572.49165909090902</v>
      </c>
      <c r="W53" s="24">
        <v>674.74333834586469</v>
      </c>
      <c r="X53" s="24">
        <v>216.94952150537637</v>
      </c>
      <c r="Y53" s="24">
        <v>369.69003516483519</v>
      </c>
      <c r="Z53" s="24">
        <v>224.79027203065132</v>
      </c>
      <c r="AA53" s="24">
        <v>0</v>
      </c>
      <c r="AB53" s="21">
        <v>30.606551059730251</v>
      </c>
      <c r="AC53" s="24">
        <v>753.4</v>
      </c>
      <c r="AD53" s="24">
        <v>153.1</v>
      </c>
      <c r="AE53" s="24">
        <v>157</v>
      </c>
      <c r="AF53" s="24">
        <v>671</v>
      </c>
      <c r="AG53" s="24">
        <v>22.658959537572255</v>
      </c>
      <c r="AH53" s="24">
        <v>17.341040462427745</v>
      </c>
      <c r="AI53" s="21">
        <v>1986</v>
      </c>
    </row>
    <row r="54" spans="1:35" ht="21" x14ac:dyDescent="0.25">
      <c r="A54" s="15" t="s">
        <v>47</v>
      </c>
      <c r="B54" s="21">
        <v>76.599999999999994</v>
      </c>
      <c r="C54" s="21">
        <v>3260.3</v>
      </c>
      <c r="D54" s="21">
        <v>16.2</v>
      </c>
      <c r="E54" s="21">
        <v>27.2</v>
      </c>
      <c r="F54" s="21">
        <v>79.5</v>
      </c>
      <c r="G54" s="21">
        <v>20.5</v>
      </c>
      <c r="H54" s="24">
        <v>131</v>
      </c>
      <c r="I54" s="24">
        <v>461</v>
      </c>
      <c r="J54" s="24">
        <v>290</v>
      </c>
      <c r="K54" s="25">
        <v>578.84400000000005</v>
      </c>
      <c r="L54" s="24">
        <v>365</v>
      </c>
      <c r="M54" s="24">
        <v>178</v>
      </c>
      <c r="N54" s="24">
        <v>15.8</v>
      </c>
      <c r="O54" s="24">
        <v>613.03166666666664</v>
      </c>
      <c r="P54" s="24">
        <v>1001.24</v>
      </c>
      <c r="Q54" s="24">
        <v>1132.0360545454546</v>
      </c>
      <c r="R54" s="24">
        <v>1061.5647309644669</v>
      </c>
      <c r="S54" s="24">
        <v>415.76431623376624</v>
      </c>
      <c r="T54" s="24">
        <v>485.28086695394563</v>
      </c>
      <c r="U54" s="24">
        <v>436.06822745098043</v>
      </c>
      <c r="V54" s="24">
        <v>896.49951248923344</v>
      </c>
      <c r="W54" s="24">
        <v>890.4541939966648</v>
      </c>
      <c r="X54" s="24">
        <v>304.38713740458013</v>
      </c>
      <c r="Y54" s="24">
        <v>454.67488805970152</v>
      </c>
      <c r="Z54" s="24">
        <v>319.92831569343065</v>
      </c>
      <c r="AA54" s="24">
        <v>0</v>
      </c>
      <c r="AB54" s="21">
        <v>31.744011287304847</v>
      </c>
      <c r="AC54" s="24">
        <v>2267.8000000000002</v>
      </c>
      <c r="AD54" s="24">
        <v>895.2</v>
      </c>
      <c r="AE54" s="24">
        <v>228</v>
      </c>
      <c r="AF54" s="24">
        <v>534</v>
      </c>
      <c r="AG54" s="24">
        <v>32.052265128975861</v>
      </c>
      <c r="AH54" s="24">
        <v>46.437444406956409</v>
      </c>
      <c r="AI54" s="21">
        <v>1261</v>
      </c>
    </row>
    <row r="55" spans="1:35" ht="21" x14ac:dyDescent="0.25">
      <c r="A55" s="15" t="s">
        <v>48</v>
      </c>
      <c r="B55" s="21">
        <v>123.7</v>
      </c>
      <c r="C55" s="21">
        <v>1994.7</v>
      </c>
      <c r="D55" s="21">
        <v>19.600000000000001</v>
      </c>
      <c r="E55" s="21">
        <v>24</v>
      </c>
      <c r="F55" s="21">
        <v>59.9</v>
      </c>
      <c r="G55" s="21">
        <v>40.1</v>
      </c>
      <c r="H55" s="24">
        <v>182</v>
      </c>
      <c r="I55" s="24">
        <v>187</v>
      </c>
      <c r="J55" s="24">
        <v>167</v>
      </c>
      <c r="K55" s="25">
        <v>276.80400000000003</v>
      </c>
      <c r="L55" s="24">
        <v>67</v>
      </c>
      <c r="M55" s="24">
        <v>17</v>
      </c>
      <c r="N55" s="24">
        <v>2.2000000000000002</v>
      </c>
      <c r="O55" s="24">
        <v>364.3000379812695</v>
      </c>
      <c r="P55" s="24">
        <v>6184.9905421166313</v>
      </c>
      <c r="Q55" s="24">
        <v>783.9572930612245</v>
      </c>
      <c r="R55" s="24">
        <v>951.34762046204617</v>
      </c>
      <c r="S55" s="24">
        <v>707.9021241084165</v>
      </c>
      <c r="T55" s="24">
        <v>378.10234057507984</v>
      </c>
      <c r="U55" s="24">
        <v>601.22979259259262</v>
      </c>
      <c r="V55" s="24">
        <v>606.94982281553393</v>
      </c>
      <c r="W55" s="24">
        <v>630.78539087947888</v>
      </c>
      <c r="X55" s="24">
        <v>252.59021816037736</v>
      </c>
      <c r="Y55" s="24">
        <v>368.61276048714478</v>
      </c>
      <c r="Z55" s="24">
        <v>220.77628519855594</v>
      </c>
      <c r="AA55" s="24">
        <v>0</v>
      </c>
      <c r="AB55" s="21">
        <v>20.936983004963153</v>
      </c>
      <c r="AC55" s="24">
        <v>1191.8</v>
      </c>
      <c r="AD55" s="24">
        <v>1272.0999999999999</v>
      </c>
      <c r="AE55" s="24">
        <v>155</v>
      </c>
      <c r="AF55" s="24">
        <v>178</v>
      </c>
      <c r="AG55" s="24">
        <v>6.16634080312829</v>
      </c>
      <c r="AH55" s="24">
        <v>8.1215220333884801</v>
      </c>
      <c r="AI55" s="21">
        <v>1540</v>
      </c>
    </row>
    <row r="56" spans="1:35" ht="21" x14ac:dyDescent="0.25">
      <c r="A56" s="15" t="s">
        <v>49</v>
      </c>
      <c r="B56" s="21">
        <v>43.4</v>
      </c>
      <c r="C56" s="21">
        <v>1348.7</v>
      </c>
      <c r="D56" s="21">
        <v>15.6</v>
      </c>
      <c r="E56" s="21">
        <v>28.5</v>
      </c>
      <c r="F56" s="21">
        <v>68.3</v>
      </c>
      <c r="G56" s="21">
        <v>31.7</v>
      </c>
      <c r="H56" s="24">
        <v>121</v>
      </c>
      <c r="I56" s="24">
        <v>63</v>
      </c>
      <c r="J56" s="24">
        <v>286</v>
      </c>
      <c r="K56" s="25">
        <v>217.99199999999999</v>
      </c>
      <c r="L56" s="24">
        <v>173</v>
      </c>
      <c r="M56" s="24">
        <v>38</v>
      </c>
      <c r="N56" s="24">
        <v>8.5</v>
      </c>
      <c r="O56" s="24">
        <v>370.19096420047731</v>
      </c>
      <c r="P56" s="24">
        <v>379.32933333333335</v>
      </c>
      <c r="Q56" s="24">
        <v>711.24261825726148</v>
      </c>
      <c r="R56" s="24">
        <v>815.68269852941171</v>
      </c>
      <c r="S56" s="24">
        <v>525.18597667185065</v>
      </c>
      <c r="T56" s="24">
        <v>460.4070899830221</v>
      </c>
      <c r="U56" s="24">
        <v>442.84982568807334</v>
      </c>
      <c r="V56" s="24">
        <v>561.98066519823783</v>
      </c>
      <c r="W56" s="24">
        <v>1055.5144816625916</v>
      </c>
      <c r="X56" s="24">
        <v>246.62610040983606</v>
      </c>
      <c r="Y56" s="24">
        <v>468.18516533333332</v>
      </c>
      <c r="Z56" s="24">
        <v>256.48008379888267</v>
      </c>
      <c r="AA56" s="24">
        <v>0</v>
      </c>
      <c r="AB56" s="21">
        <v>20.639133980870469</v>
      </c>
      <c r="AC56" s="24">
        <v>186.1</v>
      </c>
      <c r="AD56" s="24">
        <v>92.7</v>
      </c>
      <c r="AE56" s="24">
        <v>134</v>
      </c>
      <c r="AF56" s="24">
        <v>454</v>
      </c>
      <c r="AG56" s="24">
        <v>2.2985096759842811</v>
      </c>
      <c r="AH56" s="24">
        <v>8.8974568102617333</v>
      </c>
      <c r="AI56" s="21">
        <v>1022</v>
      </c>
    </row>
    <row r="57" spans="1:35" ht="21" x14ac:dyDescent="0.25">
      <c r="A57" s="15" t="s">
        <v>50</v>
      </c>
      <c r="B57" s="21">
        <v>53.6</v>
      </c>
      <c r="C57" s="21">
        <v>3206</v>
      </c>
      <c r="D57" s="21">
        <v>16.600000000000001</v>
      </c>
      <c r="E57" s="21">
        <v>26.3</v>
      </c>
      <c r="F57" s="21">
        <v>80.2</v>
      </c>
      <c r="G57" s="21">
        <v>19.8</v>
      </c>
      <c r="H57" s="24">
        <v>136</v>
      </c>
      <c r="I57" s="24">
        <v>176.3</v>
      </c>
      <c r="J57" s="24">
        <v>304</v>
      </c>
      <c r="K57" s="25">
        <v>661.96199999999988</v>
      </c>
      <c r="L57" s="24">
        <v>488</v>
      </c>
      <c r="M57" s="24">
        <v>291</v>
      </c>
      <c r="N57" s="24">
        <v>19.100000000000001</v>
      </c>
      <c r="O57" s="24">
        <v>693.82370293797612</v>
      </c>
      <c r="P57" s="24">
        <v>12398.8569202454</v>
      </c>
      <c r="Q57" s="24">
        <v>1015.9087526015441</v>
      </c>
      <c r="R57" s="24">
        <v>1172.5809950372209</v>
      </c>
      <c r="S57" s="24">
        <v>723.2304252873563</v>
      </c>
      <c r="T57" s="24">
        <v>499.92623042168674</v>
      </c>
      <c r="U57" s="24">
        <v>430.39381931464175</v>
      </c>
      <c r="V57" s="24">
        <v>837.63583108643934</v>
      </c>
      <c r="W57" s="24">
        <v>1131.4217139903515</v>
      </c>
      <c r="X57" s="24">
        <v>306.54146172638434</v>
      </c>
      <c r="Y57" s="24">
        <v>450.08211231527093</v>
      </c>
      <c r="Z57" s="24">
        <v>269.13015876288659</v>
      </c>
      <c r="AA57" s="24">
        <v>0</v>
      </c>
      <c r="AB57" s="21">
        <v>35.855271366188397</v>
      </c>
      <c r="AC57" s="24">
        <v>4607.2</v>
      </c>
      <c r="AD57" s="24">
        <v>2129.1</v>
      </c>
      <c r="AE57" s="24">
        <v>256</v>
      </c>
      <c r="AF57" s="24">
        <v>306</v>
      </c>
      <c r="AG57" s="24">
        <v>20.555208983156582</v>
      </c>
      <c r="AH57" s="24">
        <v>12.663755458515285</v>
      </c>
      <c r="AI57" s="21">
        <v>1538</v>
      </c>
    </row>
    <row r="58" spans="1:35" ht="21" x14ac:dyDescent="0.25">
      <c r="A58" s="15" t="s">
        <v>51</v>
      </c>
      <c r="B58" s="21">
        <v>101.2</v>
      </c>
      <c r="C58" s="21">
        <v>2487.5</v>
      </c>
      <c r="D58" s="21">
        <v>16.399999999999999</v>
      </c>
      <c r="E58" s="21">
        <v>26.7</v>
      </c>
      <c r="F58" s="21">
        <v>75.3</v>
      </c>
      <c r="G58" s="21">
        <v>24.7</v>
      </c>
      <c r="H58" s="24">
        <v>99</v>
      </c>
      <c r="I58" s="24">
        <v>205.2</v>
      </c>
      <c r="J58" s="24">
        <v>179</v>
      </c>
      <c r="K58" s="25">
        <v>413.31400000000002</v>
      </c>
      <c r="L58" s="24">
        <v>217</v>
      </c>
      <c r="M58" s="24">
        <v>113</v>
      </c>
      <c r="N58" s="24">
        <v>5.7</v>
      </c>
      <c r="O58" s="24">
        <v>578.12688072211483</v>
      </c>
      <c r="P58" s="24">
        <v>2512.3378461538459</v>
      </c>
      <c r="Q58" s="24">
        <v>782.58890496114759</v>
      </c>
      <c r="R58" s="24">
        <v>1104.1764009009009</v>
      </c>
      <c r="S58" s="24">
        <v>537.68539977090495</v>
      </c>
      <c r="T58" s="24">
        <v>384.96071561886055</v>
      </c>
      <c r="U58" s="24">
        <v>382.7853989071038</v>
      </c>
      <c r="V58" s="24">
        <v>528.89624926108377</v>
      </c>
      <c r="W58" s="24">
        <v>696.06792412746586</v>
      </c>
      <c r="X58" s="24">
        <v>213.25146594982081</v>
      </c>
      <c r="Y58" s="24">
        <v>393.34343863636366</v>
      </c>
      <c r="Z58" s="24">
        <v>164.46494570135746</v>
      </c>
      <c r="AA58" s="24">
        <v>0</v>
      </c>
      <c r="AB58" s="21">
        <v>20.58492462311558</v>
      </c>
      <c r="AC58" s="24">
        <v>919.7</v>
      </c>
      <c r="AD58" s="24">
        <v>455.8</v>
      </c>
      <c r="AE58" s="24">
        <v>239</v>
      </c>
      <c r="AF58" s="24">
        <v>321</v>
      </c>
      <c r="AG58" s="24">
        <v>8.1608040201005032</v>
      </c>
      <c r="AH58" s="24">
        <v>7.6783919597989954</v>
      </c>
      <c r="AI58" s="21">
        <v>1195</v>
      </c>
    </row>
    <row r="59" spans="1:35" ht="21" x14ac:dyDescent="0.25">
      <c r="A59" s="15" t="s">
        <v>52</v>
      </c>
      <c r="B59" s="21">
        <v>37.200000000000003</v>
      </c>
      <c r="C59" s="21">
        <v>1257.5999999999999</v>
      </c>
      <c r="D59" s="21">
        <v>15.9</v>
      </c>
      <c r="E59" s="21">
        <v>27.5</v>
      </c>
      <c r="F59" s="21">
        <v>74.7</v>
      </c>
      <c r="G59" s="21">
        <v>25.3</v>
      </c>
      <c r="H59" s="24">
        <v>223</v>
      </c>
      <c r="I59" s="24">
        <v>85.5</v>
      </c>
      <c r="J59" s="24">
        <v>237</v>
      </c>
      <c r="K59" s="25">
        <v>178.98999999999998</v>
      </c>
      <c r="L59" s="24">
        <v>243</v>
      </c>
      <c r="M59" s="24">
        <v>127</v>
      </c>
      <c r="N59" s="24">
        <v>13.2</v>
      </c>
      <c r="O59" s="24">
        <v>342.87028592375367</v>
      </c>
      <c r="P59" s="24">
        <v>4064.3113913043476</v>
      </c>
      <c r="Q59" s="24">
        <v>591.00657894736844</v>
      </c>
      <c r="R59" s="24">
        <v>776.00628395061733</v>
      </c>
      <c r="S59" s="24">
        <v>490.38835915492962</v>
      </c>
      <c r="T59" s="24">
        <v>451.1835185643564</v>
      </c>
      <c r="U59" s="24">
        <v>226.97132075471697</v>
      </c>
      <c r="V59" s="24">
        <v>784.11255693069313</v>
      </c>
      <c r="W59" s="24">
        <v>802.04893094629153</v>
      </c>
      <c r="X59" s="24">
        <v>293.79441684210531</v>
      </c>
      <c r="Y59" s="24">
        <v>346.46004773269692</v>
      </c>
      <c r="Z59" s="24">
        <v>263.34726519337016</v>
      </c>
      <c r="AA59" s="24">
        <v>0</v>
      </c>
      <c r="AB59" s="21">
        <v>23.715012722646311</v>
      </c>
      <c r="AC59" s="24">
        <v>387.7</v>
      </c>
      <c r="AD59" s="24">
        <v>89.6</v>
      </c>
      <c r="AE59" s="24">
        <v>180</v>
      </c>
      <c r="AF59" s="24">
        <v>625</v>
      </c>
      <c r="AG59" s="24">
        <v>6.3613231552162857</v>
      </c>
      <c r="AH59" s="24">
        <v>15.267175572519085</v>
      </c>
      <c r="AI59" s="21">
        <v>1306</v>
      </c>
    </row>
    <row r="60" spans="1:35" ht="21" x14ac:dyDescent="0.25">
      <c r="A60" s="15" t="s">
        <v>53</v>
      </c>
      <c r="B60" s="21">
        <v>71.5</v>
      </c>
      <c r="C60" s="21">
        <v>861.9</v>
      </c>
      <c r="D60" s="21">
        <v>19</v>
      </c>
      <c r="E60" s="21">
        <v>27.9</v>
      </c>
      <c r="F60" s="21">
        <v>61.8</v>
      </c>
      <c r="G60" s="21">
        <v>38.200000000000003</v>
      </c>
      <c r="H60" s="24">
        <v>91</v>
      </c>
      <c r="I60" s="24">
        <v>51.5</v>
      </c>
      <c r="J60" s="24">
        <v>132</v>
      </c>
      <c r="K60" s="25">
        <v>135.08799999999999</v>
      </c>
      <c r="L60" s="24">
        <v>40</v>
      </c>
      <c r="M60" s="24">
        <v>27</v>
      </c>
      <c r="N60" s="24">
        <v>3.6</v>
      </c>
      <c r="O60" s="24">
        <v>411.19472392638039</v>
      </c>
      <c r="P60" s="24">
        <v>1376.1108999999999</v>
      </c>
      <c r="Q60" s="24">
        <v>699.64088153310104</v>
      </c>
      <c r="R60" s="24">
        <v>807.16110156249999</v>
      </c>
      <c r="S60" s="24">
        <v>457.31650256410262</v>
      </c>
      <c r="T60" s="24">
        <v>327.3562254901961</v>
      </c>
      <c r="U60" s="24">
        <v>292.8211</v>
      </c>
      <c r="V60" s="24">
        <v>898.65973540856032</v>
      </c>
      <c r="W60" s="24">
        <v>551.38138222222221</v>
      </c>
      <c r="X60" s="24">
        <v>258.64292485549129</v>
      </c>
      <c r="Y60" s="24">
        <v>393.27779617834398</v>
      </c>
      <c r="Z60" s="24">
        <v>207.63244827586206</v>
      </c>
      <c r="AA60" s="24">
        <v>0</v>
      </c>
      <c r="AB60" s="21">
        <v>20.516301195034227</v>
      </c>
      <c r="AC60" s="24">
        <v>156.6</v>
      </c>
      <c r="AD60" s="24">
        <v>123</v>
      </c>
      <c r="AE60" s="24">
        <v>150</v>
      </c>
      <c r="AF60" s="24">
        <v>363</v>
      </c>
      <c r="AG60" s="24">
        <v>10.442046641141664</v>
      </c>
      <c r="AH60" s="24">
        <v>15.315001740341108</v>
      </c>
      <c r="AI60" s="21">
        <v>2572</v>
      </c>
    </row>
    <row r="61" spans="1:35" ht="21" x14ac:dyDescent="0.25">
      <c r="A61" s="15" t="s">
        <v>54</v>
      </c>
      <c r="B61" s="21">
        <v>194.3</v>
      </c>
      <c r="C61" s="21">
        <v>4330</v>
      </c>
      <c r="D61" s="21">
        <v>18.600000000000001</v>
      </c>
      <c r="E61" s="21">
        <v>25.1</v>
      </c>
      <c r="F61" s="21">
        <v>84.5</v>
      </c>
      <c r="G61" s="21">
        <v>15.5</v>
      </c>
      <c r="H61" s="24">
        <v>104</v>
      </c>
      <c r="I61" s="24">
        <v>254.4</v>
      </c>
      <c r="J61" s="24">
        <v>123</v>
      </c>
      <c r="K61" s="25">
        <v>676.86500000000001</v>
      </c>
      <c r="L61" s="24">
        <v>509</v>
      </c>
      <c r="M61" s="24">
        <v>267</v>
      </c>
      <c r="N61" s="24">
        <v>7.3</v>
      </c>
      <c r="O61" s="24">
        <v>579.76365402843612</v>
      </c>
      <c r="P61" s="24">
        <v>825.54744954128432</v>
      </c>
      <c r="Q61" s="24">
        <v>1278.0519502304146</v>
      </c>
      <c r="R61" s="24">
        <v>1087.0356056338028</v>
      </c>
      <c r="S61" s="24">
        <v>798.80687374903778</v>
      </c>
      <c r="T61" s="24">
        <v>767.29098695550897</v>
      </c>
      <c r="U61" s="24">
        <v>623.21856327543424</v>
      </c>
      <c r="V61" s="24">
        <v>1352.8829536191147</v>
      </c>
      <c r="W61" s="24">
        <v>1442.6448377104377</v>
      </c>
      <c r="X61" s="24">
        <v>350.92656196840829</v>
      </c>
      <c r="Y61" s="24">
        <v>573.88444661654137</v>
      </c>
      <c r="Z61" s="24">
        <v>420.87055705705706</v>
      </c>
      <c r="AA61" s="24">
        <v>0</v>
      </c>
      <c r="AB61" s="21">
        <v>39.583371824480366</v>
      </c>
      <c r="AC61" s="24">
        <v>5977.8</v>
      </c>
      <c r="AD61" s="24">
        <v>1346.2</v>
      </c>
      <c r="AE61" s="24">
        <v>301</v>
      </c>
      <c r="AF61" s="24">
        <v>454</v>
      </c>
      <c r="AG61" s="24">
        <v>16.859122401847575</v>
      </c>
      <c r="AH61" s="24">
        <v>77.759815242494227</v>
      </c>
      <c r="AI61" s="21">
        <v>1669</v>
      </c>
    </row>
    <row r="62" spans="1:35" s="45" customFormat="1" ht="21" x14ac:dyDescent="0.25">
      <c r="A62" s="15" t="s">
        <v>55</v>
      </c>
      <c r="B62" s="26">
        <v>160.1</v>
      </c>
      <c r="C62" s="26">
        <v>1454.6</v>
      </c>
      <c r="D62" s="26">
        <v>20.7</v>
      </c>
      <c r="E62" s="26">
        <v>21</v>
      </c>
      <c r="F62" s="26">
        <v>65.3</v>
      </c>
      <c r="G62" s="26">
        <v>34.700000000000003</v>
      </c>
      <c r="H62" s="27">
        <v>176</v>
      </c>
      <c r="I62" s="27">
        <v>188.4</v>
      </c>
      <c r="J62" s="27">
        <v>84</v>
      </c>
      <c r="K62" s="43">
        <v>226.744</v>
      </c>
      <c r="L62" s="27">
        <v>140</v>
      </c>
      <c r="M62" s="27">
        <v>98</v>
      </c>
      <c r="N62" s="27">
        <v>3</v>
      </c>
      <c r="O62" s="24">
        <v>602.73499189189192</v>
      </c>
      <c r="P62" s="24">
        <v>10137.507790697675</v>
      </c>
      <c r="Q62" s="24">
        <v>1820.8729493844048</v>
      </c>
      <c r="R62" s="24">
        <v>1585.9443295454546</v>
      </c>
      <c r="S62" s="24">
        <v>917.89654479768785</v>
      </c>
      <c r="T62" s="24">
        <v>1265.7507588179217</v>
      </c>
      <c r="U62" s="24">
        <v>727.95501388888886</v>
      </c>
      <c r="V62" s="24">
        <v>1417.6104564606742</v>
      </c>
      <c r="W62" s="24">
        <v>3185.1432703213609</v>
      </c>
      <c r="X62" s="24">
        <v>516.55962477558353</v>
      </c>
      <c r="Y62" s="24">
        <v>496.91779554655875</v>
      </c>
      <c r="Z62" s="24">
        <v>185.76308659217878</v>
      </c>
      <c r="AA62" s="24">
        <v>0</v>
      </c>
      <c r="AB62" s="27">
        <v>7.6</v>
      </c>
      <c r="AC62" s="44">
        <v>1895.3</v>
      </c>
      <c r="AD62" s="44">
        <v>233.2</v>
      </c>
      <c r="AE62" s="27">
        <v>241</v>
      </c>
      <c r="AF62" s="27">
        <v>457</v>
      </c>
      <c r="AG62" s="27">
        <v>25.436546129520146</v>
      </c>
      <c r="AH62" s="27">
        <v>29.355149181905681</v>
      </c>
      <c r="AI62" s="26">
        <v>2148</v>
      </c>
    </row>
    <row r="63" spans="1:35" ht="42" x14ac:dyDescent="0.25">
      <c r="A63" s="15" t="s">
        <v>112</v>
      </c>
      <c r="B63" s="21">
        <v>534.79999999999995</v>
      </c>
      <c r="C63" s="21">
        <v>1626.8</v>
      </c>
      <c r="D63" s="21">
        <v>22.8</v>
      </c>
      <c r="E63" s="21">
        <v>14</v>
      </c>
      <c r="F63" s="21">
        <v>92.2</v>
      </c>
      <c r="G63" s="21">
        <v>7.8</v>
      </c>
      <c r="H63" s="24">
        <v>91</v>
      </c>
      <c r="I63" s="27">
        <v>88.7</v>
      </c>
      <c r="J63" s="24">
        <v>10.6</v>
      </c>
      <c r="K63" s="25">
        <v>353.47500000000002</v>
      </c>
      <c r="L63" s="24">
        <v>37</v>
      </c>
      <c r="M63" s="24">
        <v>18</v>
      </c>
      <c r="N63" s="24">
        <v>0.3</v>
      </c>
      <c r="O63" s="24">
        <v>956.60915476190485</v>
      </c>
      <c r="P63" s="24">
        <v>10046.845506829957</v>
      </c>
      <c r="Q63" s="24">
        <v>1727.0237445652174</v>
      </c>
      <c r="R63" s="24">
        <v>2103.9337115839244</v>
      </c>
      <c r="S63" s="24">
        <v>1359.9543403716216</v>
      </c>
      <c r="T63" s="24">
        <v>950.07559782608701</v>
      </c>
      <c r="U63" s="24">
        <v>1154.6290588235292</v>
      </c>
      <c r="V63" s="24">
        <v>2112.9876731517511</v>
      </c>
      <c r="W63" s="24">
        <v>2739.645098820059</v>
      </c>
      <c r="X63" s="24">
        <v>664.3189364161849</v>
      </c>
      <c r="Y63" s="24">
        <v>1063.8936337308346</v>
      </c>
      <c r="Z63" s="24">
        <v>776.23345882352942</v>
      </c>
      <c r="AA63" s="24">
        <v>0</v>
      </c>
      <c r="AB63" s="21">
        <v>26.557659208261619</v>
      </c>
      <c r="AC63" s="24">
        <v>11699.3</v>
      </c>
      <c r="AD63" s="24">
        <v>805.5</v>
      </c>
      <c r="AE63" s="24">
        <v>158</v>
      </c>
      <c r="AF63" s="24">
        <v>297</v>
      </c>
      <c r="AG63" s="24">
        <v>5.7167445291369559</v>
      </c>
      <c r="AH63" s="24">
        <v>20.469633636587165</v>
      </c>
      <c r="AI63" s="21">
        <v>1469</v>
      </c>
    </row>
    <row r="64" spans="1:35" ht="31.5" x14ac:dyDescent="0.25">
      <c r="A64" s="15" t="s">
        <v>91</v>
      </c>
      <c r="B64" s="21">
        <v>769.3</v>
      </c>
      <c r="C64" s="21">
        <v>534.1</v>
      </c>
      <c r="D64" s="21">
        <v>23.8</v>
      </c>
      <c r="E64" s="21">
        <v>10</v>
      </c>
      <c r="F64" s="21">
        <v>83.7</v>
      </c>
      <c r="G64" s="21">
        <v>16.3</v>
      </c>
      <c r="H64" s="24">
        <v>66</v>
      </c>
      <c r="I64" s="27">
        <v>20.9</v>
      </c>
      <c r="J64" s="24">
        <v>2.9</v>
      </c>
      <c r="K64" s="25">
        <v>118.33200000000001</v>
      </c>
      <c r="L64" s="24">
        <v>16</v>
      </c>
      <c r="M64" s="24">
        <v>13</v>
      </c>
      <c r="N64" s="24">
        <v>0.2</v>
      </c>
      <c r="O64" s="24">
        <v>410.7236326530612</v>
      </c>
      <c r="P64" s="24">
        <v>13908.108347280335</v>
      </c>
      <c r="Q64" s="24">
        <v>2520.8534685314685</v>
      </c>
      <c r="R64" s="24">
        <v>1444.4714036697249</v>
      </c>
      <c r="S64" s="24">
        <v>2869.0049488559889</v>
      </c>
      <c r="T64" s="24">
        <v>7437.2591048034938</v>
      </c>
      <c r="U64" s="24">
        <v>1601.865462962963</v>
      </c>
      <c r="V64" s="24">
        <v>2431.1905362035227</v>
      </c>
      <c r="W64" s="24">
        <v>4136.5092959183676</v>
      </c>
      <c r="X64" s="24">
        <v>712.68247286821713</v>
      </c>
      <c r="Y64" s="24">
        <v>1582.1099053254436</v>
      </c>
      <c r="Z64" s="24">
        <v>923.69187234042545</v>
      </c>
      <c r="AA64" s="24">
        <v>0</v>
      </c>
      <c r="AB64" s="21">
        <v>22.18498408537727</v>
      </c>
      <c r="AC64" s="24">
        <v>659.3</v>
      </c>
      <c r="AD64" s="24">
        <v>9.6999999999999993</v>
      </c>
      <c r="AE64" s="24">
        <v>0</v>
      </c>
      <c r="AF64" s="24">
        <v>395</v>
      </c>
      <c r="AG64" s="24">
        <v>7.8636959370904318</v>
      </c>
      <c r="AH64" s="24">
        <v>16.101853585470884</v>
      </c>
      <c r="AI64" s="21">
        <v>1789</v>
      </c>
    </row>
    <row r="65" spans="1:35" ht="21" x14ac:dyDescent="0.25">
      <c r="A65" s="15" t="s">
        <v>56</v>
      </c>
      <c r="B65" s="21">
        <v>88.5</v>
      </c>
      <c r="C65" s="21">
        <v>3500.7</v>
      </c>
      <c r="D65" s="21">
        <v>18.8</v>
      </c>
      <c r="E65" s="21">
        <v>24.9</v>
      </c>
      <c r="F65" s="21">
        <v>82.6</v>
      </c>
      <c r="G65" s="21">
        <v>17.399999999999999</v>
      </c>
      <c r="H65" s="24">
        <v>148</v>
      </c>
      <c r="I65" s="24">
        <v>243.5</v>
      </c>
      <c r="J65" s="24">
        <v>195</v>
      </c>
      <c r="K65" s="25">
        <v>593.19000000000005</v>
      </c>
      <c r="L65" s="24">
        <v>355</v>
      </c>
      <c r="M65" s="24">
        <v>224</v>
      </c>
      <c r="N65" s="24">
        <v>5.2</v>
      </c>
      <c r="O65" s="24">
        <v>647.52510135674368</v>
      </c>
      <c r="P65" s="24">
        <v>1520.9280423280422</v>
      </c>
      <c r="Q65" s="24">
        <v>1121.3954769508111</v>
      </c>
      <c r="R65" s="24">
        <v>914.75557772621801</v>
      </c>
      <c r="S65" s="24">
        <v>593.93246901300699</v>
      </c>
      <c r="T65" s="24">
        <v>501.58504100388831</v>
      </c>
      <c r="U65" s="24">
        <v>363.46585772357724</v>
      </c>
      <c r="V65" s="24">
        <v>852.51602650038967</v>
      </c>
      <c r="W65" s="24">
        <v>1089.5353324275363</v>
      </c>
      <c r="X65" s="24">
        <v>284.68217901687456</v>
      </c>
      <c r="Y65" s="24">
        <v>528.65859615384613</v>
      </c>
      <c r="Z65" s="24">
        <v>267.33590892193308</v>
      </c>
      <c r="AA65" s="24">
        <v>0</v>
      </c>
      <c r="AB65" s="21">
        <v>32.55891678807096</v>
      </c>
      <c r="AC65" s="24">
        <v>2692.9</v>
      </c>
      <c r="AD65" s="24">
        <v>1683.6</v>
      </c>
      <c r="AE65" s="24">
        <v>229</v>
      </c>
      <c r="AF65" s="24">
        <v>206</v>
      </c>
      <c r="AG65" s="24">
        <v>13.654411974747909</v>
      </c>
      <c r="AH65" s="24">
        <v>23.90950381352301</v>
      </c>
      <c r="AI65" s="21">
        <v>2018</v>
      </c>
    </row>
    <row r="66" spans="1:35" ht="21" x14ac:dyDescent="0.25">
      <c r="A66" s="15" t="s">
        <v>57</v>
      </c>
      <c r="B66" s="21">
        <v>92.9</v>
      </c>
      <c r="C66" s="21">
        <v>215.2</v>
      </c>
      <c r="D66" s="21">
        <v>28.1</v>
      </c>
      <c r="E66" s="21">
        <v>17.3</v>
      </c>
      <c r="F66" s="21">
        <v>29.2</v>
      </c>
      <c r="G66" s="21">
        <v>70.8</v>
      </c>
      <c r="H66" s="24">
        <v>55</v>
      </c>
      <c r="I66" s="24">
        <v>9.3000000000000007</v>
      </c>
      <c r="J66" s="24">
        <v>48</v>
      </c>
      <c r="K66" s="25">
        <v>30.959999999999997</v>
      </c>
      <c r="L66" s="24">
        <v>1</v>
      </c>
      <c r="M66" s="24">
        <v>4</v>
      </c>
      <c r="N66" s="24">
        <v>0.1</v>
      </c>
      <c r="O66" s="24">
        <v>548.65062307692313</v>
      </c>
      <c r="P66" s="24">
        <v>627.70671428571427</v>
      </c>
      <c r="Q66" s="24">
        <v>487.85348936170209</v>
      </c>
      <c r="R66" s="24">
        <v>704.2417272727273</v>
      </c>
      <c r="S66" s="24">
        <v>590.93399999999997</v>
      </c>
      <c r="T66" s="24">
        <v>363.16321710526319</v>
      </c>
      <c r="U66" s="24">
        <v>267.54870833333337</v>
      </c>
      <c r="V66" s="24">
        <v>406.45521568627453</v>
      </c>
      <c r="W66" s="24">
        <v>754.45841025641016</v>
      </c>
      <c r="X66" s="24">
        <v>317.71097619047617</v>
      </c>
      <c r="Y66" s="24">
        <v>364.28657142857145</v>
      </c>
      <c r="Z66" s="24">
        <v>227.35538461538462</v>
      </c>
      <c r="AA66" s="24">
        <v>0</v>
      </c>
      <c r="AB66" s="21">
        <v>30.018587360594797</v>
      </c>
      <c r="AC66" s="24">
        <v>38.299999999999997</v>
      </c>
      <c r="AD66" s="24">
        <v>7</v>
      </c>
      <c r="AE66" s="24">
        <v>84</v>
      </c>
      <c r="AF66" s="24">
        <v>227</v>
      </c>
      <c r="AG66" s="24">
        <v>57.620817843866178</v>
      </c>
      <c r="AH66" s="24">
        <v>2.3234200743494426</v>
      </c>
      <c r="AI66" s="21">
        <v>2480</v>
      </c>
    </row>
    <row r="67" spans="1:35" ht="21" x14ac:dyDescent="0.25">
      <c r="A67" s="15" t="s">
        <v>58</v>
      </c>
      <c r="B67" s="21">
        <v>351.3</v>
      </c>
      <c r="C67" s="21">
        <v>982.3</v>
      </c>
      <c r="D67" s="21">
        <v>23.8</v>
      </c>
      <c r="E67" s="21">
        <v>19.2</v>
      </c>
      <c r="F67" s="21">
        <v>59</v>
      </c>
      <c r="G67" s="21">
        <v>41</v>
      </c>
      <c r="H67" s="24">
        <v>280</v>
      </c>
      <c r="I67" s="24">
        <v>78.8</v>
      </c>
      <c r="J67" s="24">
        <v>26</v>
      </c>
      <c r="K67" s="25">
        <v>153.33800000000002</v>
      </c>
      <c r="L67" s="24">
        <v>45</v>
      </c>
      <c r="M67" s="24">
        <v>9</v>
      </c>
      <c r="N67" s="24">
        <v>1.8</v>
      </c>
      <c r="O67" s="24">
        <v>213.32355384615383</v>
      </c>
      <c r="P67" s="24">
        <v>1027.4410250000001</v>
      </c>
      <c r="Q67" s="24">
        <v>756.561664556962</v>
      </c>
      <c r="R67" s="24">
        <v>728.21618620689651</v>
      </c>
      <c r="S67" s="24">
        <v>460.75722900763361</v>
      </c>
      <c r="T67" s="24">
        <v>444.73427370030578</v>
      </c>
      <c r="U67" s="24">
        <v>445.39649074074072</v>
      </c>
      <c r="V67" s="24">
        <v>873.10214379084971</v>
      </c>
      <c r="W67" s="24">
        <v>406.63405902777777</v>
      </c>
      <c r="X67" s="24">
        <v>363.84135911602209</v>
      </c>
      <c r="Y67" s="24">
        <v>430.64107836990598</v>
      </c>
      <c r="Z67" s="24">
        <v>267.89268027210886</v>
      </c>
      <c r="AA67" s="24">
        <v>0</v>
      </c>
      <c r="AB67" s="21">
        <v>21.310190369540873</v>
      </c>
      <c r="AC67" s="24">
        <v>1490.3</v>
      </c>
      <c r="AD67" s="24">
        <v>77.2</v>
      </c>
      <c r="AE67" s="24">
        <v>235</v>
      </c>
      <c r="AF67" s="24">
        <v>416</v>
      </c>
      <c r="AG67" s="24">
        <v>9.2639723098849593</v>
      </c>
      <c r="AH67" s="24">
        <v>18.935152193830806</v>
      </c>
      <c r="AI67" s="21">
        <v>2835</v>
      </c>
    </row>
    <row r="68" spans="1:35" x14ac:dyDescent="0.25">
      <c r="A68" s="15" t="s">
        <v>59</v>
      </c>
      <c r="B68" s="21">
        <v>168.6</v>
      </c>
      <c r="C68" s="21">
        <v>315.60000000000002</v>
      </c>
      <c r="D68" s="21">
        <v>34</v>
      </c>
      <c r="E68" s="21">
        <v>10.9</v>
      </c>
      <c r="F68" s="21">
        <v>54.2</v>
      </c>
      <c r="G68" s="21">
        <v>45.8</v>
      </c>
      <c r="H68" s="24">
        <v>216</v>
      </c>
      <c r="I68" s="24">
        <v>27.9</v>
      </c>
      <c r="J68" s="24">
        <v>21</v>
      </c>
      <c r="K68" s="25">
        <v>42.819000000000003</v>
      </c>
      <c r="L68" s="24">
        <v>2</v>
      </c>
      <c r="M68" s="24">
        <v>0</v>
      </c>
      <c r="N68" s="24">
        <v>0.1</v>
      </c>
      <c r="O68" s="24">
        <v>374.45852427184462</v>
      </c>
      <c r="P68" s="24">
        <v>1445.938375</v>
      </c>
      <c r="Q68" s="24">
        <v>401.67962857142857</v>
      </c>
      <c r="R68" s="24">
        <v>698.37804000000006</v>
      </c>
      <c r="S68" s="24">
        <v>817.83747916666664</v>
      </c>
      <c r="T68" s="24">
        <v>378.32307317073167</v>
      </c>
      <c r="U68" s="24">
        <v>274.87085714285718</v>
      </c>
      <c r="V68" s="24">
        <v>226.99081818181818</v>
      </c>
      <c r="W68" s="24">
        <v>474.90624390243903</v>
      </c>
      <c r="X68" s="24">
        <v>271.97499547511313</v>
      </c>
      <c r="Y68" s="24">
        <v>478.78595967741938</v>
      </c>
      <c r="Z68" s="24">
        <v>202.55804081632652</v>
      </c>
      <c r="AA68" s="24">
        <v>0</v>
      </c>
      <c r="AB68" s="21">
        <v>11.698352344740176</v>
      </c>
      <c r="AC68" s="24">
        <v>0.4</v>
      </c>
      <c r="AD68" s="24">
        <v>19.399999999999999</v>
      </c>
      <c r="AE68" s="24">
        <v>98</v>
      </c>
      <c r="AF68" s="24">
        <v>160</v>
      </c>
      <c r="AG68" s="24">
        <v>0.95057034220532299</v>
      </c>
      <c r="AH68" s="24">
        <v>3.4854245880861847</v>
      </c>
      <c r="AI68" s="21">
        <v>2682</v>
      </c>
    </row>
    <row r="69" spans="1:35" ht="21" x14ac:dyDescent="0.25">
      <c r="A69" s="15" t="s">
        <v>60</v>
      </c>
      <c r="B69" s="21">
        <v>61.6</v>
      </c>
      <c r="C69" s="21">
        <v>536.79999999999995</v>
      </c>
      <c r="D69" s="21">
        <v>21.3</v>
      </c>
      <c r="E69" s="21">
        <v>22.5</v>
      </c>
      <c r="F69" s="21">
        <v>68.8</v>
      </c>
      <c r="G69" s="21">
        <v>31.2</v>
      </c>
      <c r="H69" s="24">
        <v>101</v>
      </c>
      <c r="I69" s="24">
        <v>40</v>
      </c>
      <c r="J69" s="24">
        <v>87</v>
      </c>
      <c r="K69" s="25">
        <v>74.367000000000019</v>
      </c>
      <c r="L69" s="24">
        <v>10</v>
      </c>
      <c r="M69" s="24">
        <v>8</v>
      </c>
      <c r="N69" s="24">
        <v>0.1</v>
      </c>
      <c r="O69" s="24">
        <v>385.64881990521326</v>
      </c>
      <c r="P69" s="24">
        <v>2361.8000105263159</v>
      </c>
      <c r="Q69" s="24">
        <v>950.79318315018304</v>
      </c>
      <c r="R69" s="24">
        <v>2536.7233902439025</v>
      </c>
      <c r="S69" s="24">
        <v>541.15051955307263</v>
      </c>
      <c r="T69" s="24">
        <v>769.3491957186543</v>
      </c>
      <c r="U69" s="24">
        <v>503.84940909090909</v>
      </c>
      <c r="V69" s="24">
        <v>700.05269832402234</v>
      </c>
      <c r="W69" s="24">
        <v>817.90116083916087</v>
      </c>
      <c r="X69" s="24">
        <v>293.99517826086952</v>
      </c>
      <c r="Y69" s="24">
        <v>524.40264245810056</v>
      </c>
      <c r="Z69" s="24">
        <v>283.50889411764706</v>
      </c>
      <c r="AA69" s="24">
        <v>0</v>
      </c>
      <c r="AB69" s="21">
        <v>22.170268256333831</v>
      </c>
      <c r="AC69" s="24">
        <v>1612</v>
      </c>
      <c r="AD69" s="24">
        <v>18.399999999999999</v>
      </c>
      <c r="AE69" s="24">
        <v>249</v>
      </c>
      <c r="AF69" s="24">
        <v>651</v>
      </c>
      <c r="AG69" s="24">
        <v>12.108792846497765</v>
      </c>
      <c r="AH69" s="24">
        <v>12.481371087928466</v>
      </c>
      <c r="AI69" s="21">
        <v>2568</v>
      </c>
    </row>
    <row r="70" spans="1:35" x14ac:dyDescent="0.25">
      <c r="A70" s="15" t="s">
        <v>61</v>
      </c>
      <c r="B70" s="21">
        <v>168</v>
      </c>
      <c r="C70" s="21">
        <v>2376.6999999999998</v>
      </c>
      <c r="D70" s="21">
        <v>18.600000000000001</v>
      </c>
      <c r="E70" s="21">
        <v>26</v>
      </c>
      <c r="F70" s="21">
        <v>56.2</v>
      </c>
      <c r="G70" s="21">
        <v>43.8</v>
      </c>
      <c r="H70" s="24">
        <v>138</v>
      </c>
      <c r="I70" s="24">
        <v>169.9</v>
      </c>
      <c r="J70" s="24">
        <v>221</v>
      </c>
      <c r="K70" s="25">
        <v>352.96500000000003</v>
      </c>
      <c r="L70" s="24">
        <v>184</v>
      </c>
      <c r="M70" s="24">
        <v>57</v>
      </c>
      <c r="N70" s="24">
        <v>3.9</v>
      </c>
      <c r="O70" s="24">
        <v>417.45274353973673</v>
      </c>
      <c r="P70" s="24">
        <v>1164.282303030303</v>
      </c>
      <c r="Q70" s="24">
        <v>682.48203504847129</v>
      </c>
      <c r="R70" s="24">
        <v>402.92989403973513</v>
      </c>
      <c r="S70" s="24">
        <v>444.02562522522521</v>
      </c>
      <c r="T70" s="24">
        <v>398.08207532467532</v>
      </c>
      <c r="U70" s="24">
        <v>327.19702739726023</v>
      </c>
      <c r="V70" s="24">
        <v>448.40279743888237</v>
      </c>
      <c r="W70" s="24">
        <v>1108.038316793893</v>
      </c>
      <c r="X70" s="24">
        <v>223.11109674027341</v>
      </c>
      <c r="Y70" s="24">
        <v>321.31771087216248</v>
      </c>
      <c r="Z70" s="24">
        <v>261.81273801916933</v>
      </c>
      <c r="AA70" s="24">
        <v>0</v>
      </c>
      <c r="AB70" s="21">
        <v>24.205831615264866</v>
      </c>
      <c r="AC70" s="24">
        <v>256.10000000000002</v>
      </c>
      <c r="AD70" s="24">
        <v>407.4</v>
      </c>
      <c r="AE70" s="24">
        <v>164</v>
      </c>
      <c r="AF70" s="24">
        <v>198</v>
      </c>
      <c r="AG70" s="24">
        <v>9.8035090671940086</v>
      </c>
      <c r="AH70" s="24">
        <v>11.065763453528001</v>
      </c>
      <c r="AI70" s="21">
        <v>2041</v>
      </c>
    </row>
    <row r="71" spans="1:35" ht="21" x14ac:dyDescent="0.25">
      <c r="A71" s="15" t="s">
        <v>62</v>
      </c>
      <c r="B71" s="21">
        <v>431.9</v>
      </c>
      <c r="C71" s="21">
        <v>1083</v>
      </c>
      <c r="D71" s="21">
        <v>22.5</v>
      </c>
      <c r="E71" s="21">
        <v>19.600000000000001</v>
      </c>
      <c r="F71" s="21">
        <v>67.7</v>
      </c>
      <c r="G71" s="21">
        <v>32.299999999999997</v>
      </c>
      <c r="H71" s="24">
        <v>161</v>
      </c>
      <c r="I71" s="24">
        <v>50.9</v>
      </c>
      <c r="J71" s="24">
        <v>34</v>
      </c>
      <c r="K71" s="25">
        <v>128.76000000000002</v>
      </c>
      <c r="L71" s="24">
        <v>33</v>
      </c>
      <c r="M71" s="24">
        <v>3</v>
      </c>
      <c r="N71" s="24">
        <v>8.9</v>
      </c>
      <c r="O71" s="24">
        <v>234.14050324675324</v>
      </c>
      <c r="P71" s="24">
        <v>1536.7027513812154</v>
      </c>
      <c r="Q71" s="24">
        <v>292.28952364864864</v>
      </c>
      <c r="R71" s="24">
        <v>577.1746032608695</v>
      </c>
      <c r="S71" s="24">
        <v>454.58575000000002</v>
      </c>
      <c r="T71" s="24">
        <v>483.62603852327447</v>
      </c>
      <c r="U71" s="24">
        <v>428.42370312500003</v>
      </c>
      <c r="V71" s="24">
        <v>891.08156185567009</v>
      </c>
      <c r="W71" s="24">
        <v>751.13965758754864</v>
      </c>
      <c r="X71" s="24">
        <v>303.12639473684209</v>
      </c>
      <c r="Y71" s="24">
        <v>406.81479952830188</v>
      </c>
      <c r="Z71" s="24">
        <v>215.82727272727271</v>
      </c>
      <c r="AA71" s="24">
        <v>0</v>
      </c>
      <c r="AB71" s="21">
        <v>15.313942751615881</v>
      </c>
      <c r="AC71" s="24">
        <v>107.7</v>
      </c>
      <c r="AD71" s="24">
        <v>96.3</v>
      </c>
      <c r="AE71" s="24">
        <v>261</v>
      </c>
      <c r="AF71" s="24">
        <v>216</v>
      </c>
      <c r="AG71" s="24">
        <v>7.1098799630655583</v>
      </c>
      <c r="AH71" s="24">
        <v>81.625115420129276</v>
      </c>
      <c r="AI71" s="21">
        <v>3075</v>
      </c>
    </row>
    <row r="72" spans="1:35" ht="21" x14ac:dyDescent="0.25">
      <c r="A72" s="15" t="s">
        <v>63</v>
      </c>
      <c r="B72" s="21">
        <v>2366.8000000000002</v>
      </c>
      <c r="C72" s="21">
        <v>2866.5</v>
      </c>
      <c r="D72" s="21">
        <v>19.2</v>
      </c>
      <c r="E72" s="21">
        <v>22.1</v>
      </c>
      <c r="F72" s="21">
        <v>77</v>
      </c>
      <c r="G72" s="21">
        <v>23</v>
      </c>
      <c r="H72" s="24">
        <v>119</v>
      </c>
      <c r="I72" s="24">
        <v>247.1</v>
      </c>
      <c r="J72" s="24">
        <v>12</v>
      </c>
      <c r="K72" s="25">
        <v>444.27199999999999</v>
      </c>
      <c r="L72" s="24">
        <v>369</v>
      </c>
      <c r="M72" s="24">
        <v>103</v>
      </c>
      <c r="N72" s="24">
        <v>4</v>
      </c>
      <c r="O72" s="24">
        <v>571.88832649420169</v>
      </c>
      <c r="P72" s="24">
        <v>10986.384814685314</v>
      </c>
      <c r="Q72" s="24">
        <v>2878.3475148936168</v>
      </c>
      <c r="R72" s="24">
        <v>1609.1371236897273</v>
      </c>
      <c r="S72" s="24">
        <v>993.45470944741544</v>
      </c>
      <c r="T72" s="24">
        <v>508.8998762397585</v>
      </c>
      <c r="U72" s="24">
        <v>348.59022083333332</v>
      </c>
      <c r="V72" s="24">
        <v>877.84942307692313</v>
      </c>
      <c r="W72" s="24">
        <v>852.59021195652167</v>
      </c>
      <c r="X72" s="24">
        <v>397.09965632273082</v>
      </c>
      <c r="Y72" s="24">
        <v>562.09049245283018</v>
      </c>
      <c r="Z72" s="24">
        <v>346.61618425460637</v>
      </c>
      <c r="AA72" s="24">
        <v>0</v>
      </c>
      <c r="AB72" s="21">
        <v>28.148613291470433</v>
      </c>
      <c r="AC72" s="24">
        <v>6305.9</v>
      </c>
      <c r="AD72" s="24">
        <v>249.8</v>
      </c>
      <c r="AE72" s="24">
        <v>318</v>
      </c>
      <c r="AF72" s="24">
        <v>622</v>
      </c>
      <c r="AG72" s="24">
        <v>5.7561486132914705</v>
      </c>
      <c r="AH72" s="24">
        <v>24.733996162567593</v>
      </c>
      <c r="AI72" s="21">
        <v>2176</v>
      </c>
    </row>
    <row r="73" spans="1:35" ht="21" x14ac:dyDescent="0.25">
      <c r="A73" s="15" t="s">
        <v>64</v>
      </c>
      <c r="B73" s="21">
        <v>774.8</v>
      </c>
      <c r="C73" s="21">
        <v>2412.8000000000002</v>
      </c>
      <c r="D73" s="21">
        <v>21.1</v>
      </c>
      <c r="E73" s="21">
        <v>22</v>
      </c>
      <c r="F73" s="21">
        <v>79</v>
      </c>
      <c r="G73" s="21">
        <v>21</v>
      </c>
      <c r="H73" s="24">
        <v>93</v>
      </c>
      <c r="I73" s="24">
        <v>147.69999999999999</v>
      </c>
      <c r="J73" s="24">
        <v>30</v>
      </c>
      <c r="K73" s="25">
        <v>378.351</v>
      </c>
      <c r="L73" s="24">
        <v>214</v>
      </c>
      <c r="M73" s="24">
        <v>68</v>
      </c>
      <c r="N73" s="24">
        <v>2.9</v>
      </c>
      <c r="O73" s="24">
        <v>585.66366763565895</v>
      </c>
      <c r="P73" s="24">
        <v>8156.5687019867555</v>
      </c>
      <c r="Q73" s="24">
        <v>935.69484467353959</v>
      </c>
      <c r="R73" s="24">
        <v>1330.6926249999999</v>
      </c>
      <c r="S73" s="24">
        <v>671.97636136363633</v>
      </c>
      <c r="T73" s="24">
        <v>451.0642943743938</v>
      </c>
      <c r="U73" s="24">
        <v>284.5524155844156</v>
      </c>
      <c r="V73" s="24">
        <v>1160.1047701149425</v>
      </c>
      <c r="W73" s="24">
        <v>786.92074840764326</v>
      </c>
      <c r="X73" s="24">
        <v>330.11767435424355</v>
      </c>
      <c r="Y73" s="24">
        <v>537.8764617224881</v>
      </c>
      <c r="Z73" s="24">
        <v>338.01421987951807</v>
      </c>
      <c r="AA73" s="24">
        <v>0</v>
      </c>
      <c r="AB73" s="21">
        <v>28.226956233421749</v>
      </c>
      <c r="AC73" s="24">
        <v>5946.9</v>
      </c>
      <c r="AD73" s="24">
        <v>249.3</v>
      </c>
      <c r="AE73" s="24">
        <v>239</v>
      </c>
      <c r="AF73" s="24">
        <v>410</v>
      </c>
      <c r="AG73" s="24">
        <v>4.9320291777188325</v>
      </c>
      <c r="AH73" s="24">
        <v>32.2446949602122</v>
      </c>
      <c r="AI73" s="21">
        <v>2219</v>
      </c>
    </row>
    <row r="74" spans="1:35" ht="21" x14ac:dyDescent="0.25">
      <c r="A74" s="15" t="s">
        <v>65</v>
      </c>
      <c r="B74" s="21">
        <v>95.7</v>
      </c>
      <c r="C74" s="21">
        <v>2717.6</v>
      </c>
      <c r="D74" s="21">
        <v>19.3</v>
      </c>
      <c r="E74" s="21">
        <v>24.6</v>
      </c>
      <c r="F74" s="21">
        <v>85.8</v>
      </c>
      <c r="G74" s="21">
        <v>14.2</v>
      </c>
      <c r="H74" s="24">
        <v>111</v>
      </c>
      <c r="I74" s="24">
        <v>315</v>
      </c>
      <c r="J74" s="24">
        <v>174</v>
      </c>
      <c r="K74" s="25">
        <v>405.84399999999999</v>
      </c>
      <c r="L74" s="24">
        <v>199</v>
      </c>
      <c r="M74" s="24">
        <v>76</v>
      </c>
      <c r="N74" s="24">
        <v>2.9</v>
      </c>
      <c r="O74" s="24">
        <v>763.3063905191874</v>
      </c>
      <c r="P74" s="24">
        <v>1801.7814227574752</v>
      </c>
      <c r="Q74" s="24">
        <v>985.28238070404166</v>
      </c>
      <c r="R74" s="24">
        <v>819.64823653846145</v>
      </c>
      <c r="S74" s="24">
        <v>460.4244283727399</v>
      </c>
      <c r="T74" s="24">
        <v>411.01553264094957</v>
      </c>
      <c r="U74" s="24">
        <v>317.94251968503937</v>
      </c>
      <c r="V74" s="24">
        <v>615.1503842058562</v>
      </c>
      <c r="W74" s="24">
        <v>614.58954452054797</v>
      </c>
      <c r="X74" s="24">
        <v>299.61612537313437</v>
      </c>
      <c r="Y74" s="24">
        <v>450.18171564482026</v>
      </c>
      <c r="Z74" s="24">
        <v>188.02801618705035</v>
      </c>
      <c r="AA74" s="24">
        <v>0</v>
      </c>
      <c r="AB74" s="21">
        <v>19.138946128937299</v>
      </c>
      <c r="AC74" s="24">
        <v>8758.2000000000007</v>
      </c>
      <c r="AD74" s="24">
        <v>1588.4</v>
      </c>
      <c r="AE74" s="24">
        <v>193</v>
      </c>
      <c r="AF74" s="24">
        <v>506</v>
      </c>
      <c r="AG74" s="24">
        <v>10.523991757433029</v>
      </c>
      <c r="AH74" s="24">
        <v>27.009125699146306</v>
      </c>
      <c r="AI74" s="21">
        <v>2304</v>
      </c>
    </row>
    <row r="75" spans="1:35" ht="21" x14ac:dyDescent="0.25">
      <c r="A75" s="15" t="s">
        <v>66</v>
      </c>
      <c r="B75" s="21">
        <v>177.8</v>
      </c>
      <c r="C75" s="21">
        <v>2762.2</v>
      </c>
      <c r="D75" s="21">
        <v>17.8</v>
      </c>
      <c r="E75" s="21">
        <v>24.3</v>
      </c>
      <c r="F75" s="21">
        <v>78.7</v>
      </c>
      <c r="G75" s="21">
        <v>21.3</v>
      </c>
      <c r="H75" s="24">
        <v>130</v>
      </c>
      <c r="I75" s="24">
        <v>176.4</v>
      </c>
      <c r="J75" s="24">
        <v>109</v>
      </c>
      <c r="K75" s="25">
        <v>505.16400000000004</v>
      </c>
      <c r="L75" s="24">
        <v>524</v>
      </c>
      <c r="M75" s="24">
        <v>204</v>
      </c>
      <c r="N75" s="24">
        <v>10</v>
      </c>
      <c r="O75" s="24">
        <v>548.98192864125122</v>
      </c>
      <c r="P75" s="24">
        <v>2862.7967777777776</v>
      </c>
      <c r="Q75" s="24">
        <v>763.95956164383563</v>
      </c>
      <c r="R75" s="24">
        <v>880.63079430379753</v>
      </c>
      <c r="S75" s="24">
        <v>504.98511805555557</v>
      </c>
      <c r="T75" s="24">
        <v>632.82227879213485</v>
      </c>
      <c r="U75" s="24">
        <v>372.02553658536584</v>
      </c>
      <c r="V75" s="24">
        <v>1243.3569881305639</v>
      </c>
      <c r="W75" s="24">
        <v>1507.0008905206944</v>
      </c>
      <c r="X75" s="24">
        <v>402.24700850661628</v>
      </c>
      <c r="Y75" s="24">
        <v>559.08173476702518</v>
      </c>
      <c r="Z75" s="24">
        <v>227.40227022375217</v>
      </c>
      <c r="AA75" s="24">
        <v>0</v>
      </c>
      <c r="AB75" s="21">
        <v>52.447686626601985</v>
      </c>
      <c r="AC75" s="24">
        <v>963.6</v>
      </c>
      <c r="AD75" s="24">
        <v>928.2</v>
      </c>
      <c r="AE75" s="24">
        <v>328</v>
      </c>
      <c r="AF75" s="24">
        <v>216</v>
      </c>
      <c r="AG75" s="24">
        <v>10.82470494533343</v>
      </c>
      <c r="AH75" s="24">
        <v>49.199913112736226</v>
      </c>
      <c r="AI75" s="21">
        <v>1934</v>
      </c>
    </row>
    <row r="76" spans="1:35" x14ac:dyDescent="0.25">
      <c r="A76" s="15" t="s">
        <v>67</v>
      </c>
      <c r="B76" s="21">
        <v>141.1</v>
      </c>
      <c r="C76" s="21">
        <v>1978.5</v>
      </c>
      <c r="D76" s="21">
        <v>18.8</v>
      </c>
      <c r="E76" s="21">
        <v>23.8</v>
      </c>
      <c r="F76" s="21">
        <v>72.400000000000006</v>
      </c>
      <c r="G76" s="21">
        <v>27.6</v>
      </c>
      <c r="H76" s="24">
        <v>223</v>
      </c>
      <c r="I76" s="24">
        <v>289.8</v>
      </c>
      <c r="J76" s="24">
        <v>98</v>
      </c>
      <c r="K76" s="25">
        <v>292.41600000000005</v>
      </c>
      <c r="L76" s="24">
        <v>210</v>
      </c>
      <c r="M76" s="24">
        <v>138</v>
      </c>
      <c r="N76" s="24">
        <v>4.2</v>
      </c>
      <c r="O76" s="24">
        <v>431.66926346433769</v>
      </c>
      <c r="P76" s="24">
        <v>5693.5644000000002</v>
      </c>
      <c r="Q76" s="24">
        <v>1636.7011002928259</v>
      </c>
      <c r="R76" s="24">
        <v>669.29412765957443</v>
      </c>
      <c r="S76" s="24">
        <v>370.83045419354841</v>
      </c>
      <c r="T76" s="24">
        <v>528.00579409746058</v>
      </c>
      <c r="U76" s="24">
        <v>305.13544198895028</v>
      </c>
      <c r="V76" s="24">
        <v>711.05506139154159</v>
      </c>
      <c r="W76" s="24">
        <v>768.41392115637314</v>
      </c>
      <c r="X76" s="24">
        <v>299.80393155893535</v>
      </c>
      <c r="Y76" s="24">
        <v>382.75960167130916</v>
      </c>
      <c r="Z76" s="24">
        <v>264.87116770186333</v>
      </c>
      <c r="AA76" s="24">
        <v>0</v>
      </c>
      <c r="AB76" s="21">
        <v>25.584028304270912</v>
      </c>
      <c r="AC76" s="24">
        <v>300</v>
      </c>
      <c r="AD76" s="24">
        <v>490.4</v>
      </c>
      <c r="AE76" s="24">
        <v>352</v>
      </c>
      <c r="AF76" s="24">
        <v>469</v>
      </c>
      <c r="AG76" s="24">
        <v>15.061915592620672</v>
      </c>
      <c r="AH76" s="24">
        <v>28.001010866818298</v>
      </c>
      <c r="AI76" s="21">
        <v>1554</v>
      </c>
    </row>
    <row r="77" spans="1:35" x14ac:dyDescent="0.25">
      <c r="A77" s="15" t="s">
        <v>68</v>
      </c>
      <c r="B77" s="21">
        <v>314.39999999999998</v>
      </c>
      <c r="C77" s="21">
        <v>1076.8</v>
      </c>
      <c r="D77" s="21">
        <v>18.5</v>
      </c>
      <c r="E77" s="21">
        <v>22</v>
      </c>
      <c r="F77" s="21">
        <v>72.2</v>
      </c>
      <c r="G77" s="21">
        <v>27.8</v>
      </c>
      <c r="H77" s="24">
        <v>118</v>
      </c>
      <c r="I77" s="24">
        <v>101.3</v>
      </c>
      <c r="J77" s="24">
        <v>24</v>
      </c>
      <c r="K77" s="25">
        <v>178.608</v>
      </c>
      <c r="L77" s="24">
        <v>404</v>
      </c>
      <c r="M77" s="24">
        <v>133</v>
      </c>
      <c r="N77" s="24">
        <v>5.2</v>
      </c>
      <c r="O77" s="24">
        <v>623.16507692307687</v>
      </c>
      <c r="P77" s="24">
        <v>11368.206455284553</v>
      </c>
      <c r="Q77" s="24">
        <v>691.53313391557492</v>
      </c>
      <c r="R77" s="24">
        <v>1021.2637960526315</v>
      </c>
      <c r="S77" s="24">
        <v>624.77159863945576</v>
      </c>
      <c r="T77" s="24">
        <v>489.02698915662654</v>
      </c>
      <c r="U77" s="24">
        <v>414.06928181818176</v>
      </c>
      <c r="V77" s="24">
        <v>1245.9249751861041</v>
      </c>
      <c r="W77" s="24">
        <v>1302.2875178147269</v>
      </c>
      <c r="X77" s="24">
        <v>420.85710040160643</v>
      </c>
      <c r="Y77" s="24">
        <v>573.42541411042941</v>
      </c>
      <c r="Z77" s="24">
        <v>314.27413461538464</v>
      </c>
      <c r="AA77" s="24">
        <v>0</v>
      </c>
      <c r="AB77" s="21">
        <v>33.680349182763749</v>
      </c>
      <c r="AC77" s="24">
        <v>227.4</v>
      </c>
      <c r="AD77" s="24">
        <v>82.7</v>
      </c>
      <c r="AE77" s="24">
        <v>320</v>
      </c>
      <c r="AF77" s="24">
        <v>378</v>
      </c>
      <c r="AG77" s="24">
        <v>8.172362555720655</v>
      </c>
      <c r="AH77" s="24">
        <v>47.083952451708768</v>
      </c>
      <c r="AI77" s="21">
        <v>2148</v>
      </c>
    </row>
    <row r="78" spans="1:35" ht="21" x14ac:dyDescent="0.25">
      <c r="A78" s="15" t="s">
        <v>69</v>
      </c>
      <c r="B78" s="21">
        <v>3083.5</v>
      </c>
      <c r="C78" s="21">
        <v>959.7</v>
      </c>
      <c r="D78" s="21">
        <v>24.7</v>
      </c>
      <c r="E78" s="21">
        <v>15.8</v>
      </c>
      <c r="F78" s="21">
        <v>65.400000000000006</v>
      </c>
      <c r="G78" s="21">
        <v>34.6</v>
      </c>
      <c r="H78" s="24">
        <v>111</v>
      </c>
      <c r="I78" s="24">
        <v>93.7</v>
      </c>
      <c r="J78" s="24">
        <v>3.8</v>
      </c>
      <c r="K78" s="25">
        <v>166.47899999999998</v>
      </c>
      <c r="L78" s="24">
        <v>81</v>
      </c>
      <c r="M78" s="24">
        <v>17</v>
      </c>
      <c r="N78" s="24">
        <v>0.7</v>
      </c>
      <c r="O78" s="24">
        <v>353.30843364928904</v>
      </c>
      <c r="P78" s="24">
        <v>8006.076296703297</v>
      </c>
      <c r="Q78" s="24">
        <v>606.36998895027625</v>
      </c>
      <c r="R78" s="24">
        <v>1081.3252108626198</v>
      </c>
      <c r="S78" s="24">
        <v>1306.4158293963255</v>
      </c>
      <c r="T78" s="24">
        <v>889.60647377622377</v>
      </c>
      <c r="U78" s="24">
        <v>1135.1229047619049</v>
      </c>
      <c r="V78" s="24">
        <v>1250.5279085487077</v>
      </c>
      <c r="W78" s="24">
        <v>940.84967610062893</v>
      </c>
      <c r="X78" s="24">
        <v>567.71874039938564</v>
      </c>
      <c r="Y78" s="24">
        <v>906.16543956043961</v>
      </c>
      <c r="Z78" s="24">
        <v>636.34113368983958</v>
      </c>
      <c r="AA78" s="24">
        <v>0</v>
      </c>
      <c r="AB78" s="21">
        <v>28.319266437428361</v>
      </c>
      <c r="AC78" s="24">
        <v>3753.2</v>
      </c>
      <c r="AD78" s="24">
        <v>32.4</v>
      </c>
      <c r="AE78" s="24">
        <v>210</v>
      </c>
      <c r="AF78" s="24">
        <v>533</v>
      </c>
      <c r="AG78" s="24">
        <v>14.379493591747421</v>
      </c>
      <c r="AH78" s="24">
        <v>11.045118266124829</v>
      </c>
      <c r="AI78" s="21">
        <v>1236</v>
      </c>
    </row>
    <row r="79" spans="1:35" x14ac:dyDescent="0.25">
      <c r="A79" s="15" t="s">
        <v>70</v>
      </c>
      <c r="B79" s="21">
        <v>464.3</v>
      </c>
      <c r="C79" s="21">
        <v>316.10000000000002</v>
      </c>
      <c r="D79" s="21">
        <v>18.3</v>
      </c>
      <c r="E79" s="21">
        <v>19.8</v>
      </c>
      <c r="F79" s="21">
        <v>77.8</v>
      </c>
      <c r="G79" s="21">
        <v>22.2</v>
      </c>
      <c r="H79" s="24">
        <v>166</v>
      </c>
      <c r="I79" s="24">
        <v>51.6</v>
      </c>
      <c r="J79" s="24">
        <v>4.2</v>
      </c>
      <c r="K79" s="25">
        <v>75.116</v>
      </c>
      <c r="L79" s="24">
        <v>16</v>
      </c>
      <c r="M79" s="24">
        <v>7</v>
      </c>
      <c r="N79" s="24">
        <v>0.3</v>
      </c>
      <c r="O79" s="24">
        <v>1525.4625274261602</v>
      </c>
      <c r="P79" s="24">
        <v>4185.5762500000001</v>
      </c>
      <c r="Q79" s="24">
        <v>998.93050289017333</v>
      </c>
      <c r="R79" s="24">
        <v>953.66228571428576</v>
      </c>
      <c r="S79" s="24">
        <v>476.63119379844966</v>
      </c>
      <c r="T79" s="24">
        <v>634.22367206477725</v>
      </c>
      <c r="U79" s="24">
        <v>845.00718918918926</v>
      </c>
      <c r="V79" s="24">
        <v>931.23411428571421</v>
      </c>
      <c r="W79" s="24">
        <v>797.70273188405793</v>
      </c>
      <c r="X79" s="24">
        <v>611.47755333333339</v>
      </c>
      <c r="Y79" s="24">
        <v>1114.4789206349208</v>
      </c>
      <c r="Z79" s="24">
        <v>569.25780555555559</v>
      </c>
      <c r="AA79" s="24">
        <v>0</v>
      </c>
      <c r="AB79" s="21">
        <v>36.795317937361595</v>
      </c>
      <c r="AC79" s="24">
        <v>554.79999999999995</v>
      </c>
      <c r="AD79" s="24">
        <v>0.1</v>
      </c>
      <c r="AE79" s="24">
        <v>226</v>
      </c>
      <c r="AF79" s="24">
        <v>289</v>
      </c>
      <c r="AG79" s="24">
        <v>32.58462511863334</v>
      </c>
      <c r="AH79" s="24">
        <v>16.766845934830748</v>
      </c>
      <c r="AI79" s="21">
        <v>1808</v>
      </c>
    </row>
    <row r="80" spans="1:35" ht="21" x14ac:dyDescent="0.25">
      <c r="A80" s="15" t="s">
        <v>71</v>
      </c>
      <c r="B80" s="21">
        <v>164.7</v>
      </c>
      <c r="C80" s="21">
        <v>1929</v>
      </c>
      <c r="D80" s="21">
        <v>17.2</v>
      </c>
      <c r="E80" s="21">
        <v>23.9</v>
      </c>
      <c r="F80" s="21">
        <v>77</v>
      </c>
      <c r="G80" s="21">
        <v>23</v>
      </c>
      <c r="H80" s="24">
        <v>76</v>
      </c>
      <c r="I80" s="24">
        <v>62.1</v>
      </c>
      <c r="J80" s="24">
        <v>93</v>
      </c>
      <c r="K80" s="25">
        <v>347.99</v>
      </c>
      <c r="L80" s="24">
        <v>212</v>
      </c>
      <c r="M80" s="24">
        <v>58</v>
      </c>
      <c r="N80" s="24">
        <v>0.3</v>
      </c>
      <c r="O80" s="24">
        <v>746.64280105263151</v>
      </c>
      <c r="P80" s="24">
        <v>766.94868932038833</v>
      </c>
      <c r="Q80" s="24">
        <v>590.4113833833834</v>
      </c>
      <c r="R80" s="24">
        <v>459.78425745257459</v>
      </c>
      <c r="S80" s="24">
        <v>568.62968174474952</v>
      </c>
      <c r="T80" s="24">
        <v>736.68703830439222</v>
      </c>
      <c r="U80" s="24">
        <v>431.06720152091253</v>
      </c>
      <c r="V80" s="24">
        <v>1521.0146248888891</v>
      </c>
      <c r="W80" s="24">
        <v>1023.0590726495727</v>
      </c>
      <c r="X80" s="24">
        <v>303.38079434447303</v>
      </c>
      <c r="Y80" s="24">
        <v>597.61711475409834</v>
      </c>
      <c r="Z80" s="24">
        <v>332.57044376899694</v>
      </c>
      <c r="AA80" s="24">
        <v>0</v>
      </c>
      <c r="AB80" s="21">
        <v>36.740798341109382</v>
      </c>
      <c r="AC80" s="24">
        <v>2702.1</v>
      </c>
      <c r="AD80" s="24">
        <v>5.8</v>
      </c>
      <c r="AE80" s="24">
        <v>273</v>
      </c>
      <c r="AF80" s="24">
        <v>364</v>
      </c>
      <c r="AG80" s="24">
        <v>7.1021254536029028</v>
      </c>
      <c r="AH80" s="24">
        <v>34.110938310005182</v>
      </c>
      <c r="AI80" s="21">
        <v>2455</v>
      </c>
    </row>
    <row r="81" spans="1:35" ht="21" x14ac:dyDescent="0.25">
      <c r="A81" s="15" t="s">
        <v>72</v>
      </c>
      <c r="B81" s="21">
        <v>787.6</v>
      </c>
      <c r="C81" s="21">
        <v>1334.5</v>
      </c>
      <c r="D81" s="21">
        <v>18</v>
      </c>
      <c r="E81" s="21">
        <v>22.4</v>
      </c>
      <c r="F81" s="21">
        <v>82</v>
      </c>
      <c r="G81" s="21">
        <v>18</v>
      </c>
      <c r="H81" s="24">
        <v>104</v>
      </c>
      <c r="I81" s="24">
        <v>112.5</v>
      </c>
      <c r="J81" s="24">
        <v>12</v>
      </c>
      <c r="K81" s="25">
        <v>252.10899999999998</v>
      </c>
      <c r="L81" s="24">
        <v>160</v>
      </c>
      <c r="M81" s="24">
        <v>65</v>
      </c>
      <c r="N81" s="24">
        <v>10.8</v>
      </c>
      <c r="O81" s="24">
        <v>1128.4920077922077</v>
      </c>
      <c r="P81" s="24">
        <v>2565.0680165289255</v>
      </c>
      <c r="Q81" s="24">
        <v>918.37656972111563</v>
      </c>
      <c r="R81" s="24">
        <v>1109.0480924369749</v>
      </c>
      <c r="S81" s="24">
        <v>483.50666372980913</v>
      </c>
      <c r="T81" s="24">
        <v>648.43716524822696</v>
      </c>
      <c r="U81" s="24">
        <v>550.10234285714284</v>
      </c>
      <c r="V81" s="24">
        <v>1552.7332466843502</v>
      </c>
      <c r="W81" s="24">
        <v>843.98027064220173</v>
      </c>
      <c r="X81" s="24">
        <v>458.63335315315317</v>
      </c>
      <c r="Y81" s="24">
        <v>665.55448637316567</v>
      </c>
      <c r="Z81" s="24">
        <v>359.8810223048327</v>
      </c>
      <c r="AA81" s="24">
        <v>0</v>
      </c>
      <c r="AB81" s="21">
        <v>34.571749718995882</v>
      </c>
      <c r="AC81" s="24">
        <v>1142.8</v>
      </c>
      <c r="AD81" s="24">
        <v>2.6</v>
      </c>
      <c r="AE81" s="24">
        <v>237</v>
      </c>
      <c r="AF81" s="24">
        <v>365</v>
      </c>
      <c r="AG81" s="24">
        <v>11.689771449981267</v>
      </c>
      <c r="AH81" s="24">
        <v>199.85013113525665</v>
      </c>
      <c r="AI81" s="21">
        <v>2316</v>
      </c>
    </row>
    <row r="82" spans="1:35" ht="21" x14ac:dyDescent="0.25">
      <c r="A82" s="15" t="s">
        <v>73</v>
      </c>
      <c r="B82" s="21">
        <v>361.9</v>
      </c>
      <c r="C82" s="21">
        <v>805.7</v>
      </c>
      <c r="D82" s="21">
        <v>20</v>
      </c>
      <c r="E82" s="21">
        <v>22.2</v>
      </c>
      <c r="F82" s="21">
        <v>67.3</v>
      </c>
      <c r="G82" s="21">
        <v>32.700000000000003</v>
      </c>
      <c r="H82" s="24">
        <v>88</v>
      </c>
      <c r="I82" s="24">
        <v>53.1</v>
      </c>
      <c r="J82" s="24">
        <v>34</v>
      </c>
      <c r="K82" s="25">
        <v>128.07999999999998</v>
      </c>
      <c r="L82" s="24">
        <v>136</v>
      </c>
      <c r="M82" s="24">
        <v>24</v>
      </c>
      <c r="N82" s="24">
        <v>2.8</v>
      </c>
      <c r="O82" s="24">
        <v>465.24745394736846</v>
      </c>
      <c r="P82" s="24">
        <v>3697.6832812500002</v>
      </c>
      <c r="Q82" s="24">
        <v>555.94308133971299</v>
      </c>
      <c r="R82" s="24">
        <v>1019.3327795698924</v>
      </c>
      <c r="S82" s="24">
        <v>661.64197727272722</v>
      </c>
      <c r="T82" s="24">
        <v>351.42094492440606</v>
      </c>
      <c r="U82" s="24">
        <v>475.94745283018869</v>
      </c>
      <c r="V82" s="24">
        <v>987.15717730496453</v>
      </c>
      <c r="W82" s="24">
        <v>606.0433210332103</v>
      </c>
      <c r="X82" s="24">
        <v>415.29688999999996</v>
      </c>
      <c r="Y82" s="24">
        <v>464.77412500000003</v>
      </c>
      <c r="Z82" s="24">
        <v>269.4015603448276</v>
      </c>
      <c r="AA82" s="24">
        <v>0</v>
      </c>
      <c r="AB82" s="21">
        <v>20.697530098051384</v>
      </c>
      <c r="AC82" s="24">
        <v>397.8</v>
      </c>
      <c r="AD82" s="24">
        <v>0.8</v>
      </c>
      <c r="AE82" s="24">
        <v>175</v>
      </c>
      <c r="AF82" s="24">
        <v>612</v>
      </c>
      <c r="AG82" s="24">
        <v>2.8546605436266601</v>
      </c>
      <c r="AH82" s="24">
        <v>64.41603574531463</v>
      </c>
      <c r="AI82" s="21">
        <v>2411</v>
      </c>
    </row>
    <row r="83" spans="1:35" ht="21" x14ac:dyDescent="0.25">
      <c r="A83" s="15" t="s">
        <v>74</v>
      </c>
      <c r="B83" s="21">
        <v>462.5</v>
      </c>
      <c r="C83" s="21">
        <v>146.4</v>
      </c>
      <c r="D83" s="21">
        <v>18.600000000000001</v>
      </c>
      <c r="E83" s="21">
        <v>20.3</v>
      </c>
      <c r="F83" s="21">
        <v>95.5</v>
      </c>
      <c r="G83" s="21">
        <v>4.5</v>
      </c>
      <c r="H83" s="24">
        <v>73</v>
      </c>
      <c r="I83" s="24">
        <v>7.3</v>
      </c>
      <c r="J83" s="24">
        <v>5.3</v>
      </c>
      <c r="K83" s="25">
        <v>32.165999999999997</v>
      </c>
      <c r="L83" s="24">
        <v>4</v>
      </c>
      <c r="M83" s="24">
        <v>8</v>
      </c>
      <c r="N83" s="24">
        <v>10.7</v>
      </c>
      <c r="O83" s="24">
        <v>2674.8904285714284</v>
      </c>
      <c r="P83" s="24">
        <v>3155.5448157894734</v>
      </c>
      <c r="Q83" s="24">
        <v>609.63985714285718</v>
      </c>
      <c r="R83" s="24">
        <v>1526.4476865671643</v>
      </c>
      <c r="S83" s="24">
        <v>2762.3407000000002</v>
      </c>
      <c r="T83" s="24">
        <v>939.72786956521736</v>
      </c>
      <c r="U83" s="24">
        <v>505.50907142857142</v>
      </c>
      <c r="V83" s="24">
        <v>1007.6850675675676</v>
      </c>
      <c r="W83" s="24">
        <v>1058.9391886792453</v>
      </c>
      <c r="X83" s="24">
        <v>785.51370588235295</v>
      </c>
      <c r="Y83" s="24">
        <v>1046.3532564102566</v>
      </c>
      <c r="Z83" s="24">
        <v>717.16099999999994</v>
      </c>
      <c r="AA83" s="24">
        <v>0</v>
      </c>
      <c r="AB83" s="21">
        <v>36.229508196721312</v>
      </c>
      <c r="AC83" s="24">
        <v>141.5</v>
      </c>
      <c r="AD83" s="24">
        <v>189.4</v>
      </c>
      <c r="AE83" s="24">
        <v>329</v>
      </c>
      <c r="AF83" s="24">
        <v>164</v>
      </c>
      <c r="AG83" s="24">
        <v>3.4153005464480874</v>
      </c>
      <c r="AH83" s="24">
        <v>31.420765027322403</v>
      </c>
      <c r="AI83" s="21">
        <v>2248</v>
      </c>
    </row>
    <row r="84" spans="1:35" ht="21" x14ac:dyDescent="0.25">
      <c r="A84" s="15" t="s">
        <v>75</v>
      </c>
      <c r="B84" s="21">
        <v>87.1</v>
      </c>
      <c r="C84" s="21">
        <v>487.3</v>
      </c>
      <c r="D84" s="21">
        <v>18.7</v>
      </c>
      <c r="E84" s="21">
        <v>22.7</v>
      </c>
      <c r="F84" s="21">
        <v>81.599999999999994</v>
      </c>
      <c r="G84" s="21">
        <v>18.399999999999999</v>
      </c>
      <c r="H84" s="24">
        <v>62</v>
      </c>
      <c r="I84" s="24">
        <v>20.6</v>
      </c>
      <c r="J84" s="24">
        <v>23</v>
      </c>
      <c r="K84" s="25">
        <v>86.79</v>
      </c>
      <c r="L84" s="24">
        <v>5</v>
      </c>
      <c r="M84" s="24">
        <v>1</v>
      </c>
      <c r="N84" s="24">
        <v>13.9</v>
      </c>
      <c r="O84" s="24">
        <v>2237.8185221674876</v>
      </c>
      <c r="P84" s="24">
        <v>40814.826974999996</v>
      </c>
      <c r="Q84" s="24">
        <v>904.85074742268046</v>
      </c>
      <c r="R84" s="24">
        <v>867.48628448275861</v>
      </c>
      <c r="S84" s="24">
        <v>1976.0540138888889</v>
      </c>
      <c r="T84" s="24">
        <v>744.01429360967188</v>
      </c>
      <c r="U84" s="24">
        <v>479.9398875</v>
      </c>
      <c r="V84" s="24">
        <v>1496.4623465703971</v>
      </c>
      <c r="W84" s="24">
        <v>2468.9310532786885</v>
      </c>
      <c r="X84" s="24">
        <v>652.9688676470588</v>
      </c>
      <c r="Y84" s="24">
        <v>968.04386868686879</v>
      </c>
      <c r="Z84" s="24">
        <v>656.48098876404492</v>
      </c>
      <c r="AA84" s="24">
        <v>0</v>
      </c>
      <c r="AB84" s="21">
        <v>36.480607428688693</v>
      </c>
      <c r="AC84" s="24">
        <v>11582.7</v>
      </c>
      <c r="AD84" s="24">
        <v>1</v>
      </c>
      <c r="AE84" s="24">
        <v>169</v>
      </c>
      <c r="AF84" s="24">
        <v>568</v>
      </c>
      <c r="AG84" s="24">
        <v>4.7198850810588961</v>
      </c>
      <c r="AH84" s="24">
        <v>9.8501949517750873</v>
      </c>
      <c r="AI84" s="21">
        <v>2310</v>
      </c>
    </row>
    <row r="85" spans="1:35" ht="31.5" x14ac:dyDescent="0.25">
      <c r="A85" s="15" t="s">
        <v>92</v>
      </c>
      <c r="B85" s="21">
        <v>36.299999999999997</v>
      </c>
      <c r="C85" s="21">
        <v>166.1</v>
      </c>
      <c r="D85" s="21">
        <v>20.6</v>
      </c>
      <c r="E85" s="21">
        <v>22.1</v>
      </c>
      <c r="F85" s="21">
        <v>68.599999999999994</v>
      </c>
      <c r="G85" s="21">
        <v>31.4</v>
      </c>
      <c r="H85" s="24">
        <v>96</v>
      </c>
      <c r="I85" s="24">
        <v>10.4</v>
      </c>
      <c r="J85" s="24">
        <v>68</v>
      </c>
      <c r="K85" s="25">
        <v>20.302</v>
      </c>
      <c r="L85" s="24">
        <v>13</v>
      </c>
      <c r="M85" s="24">
        <v>1</v>
      </c>
      <c r="N85" s="24">
        <v>1.1000000000000001</v>
      </c>
      <c r="O85" s="24">
        <v>477.90586407766995</v>
      </c>
      <c r="P85" s="24">
        <v>638.90974999999992</v>
      </c>
      <c r="Q85" s="24">
        <v>309.71468493150689</v>
      </c>
      <c r="R85" s="24">
        <v>840.43843749999996</v>
      </c>
      <c r="S85" s="24">
        <v>705.83359016393445</v>
      </c>
      <c r="T85" s="24">
        <v>420.48673831775699</v>
      </c>
      <c r="U85" s="24">
        <v>555.9135</v>
      </c>
      <c r="V85" s="24">
        <v>1100.3723108108109</v>
      </c>
      <c r="W85" s="24">
        <v>850.80205405405411</v>
      </c>
      <c r="X85" s="24">
        <v>279.72997260273974</v>
      </c>
      <c r="Y85" s="24">
        <v>632.21554237288137</v>
      </c>
      <c r="Z85" s="24">
        <v>316.7644285714286</v>
      </c>
      <c r="AA85" s="24">
        <v>0</v>
      </c>
      <c r="AB85" s="21">
        <v>20.740517760385309</v>
      </c>
      <c r="AC85" s="24">
        <v>37</v>
      </c>
      <c r="AD85" s="24">
        <v>0.3</v>
      </c>
      <c r="AE85" s="24">
        <v>73</v>
      </c>
      <c r="AF85" s="24">
        <v>622</v>
      </c>
      <c r="AG85" s="24">
        <v>1.2040939193257074</v>
      </c>
      <c r="AH85" s="24">
        <v>27.694160144491271</v>
      </c>
      <c r="AI85" s="21">
        <v>2167</v>
      </c>
    </row>
    <row r="86" spans="1:35" ht="31.5" x14ac:dyDescent="0.25">
      <c r="A86" s="15" t="s">
        <v>76</v>
      </c>
      <c r="B86" s="21">
        <v>721.5</v>
      </c>
      <c r="C86" s="21">
        <v>50.2</v>
      </c>
      <c r="D86" s="21">
        <v>22.8</v>
      </c>
      <c r="E86" s="21">
        <v>13.2</v>
      </c>
      <c r="F86" s="21">
        <v>69.2</v>
      </c>
      <c r="G86" s="21">
        <v>30.8</v>
      </c>
      <c r="H86" s="24">
        <v>74</v>
      </c>
      <c r="I86" s="24">
        <v>0.5</v>
      </c>
      <c r="J86" s="24">
        <v>0.9</v>
      </c>
      <c r="K86" s="25">
        <v>8.5449999999999999</v>
      </c>
      <c r="L86" s="25">
        <v>0</v>
      </c>
      <c r="M86" s="25">
        <v>0</v>
      </c>
      <c r="N86" s="24">
        <v>0.1</v>
      </c>
      <c r="O86" s="24">
        <v>311.39628571428574</v>
      </c>
      <c r="P86" s="24">
        <v>5444.8647454545453</v>
      </c>
      <c r="Q86" s="24">
        <v>1358.2953333333332</v>
      </c>
      <c r="R86" s="24">
        <v>1501.4474615384615</v>
      </c>
      <c r="S86" s="24">
        <v>1550.6045238095237</v>
      </c>
      <c r="T86" s="24">
        <v>1823.9744545454544</v>
      </c>
      <c r="U86" s="24">
        <v>712.20800000000008</v>
      </c>
      <c r="V86" s="24">
        <v>944.8753214285714</v>
      </c>
      <c r="W86" s="24">
        <v>792.81642857142856</v>
      </c>
      <c r="X86" s="24">
        <v>912.32319354838705</v>
      </c>
      <c r="Y86" s="24">
        <v>1647.2509523809524</v>
      </c>
      <c r="Z86" s="24">
        <v>1158.1322857142857</v>
      </c>
      <c r="AA86" s="24">
        <v>0</v>
      </c>
      <c r="AB86" s="21">
        <v>22.768924302788843</v>
      </c>
      <c r="AC86" s="24">
        <v>88.9</v>
      </c>
      <c r="AD86" s="24">
        <v>0</v>
      </c>
      <c r="AE86" s="24">
        <v>0</v>
      </c>
      <c r="AF86" s="24">
        <v>930</v>
      </c>
      <c r="AG86" s="24">
        <v>0</v>
      </c>
      <c r="AH86" s="24">
        <v>0</v>
      </c>
      <c r="AI86" s="21">
        <v>1617</v>
      </c>
    </row>
    <row r="87" spans="1:35" s="5" customFormat="1" ht="21" x14ac:dyDescent="0.25">
      <c r="A87" s="15" t="s">
        <v>138</v>
      </c>
      <c r="B87" s="21">
        <v>26.1</v>
      </c>
      <c r="C87" s="21">
        <v>1907.1</v>
      </c>
      <c r="D87" s="21">
        <v>17.3</v>
      </c>
      <c r="E87" s="21">
        <v>27.4</v>
      </c>
      <c r="F87" s="21">
        <v>50.8</v>
      </c>
      <c r="G87" s="21">
        <v>49.2</v>
      </c>
      <c r="H87" s="24">
        <v>134</v>
      </c>
      <c r="I87" s="24">
        <v>92.1</v>
      </c>
      <c r="J87" s="24">
        <v>479</v>
      </c>
      <c r="K87" s="25">
        <v>316.43500000000006</v>
      </c>
      <c r="L87" s="24">
        <v>35</v>
      </c>
      <c r="M87" s="24">
        <v>140</v>
      </c>
      <c r="N87" s="24">
        <v>1.2</v>
      </c>
      <c r="O87" s="24">
        <v>317.41106715867159</v>
      </c>
      <c r="P87" s="24">
        <v>1232.8009672131147</v>
      </c>
      <c r="Q87" s="24">
        <v>400.47097470489041</v>
      </c>
      <c r="R87" s="24">
        <v>819.69188429752069</v>
      </c>
      <c r="S87" s="24">
        <v>90.056282747603831</v>
      </c>
      <c r="T87" s="24">
        <v>280.16413508064517</v>
      </c>
      <c r="U87" s="24">
        <v>196.94703333333331</v>
      </c>
      <c r="V87" s="24">
        <v>407.81903236245955</v>
      </c>
      <c r="W87" s="24">
        <v>835.01238360655736</v>
      </c>
      <c r="X87" s="24">
        <v>187.93545166163142</v>
      </c>
      <c r="Y87" s="24">
        <v>377.74327136431782</v>
      </c>
      <c r="Z87" s="24">
        <v>195.50835774647888</v>
      </c>
      <c r="AA87" s="24">
        <v>0</v>
      </c>
      <c r="AB87" s="24">
        <v>4.8</v>
      </c>
      <c r="AC87" s="24">
        <v>46</v>
      </c>
      <c r="AD87" s="24">
        <v>33.5</v>
      </c>
      <c r="AE87" s="24">
        <v>177</v>
      </c>
      <c r="AF87" s="24">
        <v>1383</v>
      </c>
      <c r="AG87" s="24">
        <v>15.625819306800903</v>
      </c>
      <c r="AH87" s="24">
        <v>1.2584552461853076</v>
      </c>
      <c r="AI87" s="21">
        <v>1464</v>
      </c>
    </row>
    <row r="88" spans="1:35" s="5" customFormat="1" ht="15.75" thickBot="1" x14ac:dyDescent="0.3">
      <c r="A88" s="29" t="s">
        <v>139</v>
      </c>
      <c r="B88" s="30">
        <v>0.9</v>
      </c>
      <c r="C88" s="30">
        <v>416.3</v>
      </c>
      <c r="D88" s="30">
        <v>16</v>
      </c>
      <c r="E88" s="30">
        <v>27.2</v>
      </c>
      <c r="F88" s="30">
        <v>92.7</v>
      </c>
      <c r="G88" s="30">
        <v>7.3</v>
      </c>
      <c r="H88" s="31">
        <v>185</v>
      </c>
      <c r="I88" s="31">
        <v>13.9</v>
      </c>
      <c r="J88" s="31">
        <v>1019</v>
      </c>
      <c r="K88" s="32">
        <v>92.668999999999997</v>
      </c>
      <c r="L88" s="31">
        <v>73</v>
      </c>
      <c r="M88" s="31">
        <v>37</v>
      </c>
      <c r="N88" s="31">
        <v>0</v>
      </c>
      <c r="O88" s="24">
        <v>852.42017391304341</v>
      </c>
      <c r="P88" s="24">
        <v>393.02199999999999</v>
      </c>
      <c r="Q88" s="24">
        <v>310.39339156626505</v>
      </c>
      <c r="R88" s="24">
        <v>488.49663636363636</v>
      </c>
      <c r="S88" s="24">
        <v>61.232427777777772</v>
      </c>
      <c r="T88" s="24">
        <v>243.71938484848485</v>
      </c>
      <c r="U88" s="24">
        <v>387.92580263157896</v>
      </c>
      <c r="V88" s="24">
        <v>307.52105747126438</v>
      </c>
      <c r="W88" s="24">
        <v>400.35913888888888</v>
      </c>
      <c r="X88" s="24">
        <v>169.18631654676258</v>
      </c>
      <c r="Y88" s="24">
        <v>326.39472357723577</v>
      </c>
      <c r="Z88" s="24">
        <v>335.20001639344264</v>
      </c>
      <c r="AA88" s="24">
        <v>0</v>
      </c>
      <c r="AB88" s="31">
        <v>9.6999999999999993</v>
      </c>
      <c r="AC88" s="31">
        <v>13</v>
      </c>
      <c r="AD88" s="31">
        <v>5</v>
      </c>
      <c r="AE88" s="31">
        <v>363</v>
      </c>
      <c r="AF88" s="31">
        <v>3468</v>
      </c>
      <c r="AG88" s="31">
        <v>173.67283209224118</v>
      </c>
      <c r="AH88" s="31">
        <v>7.2063415805909194</v>
      </c>
      <c r="AI88" s="30">
        <v>2030</v>
      </c>
    </row>
    <row r="89" spans="1:35" x14ac:dyDescent="0.25">
      <c r="A89" s="33" t="s">
        <v>127</v>
      </c>
      <c r="B89" s="34">
        <f>MIN(B4:B88)</f>
        <v>0.9</v>
      </c>
      <c r="C89" s="34">
        <f t="shared" ref="C89:AH89" si="0">MIN(C4:C88)</f>
        <v>43.9</v>
      </c>
      <c r="D89" s="34">
        <f t="shared" si="0"/>
        <v>14.4</v>
      </c>
      <c r="E89" s="34">
        <f t="shared" si="0"/>
        <v>9.6</v>
      </c>
      <c r="F89" s="34">
        <f t="shared" si="0"/>
        <v>29.2</v>
      </c>
      <c r="G89" s="34">
        <f t="shared" si="0"/>
        <v>0</v>
      </c>
      <c r="H89" s="34">
        <f t="shared" si="0"/>
        <v>55</v>
      </c>
      <c r="I89" s="34">
        <f t="shared" si="0"/>
        <v>0.5</v>
      </c>
      <c r="J89" s="34">
        <f t="shared" si="0"/>
        <v>0.9</v>
      </c>
      <c r="K89" s="34">
        <f t="shared" si="0"/>
        <v>5.42</v>
      </c>
      <c r="L89" s="34">
        <f t="shared" si="0"/>
        <v>0</v>
      </c>
      <c r="M89" s="34">
        <f t="shared" si="0"/>
        <v>0</v>
      </c>
      <c r="N89" s="34">
        <f t="shared" si="0"/>
        <v>0</v>
      </c>
      <c r="O89" s="34">
        <f t="shared" si="0"/>
        <v>137.37849394939497</v>
      </c>
      <c r="P89" s="34">
        <f t="shared" si="0"/>
        <v>0</v>
      </c>
      <c r="Q89" s="34">
        <f t="shared" si="0"/>
        <v>147.26527083333335</v>
      </c>
      <c r="R89" s="34">
        <f t="shared" si="0"/>
        <v>161.9939024390244</v>
      </c>
      <c r="S89" s="34">
        <f t="shared" si="0"/>
        <v>61.232427777777772</v>
      </c>
      <c r="T89" s="34">
        <f t="shared" si="0"/>
        <v>210.21331722260041</v>
      </c>
      <c r="U89" s="34">
        <f t="shared" si="0"/>
        <v>52.818964285714287</v>
      </c>
      <c r="V89" s="34">
        <f t="shared" si="0"/>
        <v>226.99081818181818</v>
      </c>
      <c r="W89" s="34">
        <f t="shared" si="0"/>
        <v>400.35913888888888</v>
      </c>
      <c r="X89" s="34">
        <f t="shared" si="0"/>
        <v>169.18631654676258</v>
      </c>
      <c r="Y89" s="34">
        <f t="shared" si="0"/>
        <v>317.29050731707321</v>
      </c>
      <c r="Z89" s="34">
        <f t="shared" si="0"/>
        <v>127.08620000000001</v>
      </c>
      <c r="AA89" s="34">
        <f t="shared" si="0"/>
        <v>0</v>
      </c>
      <c r="AB89" s="34">
        <f t="shared" si="0"/>
        <v>4.8</v>
      </c>
      <c r="AC89" s="34">
        <f t="shared" si="0"/>
        <v>0</v>
      </c>
      <c r="AD89" s="34">
        <f t="shared" si="0"/>
        <v>0</v>
      </c>
      <c r="AE89" s="34">
        <f t="shared" si="0"/>
        <v>0</v>
      </c>
      <c r="AF89" s="34">
        <f t="shared" si="0"/>
        <v>56</v>
      </c>
      <c r="AG89" s="34">
        <f t="shared" si="0"/>
        <v>0</v>
      </c>
      <c r="AH89" s="34">
        <f t="shared" si="0"/>
        <v>0</v>
      </c>
      <c r="AI89" s="34">
        <f>MIN(AI4:AI88)</f>
        <v>248</v>
      </c>
    </row>
    <row r="90" spans="1:35" x14ac:dyDescent="0.25">
      <c r="A90" s="35" t="s">
        <v>128</v>
      </c>
      <c r="B90" s="36">
        <f>MAX(B4:B88)</f>
        <v>3083.5</v>
      </c>
      <c r="C90" s="36">
        <f t="shared" ref="C90:AI90" si="1">MAX(C4:C88)</f>
        <v>12330.1</v>
      </c>
      <c r="D90" s="36">
        <f t="shared" si="1"/>
        <v>34.5</v>
      </c>
      <c r="E90" s="36">
        <f t="shared" si="1"/>
        <v>29.9</v>
      </c>
      <c r="F90" s="36">
        <f t="shared" si="1"/>
        <v>100</v>
      </c>
      <c r="G90" s="36">
        <f t="shared" si="1"/>
        <v>70.8</v>
      </c>
      <c r="H90" s="36">
        <f t="shared" si="1"/>
        <v>354</v>
      </c>
      <c r="I90" s="36">
        <f t="shared" si="1"/>
        <v>1260.9000000000001</v>
      </c>
      <c r="J90" s="36">
        <f t="shared" si="1"/>
        <v>2453</v>
      </c>
      <c r="K90" s="36">
        <f t="shared" si="1"/>
        <v>3425.6509999999998</v>
      </c>
      <c r="L90" s="36">
        <f t="shared" si="1"/>
        <v>6594</v>
      </c>
      <c r="M90" s="36">
        <f t="shared" si="1"/>
        <v>1916</v>
      </c>
      <c r="N90" s="36">
        <f t="shared" si="1"/>
        <v>27</v>
      </c>
      <c r="O90" s="36">
        <f t="shared" si="1"/>
        <v>3302.6411641791046</v>
      </c>
      <c r="P90" s="36">
        <f t="shared" si="1"/>
        <v>40814.826974999996</v>
      </c>
      <c r="Q90" s="36">
        <f t="shared" si="1"/>
        <v>3086.7547795218106</v>
      </c>
      <c r="R90" s="36">
        <f t="shared" si="1"/>
        <v>6396.7615880721223</v>
      </c>
      <c r="S90" s="36">
        <f t="shared" si="1"/>
        <v>9268.4946</v>
      </c>
      <c r="T90" s="36">
        <f t="shared" si="1"/>
        <v>7437.2591048034938</v>
      </c>
      <c r="U90" s="36">
        <f t="shared" si="1"/>
        <v>1901.1713448275864</v>
      </c>
      <c r="V90" s="36">
        <f t="shared" si="1"/>
        <v>4125.3482258064514</v>
      </c>
      <c r="W90" s="36">
        <f t="shared" si="1"/>
        <v>4136.5092959183676</v>
      </c>
      <c r="X90" s="36">
        <f t="shared" si="1"/>
        <v>912.32319354838705</v>
      </c>
      <c r="Y90" s="36">
        <f t="shared" si="1"/>
        <v>1647.2509523809524</v>
      </c>
      <c r="Z90" s="36">
        <f t="shared" si="1"/>
        <v>1158.1322857142857</v>
      </c>
      <c r="AA90" s="36">
        <f t="shared" si="1"/>
        <v>7.7686243243243238</v>
      </c>
      <c r="AB90" s="36">
        <f t="shared" si="1"/>
        <v>94.995742126990052</v>
      </c>
      <c r="AC90" s="36">
        <f t="shared" si="1"/>
        <v>134592.1</v>
      </c>
      <c r="AD90" s="36">
        <f t="shared" si="1"/>
        <v>14545.5</v>
      </c>
      <c r="AE90" s="36">
        <f t="shared" si="1"/>
        <v>780</v>
      </c>
      <c r="AF90" s="36">
        <f t="shared" si="1"/>
        <v>4860</v>
      </c>
      <c r="AG90" s="36">
        <f t="shared" si="1"/>
        <v>173.67283209224118</v>
      </c>
      <c r="AH90" s="36">
        <f t="shared" si="1"/>
        <v>199.85013113525665</v>
      </c>
      <c r="AI90" s="36">
        <f t="shared" si="1"/>
        <v>3075</v>
      </c>
    </row>
    <row r="91" spans="1:35" x14ac:dyDescent="0.25">
      <c r="A91" s="37" t="s">
        <v>130</v>
      </c>
      <c r="B91" s="36">
        <f>1/7/9</f>
        <v>1.5873015873015872E-2</v>
      </c>
      <c r="C91" s="36">
        <f t="shared" ref="C91:J91" si="2">1/7/9</f>
        <v>1.5873015873015872E-2</v>
      </c>
      <c r="D91" s="36">
        <f t="shared" si="2"/>
        <v>1.5873015873015872E-2</v>
      </c>
      <c r="E91" s="36">
        <f t="shared" si="2"/>
        <v>1.5873015873015872E-2</v>
      </c>
      <c r="F91" s="36">
        <f t="shared" si="2"/>
        <v>1.5873015873015872E-2</v>
      </c>
      <c r="G91" s="36">
        <f t="shared" si="2"/>
        <v>1.5873015873015872E-2</v>
      </c>
      <c r="H91" s="36">
        <f t="shared" si="2"/>
        <v>1.5873015873015872E-2</v>
      </c>
      <c r="I91" s="36">
        <f t="shared" si="2"/>
        <v>1.5873015873015872E-2</v>
      </c>
      <c r="J91" s="36">
        <f t="shared" si="2"/>
        <v>1.5873015873015872E-2</v>
      </c>
      <c r="K91" s="36">
        <f>1/7/1</f>
        <v>0.14285714285714285</v>
      </c>
      <c r="L91" s="36">
        <f>1/7/3</f>
        <v>4.7619047619047616E-2</v>
      </c>
      <c r="M91" s="36">
        <f>1/7/3</f>
        <v>4.7619047619047616E-2</v>
      </c>
      <c r="N91" s="36">
        <f>1/7/3</f>
        <v>4.7619047619047616E-2</v>
      </c>
      <c r="O91" s="36">
        <f>1/7/13</f>
        <v>1.0989010989010988E-2</v>
      </c>
      <c r="P91" s="36">
        <f t="shared" ref="P91:AA91" si="3">1/7/13</f>
        <v>1.0989010989010988E-2</v>
      </c>
      <c r="Q91" s="36">
        <f t="shared" si="3"/>
        <v>1.0989010989010988E-2</v>
      </c>
      <c r="R91" s="36">
        <f t="shared" si="3"/>
        <v>1.0989010989010988E-2</v>
      </c>
      <c r="S91" s="36">
        <f t="shared" si="3"/>
        <v>1.0989010989010988E-2</v>
      </c>
      <c r="T91" s="36">
        <f t="shared" si="3"/>
        <v>1.0989010989010988E-2</v>
      </c>
      <c r="U91" s="36">
        <f t="shared" si="3"/>
        <v>1.0989010989010988E-2</v>
      </c>
      <c r="V91" s="36">
        <f t="shared" si="3"/>
        <v>1.0989010989010988E-2</v>
      </c>
      <c r="W91" s="36">
        <f t="shared" si="3"/>
        <v>1.0989010989010988E-2</v>
      </c>
      <c r="X91" s="36">
        <f t="shared" si="3"/>
        <v>1.0989010989010988E-2</v>
      </c>
      <c r="Y91" s="36">
        <f t="shared" si="3"/>
        <v>1.0989010989010988E-2</v>
      </c>
      <c r="Z91" s="36">
        <f t="shared" si="3"/>
        <v>1.0989010989010988E-2</v>
      </c>
      <c r="AA91" s="36">
        <f t="shared" si="3"/>
        <v>1.0989010989010988E-2</v>
      </c>
      <c r="AB91" s="36">
        <f>1/7/1</f>
        <v>0.14285714285714285</v>
      </c>
      <c r="AC91" s="36">
        <f>1/7/2</f>
        <v>7.1428571428571425E-2</v>
      </c>
      <c r="AD91" s="36">
        <f>1/7/2</f>
        <v>7.1428571428571425E-2</v>
      </c>
      <c r="AE91" s="36">
        <f>1/7/5</f>
        <v>2.8571428571428571E-2</v>
      </c>
      <c r="AF91" s="36">
        <f t="shared" ref="AF91:AI91" si="4">1/7/5</f>
        <v>2.8571428571428571E-2</v>
      </c>
      <c r="AG91" s="36">
        <f t="shared" si="4"/>
        <v>2.8571428571428571E-2</v>
      </c>
      <c r="AH91" s="36">
        <f t="shared" si="4"/>
        <v>2.8571428571428571E-2</v>
      </c>
      <c r="AI91" s="36">
        <f t="shared" si="4"/>
        <v>2.8571428571428571E-2</v>
      </c>
    </row>
    <row r="92" spans="1:35" x14ac:dyDescent="0.25">
      <c r="A92" s="35" t="s">
        <v>131</v>
      </c>
      <c r="B92" s="36">
        <f>SKEW(B4:B88)</f>
        <v>5.024070816927785</v>
      </c>
      <c r="C92" s="36">
        <f t="shared" ref="C92:AI92" si="5">SKEW(C4:C88)</f>
        <v>3.2800809232454431</v>
      </c>
      <c r="D92" s="36">
        <f t="shared" si="5"/>
        <v>1.9806240253974485</v>
      </c>
      <c r="E92" s="36">
        <f t="shared" si="5"/>
        <v>-1.3086234143991602</v>
      </c>
      <c r="F92" s="36">
        <f t="shared" si="5"/>
        <v>-0.51957272941585897</v>
      </c>
      <c r="G92" s="36">
        <f t="shared" si="5"/>
        <v>0.51957272941585375</v>
      </c>
      <c r="H92" s="36">
        <f t="shared" si="5"/>
        <v>1.7322631022585566</v>
      </c>
      <c r="I92" s="36">
        <f t="shared" si="5"/>
        <v>3.9459471333417917</v>
      </c>
      <c r="J92" s="36">
        <f t="shared" si="5"/>
        <v>3.9496190553202881</v>
      </c>
      <c r="K92" s="36">
        <f t="shared" si="5"/>
        <v>5.1156698444719577</v>
      </c>
      <c r="L92" s="36">
        <f t="shared" si="5"/>
        <v>7.6808778700285094</v>
      </c>
      <c r="M92" s="36">
        <f t="shared" si="5"/>
        <v>6.2329178442337634</v>
      </c>
      <c r="N92" s="36">
        <f t="shared" si="5"/>
        <v>1.2413230157977615</v>
      </c>
      <c r="O92" s="36">
        <f t="shared" si="5"/>
        <v>3.5864571347544572</v>
      </c>
      <c r="P92" s="36">
        <f t="shared" si="5"/>
        <v>3.8768774747758017</v>
      </c>
      <c r="Q92" s="36">
        <f t="shared" si="5"/>
        <v>1.6461717049162041</v>
      </c>
      <c r="R92" s="36">
        <f t="shared" si="5"/>
        <v>5.2158555533097877</v>
      </c>
      <c r="S92" s="36">
        <f t="shared" si="5"/>
        <v>6.3292028962827889</v>
      </c>
      <c r="T92" s="36">
        <f t="shared" si="5"/>
        <v>7.1149468199436061</v>
      </c>
      <c r="U92" s="36">
        <f t="shared" si="5"/>
        <v>2.6163461242497283</v>
      </c>
      <c r="V92" s="36">
        <f t="shared" si="5"/>
        <v>2.7463881865873354</v>
      </c>
      <c r="W92" s="36">
        <f t="shared" si="5"/>
        <v>2.6641058602852472</v>
      </c>
      <c r="X92" s="36">
        <f t="shared" si="5"/>
        <v>1.9682785543851395</v>
      </c>
      <c r="Y92" s="36">
        <f t="shared" si="5"/>
        <v>2.3201161074155321</v>
      </c>
      <c r="Z92" s="36">
        <f t="shared" si="5"/>
        <v>2.2731225758594658</v>
      </c>
      <c r="AA92" s="36">
        <f t="shared" si="5"/>
        <v>9.1592415613797744</v>
      </c>
      <c r="AB92" s="36">
        <f t="shared" si="5"/>
        <v>2.4236509835787432</v>
      </c>
      <c r="AC92" s="36">
        <f t="shared" si="5"/>
        <v>8.6514335752445675</v>
      </c>
      <c r="AD92" s="36">
        <f t="shared" si="5"/>
        <v>7.8101474575901477</v>
      </c>
      <c r="AE92" s="36">
        <f t="shared" si="5"/>
        <v>1.9518798881672559</v>
      </c>
      <c r="AF92" s="36">
        <f t="shared" si="5"/>
        <v>3.7949979433196552</v>
      </c>
      <c r="AG92" s="36">
        <f t="shared" si="5"/>
        <v>4.5708795187312594</v>
      </c>
      <c r="AH92" s="36">
        <f t="shared" si="5"/>
        <v>3.9364557580778192</v>
      </c>
      <c r="AI92" s="36">
        <f t="shared" si="5"/>
        <v>8.1437005299538859E-2</v>
      </c>
    </row>
    <row r="93" spans="1:35" x14ac:dyDescent="0.25">
      <c r="A93" s="35" t="s">
        <v>133</v>
      </c>
      <c r="B93" s="36">
        <f>AVERAGE(B4:B88)</f>
        <v>201.47411764705885</v>
      </c>
      <c r="C93" s="36">
        <f t="shared" ref="C93:AI93" si="6">AVERAGE(C4:C88)</f>
        <v>1724.0552941176475</v>
      </c>
      <c r="D93" s="36">
        <f t="shared" si="6"/>
        <v>18.998823529411755</v>
      </c>
      <c r="E93" s="36">
        <f t="shared" si="6"/>
        <v>23.644705882352937</v>
      </c>
      <c r="F93" s="36">
        <f t="shared" si="6"/>
        <v>70.07647058823531</v>
      </c>
      <c r="G93" s="36">
        <f t="shared" si="6"/>
        <v>29.923529411764711</v>
      </c>
      <c r="H93" s="36">
        <f t="shared" si="6"/>
        <v>123.89411764705882</v>
      </c>
      <c r="I93" s="36">
        <f t="shared" si="6"/>
        <v>135.56823529411761</v>
      </c>
      <c r="J93" s="36">
        <f t="shared" si="6"/>
        <v>286.64588235294121</v>
      </c>
      <c r="K93" s="36">
        <f t="shared" si="6"/>
        <v>306.03143529411767</v>
      </c>
      <c r="L93" s="36">
        <f t="shared" si="6"/>
        <v>265.41176470588238</v>
      </c>
      <c r="M93" s="36">
        <f t="shared" si="6"/>
        <v>98.705882352941174</v>
      </c>
      <c r="N93" s="36">
        <f t="shared" si="6"/>
        <v>5.9094117647058821</v>
      </c>
      <c r="O93" s="36">
        <f t="shared" si="6"/>
        <v>640.9850831727025</v>
      </c>
      <c r="P93" s="36">
        <f t="shared" si="6"/>
        <v>3785.7328687688037</v>
      </c>
      <c r="Q93" s="36">
        <f t="shared" si="6"/>
        <v>926.79689188441694</v>
      </c>
      <c r="R93" s="36">
        <f t="shared" si="6"/>
        <v>987.55490449845604</v>
      </c>
      <c r="S93" s="36">
        <f t="shared" si="6"/>
        <v>870.99388392106027</v>
      </c>
      <c r="T93" s="36">
        <f t="shared" si="6"/>
        <v>691.94867683940208</v>
      </c>
      <c r="U93" s="36">
        <f t="shared" si="6"/>
        <v>487.01752580448084</v>
      </c>
      <c r="V93" s="36">
        <f t="shared" si="6"/>
        <v>930.11659008601885</v>
      </c>
      <c r="W93" s="36">
        <f t="shared" si="6"/>
        <v>1063.0016788019293</v>
      </c>
      <c r="X93" s="36">
        <f t="shared" si="6"/>
        <v>348.94053908220536</v>
      </c>
      <c r="Y93" s="36">
        <f t="shared" si="6"/>
        <v>548.86347569554812</v>
      </c>
      <c r="Z93" s="36">
        <f t="shared" si="6"/>
        <v>335.99893630156333</v>
      </c>
      <c r="AA93" s="36">
        <f t="shared" si="6"/>
        <v>9.8525835549796215E-2</v>
      </c>
      <c r="AB93" s="36">
        <f t="shared" si="6"/>
        <v>26.418512988402085</v>
      </c>
      <c r="AC93" s="36">
        <f t="shared" si="6"/>
        <v>3512.0482352941181</v>
      </c>
      <c r="AD93" s="36">
        <f t="shared" si="6"/>
        <v>529.62823529411764</v>
      </c>
      <c r="AE93" s="36">
        <f t="shared" si="6"/>
        <v>209.4470588235294</v>
      </c>
      <c r="AF93" s="36">
        <f t="shared" si="6"/>
        <v>645.24705882352941</v>
      </c>
      <c r="AG93" s="36">
        <f t="shared" si="6"/>
        <v>16.14807332986199</v>
      </c>
      <c r="AH93" s="36">
        <f t="shared" si="6"/>
        <v>23.767816466196798</v>
      </c>
      <c r="AI93" s="36">
        <f t="shared" si="6"/>
        <v>1679.6705882352942</v>
      </c>
    </row>
    <row r="94" spans="1:35" s="28" customFormat="1" ht="15.75" thickBot="1" x14ac:dyDescent="0.3">
      <c r="A94" s="38" t="s">
        <v>45</v>
      </c>
      <c r="B94" s="39">
        <v>160.19999999999999</v>
      </c>
      <c r="C94" s="39">
        <v>2634.4</v>
      </c>
      <c r="D94" s="39">
        <v>19.7</v>
      </c>
      <c r="E94" s="39">
        <v>24</v>
      </c>
      <c r="F94" s="39">
        <v>75.599999999999994</v>
      </c>
      <c r="G94" s="39">
        <v>24.4</v>
      </c>
      <c r="H94" s="40">
        <v>95</v>
      </c>
      <c r="I94" s="40">
        <v>303.8</v>
      </c>
      <c r="J94" s="40">
        <v>130</v>
      </c>
      <c r="K94" s="41">
        <v>349.70000000000005</v>
      </c>
      <c r="L94" s="40">
        <v>366</v>
      </c>
      <c r="M94" s="40">
        <v>120</v>
      </c>
      <c r="N94" s="40">
        <v>7.7</v>
      </c>
      <c r="O94" s="40">
        <v>37244.931034216337</v>
      </c>
      <c r="P94" s="40">
        <v>9100.0847434554962</v>
      </c>
      <c r="Q94" s="40">
        <v>1201.0520569550931</v>
      </c>
      <c r="R94" s="40">
        <v>1049.3963836477988</v>
      </c>
      <c r="S94" s="40">
        <v>441.40547510373443</v>
      </c>
      <c r="T94" s="40">
        <v>665.00684207818927</v>
      </c>
      <c r="U94" s="40">
        <v>361.6859189189189</v>
      </c>
      <c r="V94" s="40">
        <v>707.12664547206168</v>
      </c>
      <c r="W94" s="40">
        <v>1168.1725258166491</v>
      </c>
      <c r="X94" s="40">
        <v>344.13729770992364</v>
      </c>
      <c r="Y94" s="40">
        <v>516.96799118387912</v>
      </c>
      <c r="Z94" s="40">
        <v>251.81740570175438</v>
      </c>
      <c r="AA94" s="40">
        <v>0</v>
      </c>
      <c r="AB94" s="39">
        <v>31.822426358943211</v>
      </c>
      <c r="AC94" s="40">
        <v>5829.2</v>
      </c>
      <c r="AD94" s="40">
        <v>527.1</v>
      </c>
      <c r="AE94" s="40">
        <v>334</v>
      </c>
      <c r="AF94" s="40">
        <v>401</v>
      </c>
      <c r="AG94" s="40">
        <v>17.954752505314303</v>
      </c>
      <c r="AH94" s="40">
        <v>12.678408745824475</v>
      </c>
      <c r="AI94" s="42">
        <v>2209</v>
      </c>
    </row>
  </sheetData>
  <mergeCells count="13">
    <mergeCell ref="O2:AA2"/>
    <mergeCell ref="AC2:AD2"/>
    <mergeCell ref="AE2:AH2"/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0"/>
  <sheetViews>
    <sheetView zoomScaleNormal="100" workbookViewId="0">
      <pane xSplit="1" ySplit="3" topLeftCell="K85" activePane="bottomRight" state="frozen"/>
      <selection pane="topRight" activeCell="B1" sqref="B1"/>
      <selection pane="bottomLeft" activeCell="A4" sqref="A4"/>
      <selection pane="bottomRight" activeCell="R87" sqref="R87"/>
    </sheetView>
  </sheetViews>
  <sheetFormatPr defaultRowHeight="15" x14ac:dyDescent="0.25"/>
  <cols>
    <col min="1" max="1" width="18.7109375" bestFit="1" customWidth="1"/>
  </cols>
  <sheetData>
    <row r="1" spans="1:35" ht="15" customHeight="1" x14ac:dyDescent="0.25">
      <c r="A1" s="18"/>
      <c r="B1" s="82" t="s">
        <v>84</v>
      </c>
      <c r="C1" s="82"/>
      <c r="D1" s="82"/>
      <c r="E1" s="82"/>
      <c r="F1" s="82"/>
      <c r="G1" s="82"/>
      <c r="H1" s="82"/>
      <c r="I1" s="82"/>
      <c r="J1" s="82"/>
      <c r="K1" s="19" t="s">
        <v>83</v>
      </c>
      <c r="L1" s="83" t="s">
        <v>85</v>
      </c>
      <c r="M1" s="83"/>
      <c r="N1" s="83"/>
      <c r="O1" s="84" t="s">
        <v>104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20" t="s">
        <v>110</v>
      </c>
      <c r="AC1" s="85" t="s">
        <v>105</v>
      </c>
      <c r="AD1" s="85"/>
      <c r="AE1" s="86" t="s">
        <v>106</v>
      </c>
      <c r="AF1" s="86"/>
      <c r="AG1" s="86"/>
      <c r="AH1" s="86"/>
      <c r="AI1" s="86"/>
    </row>
    <row r="2" spans="1:35" ht="36" customHeight="1" x14ac:dyDescent="0.25">
      <c r="A2" s="18"/>
      <c r="B2" s="81" t="s">
        <v>82</v>
      </c>
      <c r="C2" s="81"/>
      <c r="D2" s="80" t="s">
        <v>114</v>
      </c>
      <c r="E2" s="80"/>
      <c r="F2" s="81" t="s">
        <v>115</v>
      </c>
      <c r="G2" s="81"/>
      <c r="H2" s="81" t="s">
        <v>118</v>
      </c>
      <c r="I2" s="81"/>
      <c r="J2" s="81"/>
      <c r="K2" s="21" t="s">
        <v>137</v>
      </c>
      <c r="L2" s="80" t="s">
        <v>121</v>
      </c>
      <c r="M2" s="80"/>
      <c r="N2" s="21" t="s">
        <v>122</v>
      </c>
      <c r="O2" s="77" t="s">
        <v>161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21" t="s">
        <v>123</v>
      </c>
      <c r="AC2" s="80" t="s">
        <v>124</v>
      </c>
      <c r="AD2" s="80"/>
      <c r="AE2" s="81" t="s">
        <v>125</v>
      </c>
      <c r="AF2" s="81"/>
      <c r="AG2" s="81"/>
      <c r="AH2" s="81"/>
      <c r="AI2" s="21" t="s">
        <v>126</v>
      </c>
    </row>
    <row r="3" spans="1:35" ht="56.25" customHeight="1" x14ac:dyDescent="0.25">
      <c r="A3" s="22"/>
      <c r="B3" s="23" t="s">
        <v>77</v>
      </c>
      <c r="C3" s="23" t="s">
        <v>78</v>
      </c>
      <c r="D3" s="23" t="s">
        <v>116</v>
      </c>
      <c r="E3" s="23" t="s">
        <v>117</v>
      </c>
      <c r="F3" s="23" t="s">
        <v>81</v>
      </c>
      <c r="G3" s="23" t="s">
        <v>129</v>
      </c>
      <c r="H3" s="23" t="s">
        <v>119</v>
      </c>
      <c r="I3" s="23" t="s">
        <v>113</v>
      </c>
      <c r="J3" s="23" t="s">
        <v>120</v>
      </c>
      <c r="K3" s="23" t="s">
        <v>144</v>
      </c>
      <c r="L3" s="23" t="s">
        <v>86</v>
      </c>
      <c r="M3" s="23" t="s">
        <v>87</v>
      </c>
      <c r="N3" s="23" t="s">
        <v>162</v>
      </c>
      <c r="O3" s="23" t="s">
        <v>88</v>
      </c>
      <c r="P3" s="23" t="s">
        <v>93</v>
      </c>
      <c r="Q3" s="23" t="s">
        <v>94</v>
      </c>
      <c r="R3" s="23" t="s">
        <v>95</v>
      </c>
      <c r="S3" s="23" t="s">
        <v>89</v>
      </c>
      <c r="T3" s="23" t="s">
        <v>96</v>
      </c>
      <c r="U3" s="23" t="s">
        <v>97</v>
      </c>
      <c r="V3" s="23" t="s">
        <v>98</v>
      </c>
      <c r="W3" s="23" t="s">
        <v>99</v>
      </c>
      <c r="X3" s="23" t="s">
        <v>83</v>
      </c>
      <c r="Y3" s="23" t="s">
        <v>90</v>
      </c>
      <c r="Z3" s="23" t="s">
        <v>100</v>
      </c>
      <c r="AA3" s="23" t="s">
        <v>101</v>
      </c>
      <c r="AB3" s="23" t="s">
        <v>134</v>
      </c>
      <c r="AC3" s="23" t="s">
        <v>102</v>
      </c>
      <c r="AD3" s="23" t="s">
        <v>103</v>
      </c>
      <c r="AE3" s="23" t="s">
        <v>108</v>
      </c>
      <c r="AF3" s="23" t="s">
        <v>109</v>
      </c>
      <c r="AG3" s="23" t="s">
        <v>135</v>
      </c>
      <c r="AH3" s="23" t="s">
        <v>136</v>
      </c>
      <c r="AI3" s="23" t="s">
        <v>107</v>
      </c>
    </row>
    <row r="4" spans="1:35" x14ac:dyDescent="0.25">
      <c r="A4" s="15" t="s">
        <v>45</v>
      </c>
      <c r="B4" s="21">
        <f>('исходные данные'!B4)^(1/4)</f>
        <v>3.5576697241083797</v>
      </c>
      <c r="C4" s="21">
        <f>('исходные данные'!C4)^(1/4)</f>
        <v>7.1642450027238604</v>
      </c>
      <c r="D4" s="21">
        <f>('исходные данные'!D4)^(1/4)</f>
        <v>2.1067672401654693</v>
      </c>
      <c r="E4" s="21">
        <f>'исходные данные'!E4</f>
        <v>24</v>
      </c>
      <c r="F4" s="21">
        <f>'исходные данные'!F4</f>
        <v>75.599999999999994</v>
      </c>
      <c r="G4" s="21">
        <f>'исходные данные'!G4</f>
        <v>24.4</v>
      </c>
      <c r="H4" s="21">
        <f>('исходные данные'!H4)^(1/4)</f>
        <v>3.1219856413521447</v>
      </c>
      <c r="I4" s="21">
        <f>('исходные данные'!I4)^(1/4)</f>
        <v>4.1749083148237194</v>
      </c>
      <c r="J4" s="21">
        <f>('исходные данные'!J4)^(1/4)</f>
        <v>3.3766483753851806</v>
      </c>
      <c r="K4" s="21">
        <f>('исходные данные'!K4)^(1/4)</f>
        <v>4.3243805773506594</v>
      </c>
      <c r="L4" s="21">
        <f>('исходные данные'!L4)^(1/4)</f>
        <v>4.3739143189720791</v>
      </c>
      <c r="M4" s="21">
        <f>('исходные данные'!M4)^(1/4)</f>
        <v>3.3097509196468731</v>
      </c>
      <c r="N4" s="21">
        <f>('исходные данные'!N4)^(1/4)</f>
        <v>1.6657993231786119</v>
      </c>
      <c r="O4" s="21">
        <f>('исходные данные'!O4)^(1/4)</f>
        <v>4.1553661176166621</v>
      </c>
      <c r="P4" s="21">
        <f>('исходные данные'!P4)^(1/4)</f>
        <v>9.7670038556897012</v>
      </c>
      <c r="Q4" s="21">
        <f>('исходные данные'!Q4)^(1/4)</f>
        <v>5.8869514996079202</v>
      </c>
      <c r="R4" s="21">
        <f>('исходные данные'!R4)^(1/4)</f>
        <v>5.691606816228548</v>
      </c>
      <c r="S4" s="21">
        <f>('исходные данные'!S4)^(1/4)</f>
        <v>4.5836286881724524</v>
      </c>
      <c r="T4" s="21">
        <f>('исходные данные'!T4)^(1/4)</f>
        <v>5.0781617321940375</v>
      </c>
      <c r="U4" s="21">
        <f>('исходные данные'!U4)^(1/4)</f>
        <v>4.3609680039848246</v>
      </c>
      <c r="V4" s="21">
        <f>('исходные данные'!V4)^(1/4)</f>
        <v>5.1567289041183395</v>
      </c>
      <c r="W4" s="21">
        <f>('исходные данные'!W4)^(1/4)</f>
        <v>5.8462414392074624</v>
      </c>
      <c r="X4" s="21">
        <f>('исходные данные'!X4)^(1/4)</f>
        <v>4.3070799760339122</v>
      </c>
      <c r="Y4" s="21">
        <f>('исходные данные'!Y4)^(1/4)</f>
        <v>4.7683257143202225</v>
      </c>
      <c r="Z4" s="21">
        <f>('исходные данные'!Z4)^(1/4)</f>
        <v>3.983560674120886</v>
      </c>
      <c r="AA4" s="21">
        <f>('исходные данные'!AA4)^(1/4)</f>
        <v>0</v>
      </c>
      <c r="AB4" s="21">
        <f>('исходные данные'!AB4)^(1/4)</f>
        <v>2.3751077815452639</v>
      </c>
      <c r="AC4" s="21">
        <f>('исходные данные'!AC4)^(1/4)</f>
        <v>8.7378027998574836</v>
      </c>
      <c r="AD4" s="21">
        <f>('исходные данные'!AD4)^(1/4)</f>
        <v>4.7915194351473556</v>
      </c>
      <c r="AE4" s="21">
        <f>('исходные данные'!AE4)^(1/2)</f>
        <v>18.275666882497067</v>
      </c>
      <c r="AF4" s="21">
        <f>('исходные данные'!AF4)^(1/4)</f>
        <v>4.4749284233941422</v>
      </c>
      <c r="AG4" s="21">
        <f>('исходные данные'!AG4)^(1/4)</f>
        <v>2.0584714871454204</v>
      </c>
      <c r="AH4" s="21">
        <f>('исходные данные'!AH4)^(1/4)</f>
        <v>1.8869751777901684</v>
      </c>
      <c r="AI4" s="21">
        <f>'исходные данные'!AI4</f>
        <v>2209</v>
      </c>
    </row>
    <row r="5" spans="1:35" x14ac:dyDescent="0.25">
      <c r="A5" s="15" t="s">
        <v>0</v>
      </c>
      <c r="B5" s="21">
        <f>('исходные данные'!B5)^(1/4)</f>
        <v>2.2816147864896363</v>
      </c>
      <c r="C5" s="21">
        <f>('исходные данные'!C5)^(1/4)</f>
        <v>6.2746561141504662</v>
      </c>
      <c r="D5" s="21">
        <f>('исходные данные'!D5)^(1/4)</f>
        <v>2.0123844926512722</v>
      </c>
      <c r="E5" s="21">
        <f>'исходные данные'!E5</f>
        <v>26.6</v>
      </c>
      <c r="F5" s="21">
        <f>'исходные данные'!F5</f>
        <v>67.099999999999994</v>
      </c>
      <c r="G5" s="21">
        <f>'исходные данные'!G5</f>
        <v>32.9</v>
      </c>
      <c r="H5" s="21">
        <f>('исходные данные'!H5)^(1/4)</f>
        <v>3.302833952022977</v>
      </c>
      <c r="I5" s="21">
        <f>('исходные данные'!I5)^(1/4)</f>
        <v>3.2789852156684836</v>
      </c>
      <c r="J5" s="21">
        <f>('исходные данные'!J5)^(1/4)</f>
        <v>5.151019153802789</v>
      </c>
      <c r="K5" s="21">
        <f>('исходные данные'!K5)^(1/4)</f>
        <v>3.987358163915883</v>
      </c>
      <c r="L5" s="21">
        <f>('исходные данные'!L5)^(1/4)</f>
        <v>3.5948362943700354</v>
      </c>
      <c r="M5" s="21">
        <f>('исходные данные'!M5)^(1/4)</f>
        <v>3.0800702882410227</v>
      </c>
      <c r="N5" s="21">
        <f>('исходные данные'!N5)^(1/4)</f>
        <v>1.4953487812212205</v>
      </c>
      <c r="O5" s="21">
        <f>('исходные данные'!O5)^(1/4)</f>
        <v>5.7476023030680334</v>
      </c>
      <c r="P5" s="21">
        <f>('исходные данные'!P5)^(1/4)</f>
        <v>7.4981567807525051</v>
      </c>
      <c r="Q5" s="21">
        <f>('исходные данные'!Q5)^(1/4)</f>
        <v>5.8407955819505215</v>
      </c>
      <c r="R5" s="21">
        <f>('исходные данные'!R5)^(1/4)</f>
        <v>5.927895471685372</v>
      </c>
      <c r="S5" s="21">
        <f>('исходные данные'!S5)^(1/4)</f>
        <v>5.5110937463640743</v>
      </c>
      <c r="T5" s="21">
        <f>('исходные данные'!T5)^(1/4)</f>
        <v>5.8026251976414738</v>
      </c>
      <c r="U5" s="21">
        <f>('исходные данные'!U5)^(1/4)</f>
        <v>4.6098403900873235</v>
      </c>
      <c r="V5" s="21">
        <f>('исходные данные'!V5)^(1/4)</f>
        <v>5.4949038408699646</v>
      </c>
      <c r="W5" s="21">
        <f>('исходные данные'!W5)^(1/4)</f>
        <v>5.8207175977207797</v>
      </c>
      <c r="X5" s="21">
        <f>('исходные данные'!X5)^(1/4)</f>
        <v>4.1210632367687507</v>
      </c>
      <c r="Y5" s="21">
        <f>('исходные данные'!Y5)^(1/4)</f>
        <v>4.7600163887034892</v>
      </c>
      <c r="Z5" s="21">
        <f>('исходные данные'!Z5)^(1/4)</f>
        <v>4.2440754805863579</v>
      </c>
      <c r="AA5" s="21">
        <f>('исходные данные'!AA5)^(1/4)</f>
        <v>0</v>
      </c>
      <c r="AB5" s="21">
        <f>('исходные данные'!AB5)^(1/4)</f>
        <v>2.2152741352323591</v>
      </c>
      <c r="AC5" s="21">
        <f>('исходные данные'!AC5)^(1/4)</f>
        <v>6.5864156686731539</v>
      </c>
      <c r="AD5" s="21">
        <f>('исходные данные'!AD5)^(1/4)</f>
        <v>4.8299166297166813</v>
      </c>
      <c r="AE5" s="21">
        <f>('исходные данные'!AE5)^(1/2)</f>
        <v>11.61895003862225</v>
      </c>
      <c r="AF5" s="21">
        <f>('исходные данные'!AF5)^(1/4)</f>
        <v>4.9554069777988321</v>
      </c>
      <c r="AG5" s="21">
        <f>('исходные данные'!AG5)^(1/4)</f>
        <v>1.9877598418644489</v>
      </c>
      <c r="AH5" s="21">
        <f>('исходные данные'!AH5)^(1/4)</f>
        <v>1.7666654173166148</v>
      </c>
      <c r="AI5" s="21">
        <f>'исходные данные'!AI5</f>
        <v>1019</v>
      </c>
    </row>
    <row r="6" spans="1:35" x14ac:dyDescent="0.25">
      <c r="A6" s="15" t="s">
        <v>1</v>
      </c>
      <c r="B6" s="21">
        <f>('исходные данные'!B6)^(1/4)</f>
        <v>2.4305600579078006</v>
      </c>
      <c r="C6" s="21">
        <f>('исходные данные'!C6)^(1/4)</f>
        <v>5.9170454372218897</v>
      </c>
      <c r="D6" s="21">
        <f>('исходные данные'!D6)^(1/4)</f>
        <v>2.0215250056184093</v>
      </c>
      <c r="E6" s="21">
        <f>'исходные данные'!E6</f>
        <v>26.9</v>
      </c>
      <c r="F6" s="21">
        <f>'исходные данные'!F6</f>
        <v>69.900000000000006</v>
      </c>
      <c r="G6" s="21">
        <f>'исходные данные'!G6</f>
        <v>30.1</v>
      </c>
      <c r="H6" s="21">
        <f>('исходные данные'!H6)^(1/4)</f>
        <v>3.5676213450081629</v>
      </c>
      <c r="I6" s="21">
        <f>('исходные данные'!I6)^(1/4)</f>
        <v>3.1219856413521447</v>
      </c>
      <c r="J6" s="21">
        <f>('исходные данные'!J6)^(1/4)</f>
        <v>4.185858988061498</v>
      </c>
      <c r="K6" s="21">
        <f>('исходные данные'!K6)^(1/4)</f>
        <v>3.6532704907273188</v>
      </c>
      <c r="L6" s="21">
        <f>('исходные данные'!L6)^(1/4)</f>
        <v>2.7355647997347612</v>
      </c>
      <c r="M6" s="21">
        <f>('исходные данные'!M6)^(1/4)</f>
        <v>2.7831576837137404</v>
      </c>
      <c r="N6" s="21">
        <f>('исходные данные'!N6)^(1/4)</f>
        <v>2.0154451623197245</v>
      </c>
      <c r="O6" s="21">
        <f>('исходные данные'!O6)^(1/4)</f>
        <v>5.1809991919627443</v>
      </c>
      <c r="P6" s="21">
        <f>('исходные данные'!P6)^(1/4)</f>
        <v>6.7033596709354768</v>
      </c>
      <c r="Q6" s="21">
        <f>('исходные данные'!Q6)^(1/4)</f>
        <v>5.0149380037823121</v>
      </c>
      <c r="R6" s="21">
        <f>('исходные данные'!R6)^(1/4)</f>
        <v>4.9287059559448148</v>
      </c>
      <c r="S6" s="21">
        <f>('исходные данные'!S6)^(1/4)</f>
        <v>4.6137887654190557</v>
      </c>
      <c r="T6" s="21">
        <f>('исходные данные'!T6)^(1/4)</f>
        <v>4.5518475964590603</v>
      </c>
      <c r="U6" s="21">
        <f>('исходные данные'!U6)^(1/4)</f>
        <v>4.8229239507998658</v>
      </c>
      <c r="V6" s="21">
        <f>('исходные данные'!V6)^(1/4)</f>
        <v>5.1732409980007059</v>
      </c>
      <c r="W6" s="21">
        <f>('исходные данные'!W6)^(1/4)</f>
        <v>5.1957583203068021</v>
      </c>
      <c r="X6" s="21">
        <f>('исходные данные'!X6)^(1/4)</f>
        <v>4.005533643172126</v>
      </c>
      <c r="Y6" s="21">
        <f>('исходные данные'!Y6)^(1/4)</f>
        <v>4.2625333658635336</v>
      </c>
      <c r="Z6" s="21">
        <f>('исходные данные'!Z6)^(1/4)</f>
        <v>3.9038936997774556</v>
      </c>
      <c r="AA6" s="21">
        <f>('исходные данные'!AA6)^(1/4)</f>
        <v>0</v>
      </c>
      <c r="AB6" s="21">
        <f>('исходные данные'!AB6)^(1/4)</f>
        <v>2.0749685227945665</v>
      </c>
      <c r="AC6" s="21">
        <f>('исходные данные'!AC6)^(1/4)</f>
        <v>3.1787504562729203</v>
      </c>
      <c r="AD6" s="21">
        <f>('исходные данные'!AD6)^(1/4)</f>
        <v>3.9759559488116438</v>
      </c>
      <c r="AE6" s="21">
        <f>('исходные данные'!AE6)^(1/2)</f>
        <v>13.490737563232042</v>
      </c>
      <c r="AF6" s="21">
        <f>('исходные данные'!AF6)^(1/4)</f>
        <v>5.3116355258368175</v>
      </c>
      <c r="AG6" s="21">
        <f>('исходные данные'!AG6)^(1/4)</f>
        <v>1.6460981359010842</v>
      </c>
      <c r="AH6" s="21">
        <f>('исходные данные'!AH6)^(1/4)</f>
        <v>1.7347058394904926</v>
      </c>
      <c r="AI6" s="21">
        <f>'исходные данные'!AI6</f>
        <v>1409</v>
      </c>
    </row>
    <row r="7" spans="1:35" x14ac:dyDescent="0.25">
      <c r="A7" s="15" t="s">
        <v>2</v>
      </c>
      <c r="B7" s="21">
        <f>('исходные данные'!B7)^(1/4)</f>
        <v>2.3225937190357833</v>
      </c>
      <c r="C7" s="21">
        <f>('исходные данные'!C7)^(1/4)</f>
        <v>6.1138480981173418</v>
      </c>
      <c r="D7" s="21">
        <f>('исходные данные'!D7)^(1/4)</f>
        <v>2.0031177023699271</v>
      </c>
      <c r="E7" s="21">
        <f>'исходные данные'!E7</f>
        <v>28.5</v>
      </c>
      <c r="F7" s="21">
        <f>'исходные данные'!F7</f>
        <v>77.900000000000006</v>
      </c>
      <c r="G7" s="21">
        <f>'исходные данные'!G7</f>
        <v>22.1</v>
      </c>
      <c r="H7" s="21">
        <f>('исходные данные'!H7)^(1/4)</f>
        <v>2.9329720876685186</v>
      </c>
      <c r="I7" s="21">
        <f>('исходные данные'!I7)^(1/4)</f>
        <v>3.2064077298403428</v>
      </c>
      <c r="J7" s="21">
        <f>('исходные данные'!J7)^(1/4)</f>
        <v>4.281390285856145</v>
      </c>
      <c r="K7" s="21">
        <f>('исходные данные'!K7)^(1/4)</f>
        <v>3.8064186946067458</v>
      </c>
      <c r="L7" s="21">
        <f>('исходные данные'!L7)^(1/4)</f>
        <v>3.940072930322486</v>
      </c>
      <c r="M7" s="21">
        <f>('исходные данные'!M7)^(1/4)</f>
        <v>2.4828237961983883</v>
      </c>
      <c r="N7" s="21">
        <f>('исходные данные'!N7)^(1/4)</f>
        <v>1.7602234735867868</v>
      </c>
      <c r="O7" s="21">
        <f>('исходные данные'!O7)^(1/4)</f>
        <v>4.6422024361417433</v>
      </c>
      <c r="P7" s="21">
        <f>('исходные данные'!P7)^(1/4)</f>
        <v>5.2729388978707554</v>
      </c>
      <c r="Q7" s="21">
        <f>('исходные данные'!Q7)^(1/4)</f>
        <v>5.1232431119560138</v>
      </c>
      <c r="R7" s="21">
        <f>('исходные данные'!R7)^(1/4)</f>
        <v>5.4166491170250692</v>
      </c>
      <c r="S7" s="21">
        <f>('исходные данные'!S7)^(1/4)</f>
        <v>3.9998241741095106</v>
      </c>
      <c r="T7" s="21">
        <f>('исходные данные'!T7)^(1/4)</f>
        <v>4.7097318925099385</v>
      </c>
      <c r="U7" s="21">
        <f>('исходные данные'!U7)^(1/4)</f>
        <v>3.848791205095397</v>
      </c>
      <c r="V7" s="21">
        <f>('исходные данные'!V7)^(1/4)</f>
        <v>5.0657933878126196</v>
      </c>
      <c r="W7" s="21">
        <f>('исходные данные'!W7)^(1/4)</f>
        <v>5.123527613381607</v>
      </c>
      <c r="X7" s="21">
        <f>('исходные данные'!X7)^(1/4)</f>
        <v>3.906338743586951</v>
      </c>
      <c r="Y7" s="21">
        <f>('исходные данные'!Y7)^(1/4)</f>
        <v>4.6181212191977385</v>
      </c>
      <c r="Z7" s="21">
        <f>('исходные данные'!Z7)^(1/4)</f>
        <v>4.4910688261116691</v>
      </c>
      <c r="AA7" s="21">
        <f>('исходные данные'!AA7)^(1/4)</f>
        <v>0</v>
      </c>
      <c r="AB7" s="21">
        <f>('исходные данные'!AB7)^(1/4)</f>
        <v>2.2485737635527303</v>
      </c>
      <c r="AC7" s="21">
        <f>('исходные данные'!AC7)^(1/4)</f>
        <v>4.3391439690061828</v>
      </c>
      <c r="AD7" s="21">
        <f>('исходные данные'!AD7)^(1/4)</f>
        <v>4.2158719017918882</v>
      </c>
      <c r="AE7" s="21">
        <f>('исходные данные'!AE7)^(1/2)</f>
        <v>11.661903789690601</v>
      </c>
      <c r="AF7" s="21">
        <f>('исходные данные'!AF7)^(1/4)</f>
        <v>6.2098018462200288</v>
      </c>
      <c r="AG7" s="21">
        <f>('исходные данные'!AG7)^(1/4)</f>
        <v>2.5705012210964466</v>
      </c>
      <c r="AH7" s="21">
        <f>('исходные данные'!AH7)^(1/4)</f>
        <v>2.0442443793979646</v>
      </c>
      <c r="AI7" s="21">
        <f>'исходные данные'!AI7</f>
        <v>1523</v>
      </c>
    </row>
    <row r="8" spans="1:35" x14ac:dyDescent="0.25">
      <c r="A8" s="15" t="s">
        <v>3</v>
      </c>
      <c r="B8" s="21">
        <f>('исходные данные'!B8)^(1/4)</f>
        <v>2.6879279654178565</v>
      </c>
      <c r="C8" s="21">
        <f>('исходные данные'!C8)^(1/4)</f>
        <v>6.9502744037237667</v>
      </c>
      <c r="D8" s="21">
        <f>('исходные данные'!D8)^(1/4)</f>
        <v>1.9712614858372011</v>
      </c>
      <c r="E8" s="21">
        <f>'исходные данные'!E8</f>
        <v>28.1</v>
      </c>
      <c r="F8" s="21">
        <f>'исходные данные'!F8</f>
        <v>67.099999999999994</v>
      </c>
      <c r="G8" s="21">
        <f>'исходные данные'!G8</f>
        <v>32.9</v>
      </c>
      <c r="H8" s="21">
        <f>('исходные данные'!H8)^(1/4)</f>
        <v>3.4212132220485216</v>
      </c>
      <c r="I8" s="21">
        <f>('исходные данные'!I8)^(1/4)</f>
        <v>3.9866520859572208</v>
      </c>
      <c r="J8" s="21">
        <f>('исходные данные'!J8)^(1/4)</f>
        <v>4.2524276972131023</v>
      </c>
      <c r="K8" s="21">
        <f>('исходные данные'!K8)^(1/4)</f>
        <v>4.3913473028782875</v>
      </c>
      <c r="L8" s="21">
        <f>('исходные данные'!L8)^(1/4)</f>
        <v>4.9242980521049171</v>
      </c>
      <c r="M8" s="21">
        <f>('исходные данные'!M8)^(1/4)</f>
        <v>3.2010858729436791</v>
      </c>
      <c r="N8" s="21">
        <f>('исходные данные'!N8)^(1/4)</f>
        <v>1.876529608701073</v>
      </c>
      <c r="O8" s="21">
        <f>('исходные данные'!O8)^(1/4)</f>
        <v>5.3717099124053309</v>
      </c>
      <c r="P8" s="21">
        <f>('исходные данные'!P8)^(1/4)</f>
        <v>6.0833524048180703</v>
      </c>
      <c r="Q8" s="21">
        <f>('исходные данные'!Q8)^(1/4)</f>
        <v>5.4053065596728871</v>
      </c>
      <c r="R8" s="21">
        <f>('исходные данные'!R8)^(1/4)</f>
        <v>5.2798687120232168</v>
      </c>
      <c r="S8" s="21">
        <f>('исходные данные'!S8)^(1/4)</f>
        <v>5.4023067039287138</v>
      </c>
      <c r="T8" s="21">
        <f>('исходные данные'!T8)^(1/4)</f>
        <v>5.1326505271286038</v>
      </c>
      <c r="U8" s="21">
        <f>('исходные данные'!U8)^(1/4)</f>
        <v>4.6612957816538128</v>
      </c>
      <c r="V8" s="21">
        <f>('исходные данные'!V8)^(1/4)</f>
        <v>5.2088230929011621</v>
      </c>
      <c r="W8" s="21">
        <f>('исходные данные'!W8)^(1/4)</f>
        <v>6.5085726479972541</v>
      </c>
      <c r="X8" s="21">
        <f>('исходные данные'!X8)^(1/4)</f>
        <v>4.3820952382592901</v>
      </c>
      <c r="Y8" s="21">
        <f>('исходные данные'!Y8)^(1/4)</f>
        <v>4.3877519886843617</v>
      </c>
      <c r="Z8" s="21">
        <f>('исходные данные'!Z8)^(1/4)</f>
        <v>4.1541513339420364</v>
      </c>
      <c r="AA8" s="21">
        <f>('исходные данные'!AA8)^(1/4)</f>
        <v>0</v>
      </c>
      <c r="AB8" s="21">
        <f>('исходные данные'!AB8)^(1/4)</f>
        <v>2.2382734703051712</v>
      </c>
      <c r="AC8" s="21">
        <f>('исходные данные'!AC8)^(1/4)</f>
        <v>5.1965087751020134</v>
      </c>
      <c r="AD8" s="21">
        <f>('исходные данные'!AD8)^(1/4)</f>
        <v>5.0045936655926582</v>
      </c>
      <c r="AE8" s="21">
        <f>('исходные данные'!AE8)^(1/2)</f>
        <v>13.341664064126334</v>
      </c>
      <c r="AF8" s="21">
        <f>('исходные данные'!AF8)^(1/4)</f>
        <v>4.0498419064028566</v>
      </c>
      <c r="AG8" s="21">
        <f>('исходные данные'!AG8)^(1/4)</f>
        <v>1.3253518016869252</v>
      </c>
      <c r="AH8" s="21">
        <f>('исходные данные'!AH8)^(1/4)</f>
        <v>1.5333647538219088</v>
      </c>
      <c r="AI8" s="21">
        <f>'исходные данные'!AI8</f>
        <v>1685</v>
      </c>
    </row>
    <row r="9" spans="1:35" x14ac:dyDescent="0.25">
      <c r="A9" s="15" t="s">
        <v>4</v>
      </c>
      <c r="B9" s="21">
        <f>('исходные данные'!B9)^(1/4)</f>
        <v>2.1508169151483236</v>
      </c>
      <c r="C9" s="21">
        <f>('исходные данные'!C9)^(1/4)</f>
        <v>5.6648474856545734</v>
      </c>
      <c r="D9" s="21">
        <f>('исходные данные'!D9)^(1/4)</f>
        <v>2</v>
      </c>
      <c r="E9" s="21">
        <f>'исходные данные'!E9</f>
        <v>28.1</v>
      </c>
      <c r="F9" s="21">
        <f>'исходные данные'!F9</f>
        <v>81.3</v>
      </c>
      <c r="G9" s="21">
        <f>'исходные данные'!G9</f>
        <v>18.7</v>
      </c>
      <c r="H9" s="21">
        <f>('исходные данные'!H9)^(1/4)</f>
        <v>3.4641016151377548</v>
      </c>
      <c r="I9" s="21">
        <f>('исходные данные'!I9)^(1/4)</f>
        <v>3.1153921818674357</v>
      </c>
      <c r="J9" s="21">
        <f>('исходные данные'!J9)^(1/4)</f>
        <v>4.2718014456309481</v>
      </c>
      <c r="K9" s="21">
        <f>('исходные данные'!K9)^(1/4)</f>
        <v>3.5542726390451977</v>
      </c>
      <c r="L9" s="21">
        <f>('исходные данные'!L9)^(1/4)</f>
        <v>4.1195342878142354</v>
      </c>
      <c r="M9" s="21">
        <f>('исходные данные'!M9)^(1/4)</f>
        <v>2.4322992790977871</v>
      </c>
      <c r="N9" s="21">
        <f>('исходные данные'!N9)^(1/4)</f>
        <v>1.1066819197003217</v>
      </c>
      <c r="O9" s="21">
        <f>('исходные данные'!O9)^(1/4)</f>
        <v>4.1494945007341286</v>
      </c>
      <c r="P9" s="21">
        <f>('исходные данные'!P9)^(1/4)</f>
        <v>5.1634797823123124</v>
      </c>
      <c r="Q9" s="21">
        <f>('исходные данные'!Q9)^(1/4)</f>
        <v>4.0857566433717709</v>
      </c>
      <c r="R9" s="21">
        <f>('исходные данные'!R9)^(1/4)</f>
        <v>5.1104820131372</v>
      </c>
      <c r="S9" s="21">
        <f>('исходные данные'!S9)^(1/4)</f>
        <v>3.6773390544143041</v>
      </c>
      <c r="T9" s="21">
        <f>('исходные данные'!T9)^(1/4)</f>
        <v>4.5306294403895793</v>
      </c>
      <c r="U9" s="21">
        <f>('исходные данные'!U9)^(1/4)</f>
        <v>4.3323233550239051</v>
      </c>
      <c r="V9" s="21">
        <f>('исходные данные'!V9)^(1/4)</f>
        <v>4.7799739366630112</v>
      </c>
      <c r="W9" s="21">
        <f>('исходные данные'!W9)^(1/4)</f>
        <v>5.2009220929041264</v>
      </c>
      <c r="X9" s="21">
        <f>('исходные данные'!X9)^(1/4)</f>
        <v>3.9270533688005664</v>
      </c>
      <c r="Y9" s="21">
        <f>('исходные данные'!Y9)^(1/4)</f>
        <v>4.2889031031907114</v>
      </c>
      <c r="Z9" s="21">
        <f>('исходные данные'!Z9)^(1/4)</f>
        <v>3.875654560651018</v>
      </c>
      <c r="AA9" s="21">
        <f>('исходные данные'!AA9)^(1/4)</f>
        <v>0</v>
      </c>
      <c r="AB9" s="21">
        <f>('исходные данные'!AB9)^(1/4)</f>
        <v>2.4249951218286707</v>
      </c>
      <c r="AC9" s="21">
        <f>('исходные данные'!AC9)^(1/4)</f>
        <v>2.7560935408532812</v>
      </c>
      <c r="AD9" s="21">
        <f>('исходные данные'!AD9)^(1/4)</f>
        <v>2.9944289453222894</v>
      </c>
      <c r="AE9" s="21">
        <f>('исходные данные'!AE9)^(1/2)</f>
        <v>15.588457268119896</v>
      </c>
      <c r="AF9" s="21">
        <f>('исходные данные'!AF9)^(1/4)</f>
        <v>4.5270190558378696</v>
      </c>
      <c r="AG9" s="21">
        <f>('исходные данные'!AG9)^(1/4)</f>
        <v>1.9976653656709393</v>
      </c>
      <c r="AH9" s="21">
        <f>('исходные данные'!AH9)^(1/4)</f>
        <v>1.637267752436208</v>
      </c>
      <c r="AI9" s="21">
        <f>'исходные данные'!AI9</f>
        <v>1465</v>
      </c>
    </row>
    <row r="10" spans="1:35" x14ac:dyDescent="0.25">
      <c r="A10" s="15" t="s">
        <v>5</v>
      </c>
      <c r="B10" s="21">
        <f>('исходные данные'!B10)^(1/4)</f>
        <v>2.3364369509110388</v>
      </c>
      <c r="C10" s="21">
        <f>('исходные данные'!C10)^(1/4)</f>
        <v>5.6371402700728375</v>
      </c>
      <c r="D10" s="21">
        <f>('исходные данные'!D10)^(1/4)</f>
        <v>2.0031177023699271</v>
      </c>
      <c r="E10" s="21">
        <f>'исходные данные'!E10</f>
        <v>27.3</v>
      </c>
      <c r="F10" s="21">
        <f>'исходные данные'!F10</f>
        <v>76.099999999999994</v>
      </c>
      <c r="G10" s="21">
        <f>'исходные данные'!G10</f>
        <v>23.9</v>
      </c>
      <c r="H10" s="21">
        <f>('исходные данные'!H10)^(1/4)</f>
        <v>3.2958732516891813</v>
      </c>
      <c r="I10" s="21">
        <f>('исходные данные'!I10)^(1/4)</f>
        <v>2.5577667785625904</v>
      </c>
      <c r="J10" s="21">
        <f>('исходные данные'!J10)^(1/4)</f>
        <v>4.232785473794876</v>
      </c>
      <c r="K10" s="21">
        <f>('исходные данные'!K10)^(1/4)</f>
        <v>3.5522553593510473</v>
      </c>
      <c r="L10" s="21">
        <f>('исходные данные'!L10)^(1/4)</f>
        <v>3.1857325005549697</v>
      </c>
      <c r="M10" s="21">
        <f>('исходные данные'!M10)^(1/4)</f>
        <v>2.2581008643532257</v>
      </c>
      <c r="N10" s="21">
        <f>('исходные данные'!N10)^(1/4)</f>
        <v>1.337480609952844</v>
      </c>
      <c r="O10" s="21">
        <f>('исходные данные'!O10)^(1/4)</f>
        <v>5.3967707489323287</v>
      </c>
      <c r="P10" s="21">
        <f>('исходные данные'!P10)^(1/4)</f>
        <v>5.9584489844267354</v>
      </c>
      <c r="Q10" s="21">
        <f>('исходные данные'!Q10)^(1/4)</f>
        <v>5.5214928797720555</v>
      </c>
      <c r="R10" s="21">
        <f>('исходные данные'!R10)^(1/4)</f>
        <v>4.8785582788414965</v>
      </c>
      <c r="S10" s="21">
        <f>('исходные данные'!S10)^(1/4)</f>
        <v>4.8874914147057149</v>
      </c>
      <c r="T10" s="21">
        <f>('исходные данные'!T10)^(1/4)</f>
        <v>4.9004608963778109</v>
      </c>
      <c r="U10" s="21">
        <f>('исходные данные'!U10)^(1/4)</f>
        <v>4.3188382314429177</v>
      </c>
      <c r="V10" s="21">
        <f>('исходные данные'!V10)^(1/4)</f>
        <v>4.7467190419465446</v>
      </c>
      <c r="W10" s="21">
        <f>('исходные данные'!W10)^(1/4)</f>
        <v>5.551676537591975</v>
      </c>
      <c r="X10" s="21">
        <f>('исходные данные'!X10)^(1/4)</f>
        <v>4.3729881985226058</v>
      </c>
      <c r="Y10" s="21">
        <f>('исходные данные'!Y10)^(1/4)</f>
        <v>4.9294897920168461</v>
      </c>
      <c r="Z10" s="21">
        <f>('исходные данные'!Z10)^(1/4)</f>
        <v>4.5679451298569846</v>
      </c>
      <c r="AA10" s="21">
        <f>('исходные данные'!AA10)^(1/4)</f>
        <v>0</v>
      </c>
      <c r="AB10" s="21">
        <f>('исходные данные'!AB10)^(1/4)</f>
        <v>2.3076060216283678</v>
      </c>
      <c r="AC10" s="21">
        <f>('исходные данные'!AC10)^(1/4)</f>
        <v>3.6474833372683237</v>
      </c>
      <c r="AD10" s="21">
        <f>('исходные данные'!AD10)^(1/4)</f>
        <v>4.243622439050573</v>
      </c>
      <c r="AE10" s="21">
        <f>('исходные данные'!AE10)^(1/2)</f>
        <v>14.422205101855956</v>
      </c>
      <c r="AF10" s="21">
        <f>('исходные данные'!AF10)^(1/4)</f>
        <v>5.0762385142396775</v>
      </c>
      <c r="AG10" s="21">
        <f>('исходные данные'!AG10)^(1/4)</f>
        <v>2.9068657480589946</v>
      </c>
      <c r="AH10" s="21">
        <f>('исходные данные'!AH10)^(1/4)</f>
        <v>1.9982399040930683</v>
      </c>
      <c r="AI10" s="21">
        <f>'исходные данные'!AI10</f>
        <v>1804</v>
      </c>
    </row>
    <row r="11" spans="1:35" x14ac:dyDescent="0.25">
      <c r="A11" s="15" t="s">
        <v>6</v>
      </c>
      <c r="B11" s="21">
        <f>('исходные данные'!B11)^(1/4)</f>
        <v>2.7854740882852118</v>
      </c>
      <c r="C11" s="21">
        <f>('исходные данные'!C11)^(1/4)</f>
        <v>5.0521775539068736</v>
      </c>
      <c r="D11" s="21">
        <f>('исходные данные'!D11)^(1/4)</f>
        <v>2.0540215729017546</v>
      </c>
      <c r="E11" s="21">
        <f>'исходные данные'!E11</f>
        <v>27.1</v>
      </c>
      <c r="F11" s="21">
        <f>'исходные данные'!F11</f>
        <v>71.5</v>
      </c>
      <c r="G11" s="21">
        <f>'исходные данные'!G11</f>
        <v>28.5</v>
      </c>
      <c r="H11" s="21">
        <f>('исходные данные'!H11)^(1/4)</f>
        <v>3.4820045452270936</v>
      </c>
      <c r="I11" s="21">
        <f>('исходные данные'!I11)^(1/4)</f>
        <v>2.7912399524786435</v>
      </c>
      <c r="J11" s="21">
        <f>('исходные данные'!J11)^(1/4)</f>
        <v>3.3959626904120714</v>
      </c>
      <c r="K11" s="21">
        <f>('исходные данные'!K11)^(1/4)</f>
        <v>3.0833760380443436</v>
      </c>
      <c r="L11" s="21">
        <f>('исходные данные'!L11)^(1/4)</f>
        <v>2.1899387030948421</v>
      </c>
      <c r="M11" s="21">
        <f>('исходные данные'!M11)^(1/4)</f>
        <v>2.2360679774997898</v>
      </c>
      <c r="N11" s="21">
        <f>('исходные данные'!N11)^(1/4)</f>
        <v>1.158292185288269</v>
      </c>
      <c r="O11" s="21">
        <f>('исходные данные'!O11)^(1/4)</f>
        <v>4.7061705464960104</v>
      </c>
      <c r="P11" s="21">
        <f>('исходные данные'!P11)^(1/4)</f>
        <v>5.3183914574987705</v>
      </c>
      <c r="Q11" s="21">
        <f>('исходные данные'!Q11)^(1/4)</f>
        <v>5.0323884289567964</v>
      </c>
      <c r="R11" s="21">
        <f>('исходные данные'!R11)^(1/4)</f>
        <v>5.7209057798771621</v>
      </c>
      <c r="S11" s="21">
        <f>('исходные данные'!S11)^(1/4)</f>
        <v>4.9074962892930323</v>
      </c>
      <c r="T11" s="21">
        <f>('исходные данные'!T11)^(1/4)</f>
        <v>4.5615871538209793</v>
      </c>
      <c r="U11" s="21">
        <f>('исходные данные'!U11)^(1/4)</f>
        <v>4.4715279000179367</v>
      </c>
      <c r="V11" s="21">
        <f>('исходные данные'!V11)^(1/4)</f>
        <v>4.8470895352467762</v>
      </c>
      <c r="W11" s="21">
        <f>('исходные данные'!W11)^(1/4)</f>
        <v>5.5772596995450305</v>
      </c>
      <c r="X11" s="21">
        <f>('исходные данные'!X11)^(1/4)</f>
        <v>4.0926994801405661</v>
      </c>
      <c r="Y11" s="21">
        <f>('исходные данные'!Y11)^(1/4)</f>
        <v>4.4299893054304409</v>
      </c>
      <c r="Z11" s="21">
        <f>('исходные данные'!Z11)^(1/4)</f>
        <v>4.1480782432487944</v>
      </c>
      <c r="AA11" s="21">
        <f>('исходные данные'!AA11)^(1/4)</f>
        <v>0</v>
      </c>
      <c r="AB11" s="21">
        <f>('исходные данные'!AB11)^(1/4)</f>
        <v>2.2874191934952659</v>
      </c>
      <c r="AC11" s="21">
        <f>('исходные данные'!AC11)^(1/4)</f>
        <v>3.574757172254349</v>
      </c>
      <c r="AD11" s="21">
        <f>('исходные данные'!AD11)^(1/4)</f>
        <v>3.3302457126178266</v>
      </c>
      <c r="AE11" s="21">
        <f>('исходные данные'!AE11)^(1/2)</f>
        <v>18.055470085267789</v>
      </c>
      <c r="AF11" s="21">
        <f>('исходные данные'!AF11)^(1/4)</f>
        <v>5.196152422706632</v>
      </c>
      <c r="AG11" s="21">
        <f>('исходные данные'!AG11)^(1/4)</f>
        <v>1.7273422403862044</v>
      </c>
      <c r="AH11" s="21">
        <f>('исходные данные'!AH11)^(1/4)</f>
        <v>1.9940254692725368</v>
      </c>
      <c r="AI11" s="21">
        <f>'исходные данные'!AI11</f>
        <v>1427</v>
      </c>
    </row>
    <row r="12" spans="1:35" x14ac:dyDescent="0.25">
      <c r="A12" s="15" t="s">
        <v>7</v>
      </c>
      <c r="B12" s="21">
        <f>('исходные данные'!B12)^(1/4)</f>
        <v>2.340347319320716</v>
      </c>
      <c r="C12" s="21">
        <f>('исходные данные'!C12)^(1/4)</f>
        <v>5.7850152170381559</v>
      </c>
      <c r="D12" s="21">
        <f>('исходные данные'!D12)^(1/4)</f>
        <v>2.0123844926512722</v>
      </c>
      <c r="E12" s="21">
        <f>'исходные данные'!E12</f>
        <v>27.8</v>
      </c>
      <c r="F12" s="21">
        <f>'исходные данные'!F12</f>
        <v>67.3</v>
      </c>
      <c r="G12" s="21">
        <f>'исходные данные'!G12</f>
        <v>32.700000000000003</v>
      </c>
      <c r="H12" s="21">
        <f>('исходные данные'!H12)^(1/4)</f>
        <v>3.2888681679860579</v>
      </c>
      <c r="I12" s="21">
        <f>('исходные данные'!I12)^(1/4)</f>
        <v>3.2718708643310039</v>
      </c>
      <c r="J12" s="21">
        <f>('исходные данные'!J12)^(1/4)</f>
        <v>4.3467739333546183</v>
      </c>
      <c r="K12" s="21">
        <f>('исходные данные'!K12)^(1/4)</f>
        <v>3.762139298035601</v>
      </c>
      <c r="L12" s="21">
        <f>('исходные данные'!L12)^(1/4)</f>
        <v>4.151347725692716</v>
      </c>
      <c r="M12" s="21">
        <f>('исходные данные'!M12)^(1/4)</f>
        <v>2.9027831081870996</v>
      </c>
      <c r="N12" s="21">
        <f>('исходные данные'!N12)^(1/4)</f>
        <v>1.5779670210741878</v>
      </c>
      <c r="O12" s="21">
        <f>('исходные данные'!O12)^(1/4)</f>
        <v>5.0776534518517806</v>
      </c>
      <c r="P12" s="21">
        <f>('исходные данные'!P12)^(1/4)</f>
        <v>7.4780746712510284</v>
      </c>
      <c r="Q12" s="21">
        <f>('исходные данные'!Q12)^(1/4)</f>
        <v>5.5957031001045392</v>
      </c>
      <c r="R12" s="21">
        <f>('исходные данные'!R12)^(1/4)</f>
        <v>6.102740860612788</v>
      </c>
      <c r="S12" s="21">
        <f>('исходные данные'!S12)^(1/4)</f>
        <v>5.3351188948465236</v>
      </c>
      <c r="T12" s="21">
        <f>('исходные данные'!T12)^(1/4)</f>
        <v>3.807720449489838</v>
      </c>
      <c r="U12" s="21">
        <f>('исходные данные'!U12)^(1/4)</f>
        <v>4.5336442173375717</v>
      </c>
      <c r="V12" s="21">
        <f>('исходные данные'!V12)^(1/4)</f>
        <v>4.9664399476746999</v>
      </c>
      <c r="W12" s="21">
        <f>('исходные данные'!W12)^(1/4)</f>
        <v>5.5585492771179625</v>
      </c>
      <c r="X12" s="21">
        <f>('исходные данные'!X12)^(1/4)</f>
        <v>4.1470004435723764</v>
      </c>
      <c r="Y12" s="21">
        <f>('исходные данные'!Y12)^(1/4)</f>
        <v>4.4543507538943636</v>
      </c>
      <c r="Z12" s="21">
        <f>('исходные данные'!Z12)^(1/4)</f>
        <v>4.1641572792944785</v>
      </c>
      <c r="AA12" s="21">
        <f>('исходные данные'!AA12)^(1/4)</f>
        <v>0</v>
      </c>
      <c r="AB12" s="21">
        <f>('исходные данные'!AB12)^(1/4)</f>
        <v>2.175449572448132</v>
      </c>
      <c r="AC12" s="21">
        <f>('исходные данные'!AC12)^(1/4)</f>
        <v>3.9639692102254243</v>
      </c>
      <c r="AD12" s="21">
        <f>('исходные данные'!AD12)^(1/4)</f>
        <v>3.4961306143332256</v>
      </c>
      <c r="AE12" s="21">
        <f>('исходные данные'!AE12)^(1/2)</f>
        <v>13.638181696985855</v>
      </c>
      <c r="AF12" s="21">
        <f>('исходные данные'!AF12)^(1/4)</f>
        <v>4.5107637878053204</v>
      </c>
      <c r="AG12" s="21">
        <f>('исходные данные'!AG12)^(1/4)</f>
        <v>1.7498177557902916</v>
      </c>
      <c r="AH12" s="21">
        <f>('исходные данные'!AH12)^(1/4)</f>
        <v>1.8457859354069839</v>
      </c>
      <c r="AI12" s="21">
        <f>'исходные данные'!AI12</f>
        <v>1271</v>
      </c>
    </row>
    <row r="13" spans="1:35" x14ac:dyDescent="0.25">
      <c r="A13" s="15" t="s">
        <v>8</v>
      </c>
      <c r="B13" s="21">
        <f>('исходные данные'!B13)^(1/4)</f>
        <v>2.2133638394006434</v>
      </c>
      <c r="C13" s="21">
        <f>('исходные данные'!C13)^(1/4)</f>
        <v>5.8310779926556711</v>
      </c>
      <c r="D13" s="21">
        <f>('исходные данные'!D13)^(1/4)</f>
        <v>2.0154451623197245</v>
      </c>
      <c r="E13" s="21">
        <f>'исходные данные'!E13</f>
        <v>27.5</v>
      </c>
      <c r="F13" s="21">
        <f>'исходные данные'!F13</f>
        <v>64.2</v>
      </c>
      <c r="G13" s="21">
        <f>'исходные данные'!G13</f>
        <v>35.799999999999997</v>
      </c>
      <c r="H13" s="21">
        <f>('исходные данные'!H13)^(1/4)</f>
        <v>3.2010858729436791</v>
      </c>
      <c r="I13" s="21">
        <f>('исходные данные'!I13)^(1/4)</f>
        <v>3.2951747514376706</v>
      </c>
      <c r="J13" s="21">
        <f>('исходные данные'!J13)^(1/4)</f>
        <v>4.7753019278347999</v>
      </c>
      <c r="K13" s="21">
        <f>('исходные данные'!K13)^(1/4)</f>
        <v>3.6767671660235197</v>
      </c>
      <c r="L13" s="21">
        <f>('исходные данные'!L13)^(1/4)</f>
        <v>3.0363702767108114</v>
      </c>
      <c r="M13" s="21">
        <f>('исходные данные'!M13)^(1/4)</f>
        <v>1.8612097182041991</v>
      </c>
      <c r="N13" s="21">
        <f>('исходные данные'!N13)^(1/4)</f>
        <v>1.8727347872429874</v>
      </c>
      <c r="O13" s="21">
        <f>('исходные данные'!O13)^(1/4)</f>
        <v>5.4179150502544751</v>
      </c>
      <c r="P13" s="21">
        <f>('исходные данные'!P13)^(1/4)</f>
        <v>5.4264982999878884</v>
      </c>
      <c r="Q13" s="21">
        <f>('исходные данные'!Q13)^(1/4)</f>
        <v>6.5615267842628429</v>
      </c>
      <c r="R13" s="21">
        <f>('исходные данные'!R13)^(1/4)</f>
        <v>5.2850115949882186</v>
      </c>
      <c r="S13" s="21">
        <f>('исходные данные'!S13)^(1/4)</f>
        <v>5.361198454556507</v>
      </c>
      <c r="T13" s="21">
        <f>('исходные данные'!T13)^(1/4)</f>
        <v>4.661199323983614</v>
      </c>
      <c r="U13" s="21">
        <f>('исходные данные'!U13)^(1/4)</f>
        <v>3.8671023801456399</v>
      </c>
      <c r="V13" s="21">
        <f>('исходные данные'!V13)^(1/4)</f>
        <v>4.8067400213293174</v>
      </c>
      <c r="W13" s="21">
        <f>('исходные данные'!W13)^(1/4)</f>
        <v>5.8712985698873981</v>
      </c>
      <c r="X13" s="21">
        <f>('исходные данные'!X13)^(1/4)</f>
        <v>4.2407849069064474</v>
      </c>
      <c r="Y13" s="21">
        <f>('исходные данные'!Y13)^(1/4)</f>
        <v>4.4899362821296629</v>
      </c>
      <c r="Z13" s="21">
        <f>('исходные данные'!Z13)^(1/4)</f>
        <v>3.8108732909569891</v>
      </c>
      <c r="AA13" s="21">
        <f>('исходные данные'!AA13)^(1/4)</f>
        <v>0</v>
      </c>
      <c r="AB13" s="21">
        <f>('исходные данные'!AB13)^(1/4)</f>
        <v>2.095292048013194</v>
      </c>
      <c r="AC13" s="21">
        <f>('исходные данные'!AC13)^(1/4)</f>
        <v>7.3996559687442405</v>
      </c>
      <c r="AD13" s="21">
        <f>('исходные данные'!AD13)^(1/4)</f>
        <v>3.7838896737717334</v>
      </c>
      <c r="AE13" s="21">
        <f>('исходные данные'!AE13)^(1/2)</f>
        <v>13.038404810405298</v>
      </c>
      <c r="AF13" s="21">
        <f>('исходные данные'!AF13)^(1/4)</f>
        <v>4.1478489044425491</v>
      </c>
      <c r="AG13" s="21">
        <f>('исходные данные'!AG13)^(1/4)</f>
        <v>1.6841155538049744</v>
      </c>
      <c r="AH13" s="21">
        <f>('исходные данные'!AH13)^(1/4)</f>
        <v>1.8485644288189922</v>
      </c>
      <c r="AI13" s="21">
        <f>'исходные данные'!AI13</f>
        <v>1245</v>
      </c>
    </row>
    <row r="14" spans="1:35" x14ac:dyDescent="0.25">
      <c r="A14" s="15" t="s">
        <v>9</v>
      </c>
      <c r="B14" s="21">
        <f>('исходные данные'!B14)^(1/4)</f>
        <v>2.5798884698601787</v>
      </c>
      <c r="C14" s="21">
        <f>('исходные данные'!C14)^(1/4)</f>
        <v>9.2492603203392996</v>
      </c>
      <c r="D14" s="21">
        <f>('исходные данные'!D14)^(1/4)</f>
        <v>2.0154451623197245</v>
      </c>
      <c r="E14" s="21">
        <f>'исходные данные'!E14</f>
        <v>24.6</v>
      </c>
      <c r="F14" s="21">
        <f>'исходные данные'!F14</f>
        <v>81.599999999999994</v>
      </c>
      <c r="G14" s="21">
        <f>'исходные данные'!G14</f>
        <v>18.399999999999999</v>
      </c>
      <c r="H14" s="21">
        <f>('исходные данные'!H14)^(1/4)</f>
        <v>3.2458671804084558</v>
      </c>
      <c r="I14" s="21">
        <f>('исходные данные'!I14)^(1/4)</f>
        <v>4.8848852439842405</v>
      </c>
      <c r="J14" s="21">
        <f>('исходные данные'!J14)^(1/4)</f>
        <v>5.1800401282227035</v>
      </c>
      <c r="K14" s="21">
        <f>('исходные данные'!K14)^(1/4)</f>
        <v>6.4747384144615543</v>
      </c>
      <c r="L14" s="21">
        <f>('исходные данные'!L14)^(1/4)</f>
        <v>5.9400805995167021</v>
      </c>
      <c r="M14" s="21">
        <f>('исходные данные'!M14)^(1/4)</f>
        <v>4.7545040867491775</v>
      </c>
      <c r="N14" s="21">
        <f>('исходные данные'!N14)^(1/4)</f>
        <v>1.9238895770455096</v>
      </c>
      <c r="O14" s="21">
        <f>('исходные данные'!O14)^(1/4)</f>
        <v>5.1211444368682919</v>
      </c>
      <c r="P14" s="21">
        <f>('исходные данные'!P14)^(1/4)</f>
        <v>6.4653516894527359</v>
      </c>
      <c r="Q14" s="21">
        <f>('исходные данные'!Q14)^(1/4)</f>
        <v>5.6579861997164729</v>
      </c>
      <c r="R14" s="21">
        <f>('исходные данные'!R14)^(1/4)</f>
        <v>6.0403478700979916</v>
      </c>
      <c r="S14" s="21">
        <f>('исходные данные'!S14)^(1/4)</f>
        <v>5.6457210005635456</v>
      </c>
      <c r="T14" s="21">
        <f>('исходные данные'!T14)^(1/4)</f>
        <v>6.1051372685084706</v>
      </c>
      <c r="U14" s="21">
        <f>('исходные данные'!U14)^(1/4)</f>
        <v>4.7090475491546044</v>
      </c>
      <c r="V14" s="21">
        <f>('исходные данные'!V14)^(1/4)</f>
        <v>5.4749206018017027</v>
      </c>
      <c r="W14" s="21">
        <f>('исходные данные'!W14)^(1/4)</f>
        <v>6.0998989953481555</v>
      </c>
      <c r="X14" s="21">
        <f>('исходные данные'!X14)^(1/4)</f>
        <v>4.679715368913878</v>
      </c>
      <c r="Y14" s="21">
        <f>('исходные данные'!Y14)^(1/4)</f>
        <v>5.2757280982193322</v>
      </c>
      <c r="Z14" s="21">
        <f>('исходные данные'!Z14)^(1/4)</f>
        <v>4.4330057103200806</v>
      </c>
      <c r="AA14" s="21">
        <f>('исходные данные'!AA14)^(1/4)</f>
        <v>0.32849184604286458</v>
      </c>
      <c r="AB14" s="21">
        <f>('исходные данные'!AB14)^(1/4)</f>
        <v>2.4409251125397877</v>
      </c>
      <c r="AC14" s="21">
        <f>('исходные данные'!AC14)^(1/4)</f>
        <v>7.1274533002853522</v>
      </c>
      <c r="AD14" s="21">
        <f>('исходные данные'!AD14)^(1/4)</f>
        <v>6.9295559987145241</v>
      </c>
      <c r="AE14" s="21">
        <f>('исходные данные'!AE14)^(1/2)</f>
        <v>12.206555615733702</v>
      </c>
      <c r="AF14" s="21">
        <f>('исходные данные'!AF14)^(1/4)</f>
        <v>4.7683995220413466</v>
      </c>
      <c r="AG14" s="21">
        <f>('исходные данные'!AG14)^(1/4)</f>
        <v>1.836767758817609</v>
      </c>
      <c r="AH14" s="21">
        <f>('исходные данные'!AH14)^(1/4)</f>
        <v>2.3725653546172927</v>
      </c>
      <c r="AI14" s="21">
        <f>'исходные данные'!AI14</f>
        <v>1226</v>
      </c>
    </row>
    <row r="15" spans="1:35" x14ac:dyDescent="0.25">
      <c r="A15" s="15" t="s">
        <v>10</v>
      </c>
      <c r="B15" s="21">
        <f>('исходные данные'!B15)^(1/4)</f>
        <v>2.2293293735820354</v>
      </c>
      <c r="C15" s="21">
        <f>('исходные данные'!C15)^(1/4)</f>
        <v>5.2500148471457431</v>
      </c>
      <c r="D15" s="21">
        <f>('исходные данные'!D15)^(1/4)</f>
        <v>2</v>
      </c>
      <c r="E15" s="21">
        <f>'исходные данные'!E15</f>
        <v>28.3</v>
      </c>
      <c r="F15" s="21">
        <f>'исходные данные'!F15</f>
        <v>66.599999999999994</v>
      </c>
      <c r="G15" s="21">
        <f>'исходные данные'!G15</f>
        <v>33.4</v>
      </c>
      <c r="H15" s="21">
        <f>('исходные данные'!H15)^(1/4)</f>
        <v>3.2888681679860579</v>
      </c>
      <c r="I15" s="21">
        <f>('исходные данные'!I15)^(1/4)</f>
        <v>2.7489005429307594</v>
      </c>
      <c r="J15" s="21">
        <f>('исходные данные'!J15)^(1/4)</f>
        <v>4.3679267425563486</v>
      </c>
      <c r="K15" s="21">
        <f>('исходные данные'!K15)^(1/4)</f>
        <v>3.3905878974832571</v>
      </c>
      <c r="L15" s="21">
        <f>('исходные данные'!L15)^(1/4)</f>
        <v>3.2531531233955713</v>
      </c>
      <c r="M15" s="21">
        <f>('исходные данные'!M15)^(1/4)</f>
        <v>2.3205957871060838</v>
      </c>
      <c r="N15" s="21">
        <f>('исходные данные'!N15)^(1/4)</f>
        <v>0.97400374642529675</v>
      </c>
      <c r="O15" s="21">
        <f>('исходные данные'!O15)^(1/4)</f>
        <v>4.9469879234172076</v>
      </c>
      <c r="P15" s="21">
        <f>('исходные данные'!P15)^(1/4)</f>
        <v>7.1927837615287862</v>
      </c>
      <c r="Q15" s="21">
        <f>('исходные данные'!Q15)^(1/4)</f>
        <v>4.9985949610621052</v>
      </c>
      <c r="R15" s="21">
        <f>('исходные данные'!R15)^(1/4)</f>
        <v>4.7939486079110472</v>
      </c>
      <c r="S15" s="21">
        <f>('исходные данные'!S15)^(1/4)</f>
        <v>5.2357414242631855</v>
      </c>
      <c r="T15" s="21">
        <f>('исходные данные'!T15)^(1/4)</f>
        <v>4.5823153409333681</v>
      </c>
      <c r="U15" s="21">
        <f>('исходные данные'!U15)^(1/4)</f>
        <v>3.9160029932956095</v>
      </c>
      <c r="V15" s="21">
        <f>('исходные данные'!V15)^(1/4)</f>
        <v>5.513390493742758</v>
      </c>
      <c r="W15" s="21">
        <f>('исходные данные'!W15)^(1/4)</f>
        <v>5.0971814757358613</v>
      </c>
      <c r="X15" s="21">
        <f>('исходные данные'!X15)^(1/4)</f>
        <v>4.2614847274161276</v>
      </c>
      <c r="Y15" s="21">
        <f>('исходные данные'!Y15)^(1/4)</f>
        <v>4.4251687424421133</v>
      </c>
      <c r="Z15" s="21">
        <f>('исходные данные'!Z15)^(1/4)</f>
        <v>3.8351041177535339</v>
      </c>
      <c r="AA15" s="21">
        <f>('исходные данные'!AA15)^(1/4)</f>
        <v>0</v>
      </c>
      <c r="AB15" s="21">
        <f>('исходные данные'!AB15)^(1/4)</f>
        <v>2.1726555584803666</v>
      </c>
      <c r="AC15" s="21">
        <f>('исходные данные'!AC15)^(1/4)</f>
        <v>3.0408257109629724</v>
      </c>
      <c r="AD15" s="21">
        <f>('исходные данные'!AD15)^(1/4)</f>
        <v>2.9555011623697562</v>
      </c>
      <c r="AE15" s="21">
        <f>('исходные данные'!AE15)^(1/2)</f>
        <v>14.560219778561036</v>
      </c>
      <c r="AF15" s="21">
        <f>('исходные данные'!AF15)^(1/4)</f>
        <v>4.4467651088499363</v>
      </c>
      <c r="AG15" s="21">
        <f>('исходные данные'!AG15)^(1/4)</f>
        <v>1.9767600966271264</v>
      </c>
      <c r="AH15" s="21">
        <f>('исходные данные'!AH15)^(1/4)</f>
        <v>2.1218742800653598</v>
      </c>
      <c r="AI15" s="21">
        <f>'исходные данные'!AI15</f>
        <v>1542</v>
      </c>
    </row>
    <row r="16" spans="1:35" x14ac:dyDescent="0.25">
      <c r="A16" s="15" t="s">
        <v>11</v>
      </c>
      <c r="B16" s="21">
        <f>('исходные данные'!B16)^(1/4)</f>
        <v>2.5085559768561891</v>
      </c>
      <c r="C16" s="21">
        <f>('исходные данные'!C16)^(1/4)</f>
        <v>5.7980134533588865</v>
      </c>
      <c r="D16" s="21">
        <f>('исходные данные'!D16)^(1/4)</f>
        <v>1.9712614858372011</v>
      </c>
      <c r="E16" s="21">
        <f>'исходные данные'!E16</f>
        <v>29.5</v>
      </c>
      <c r="F16" s="21">
        <f>'исходные данные'!F16</f>
        <v>71.400000000000006</v>
      </c>
      <c r="G16" s="21">
        <f>'исходные данные'!G16</f>
        <v>28.6</v>
      </c>
      <c r="H16" s="21">
        <f>('исходные данные'!H16)^(1/4)</f>
        <v>3.6371357625641298</v>
      </c>
      <c r="I16" s="21">
        <f>('исходные данные'!I16)^(1/4)</f>
        <v>2.9746812807848131</v>
      </c>
      <c r="J16" s="21">
        <f>('исходные данные'!J16)^(1/4)</f>
        <v>4.030890324639449</v>
      </c>
      <c r="K16" s="21">
        <f>('исходные данные'!K16)^(1/4)</f>
        <v>3.5885720278828774</v>
      </c>
      <c r="L16" s="21">
        <f>('исходные данные'!L16)^(1/4)</f>
        <v>3.2747221706220526</v>
      </c>
      <c r="M16" s="21">
        <f>('исходные данные'!M16)^(1/4)</f>
        <v>3.0628143136087864</v>
      </c>
      <c r="N16" s="21">
        <f>('исходные данные'!N16)^(1/4)</f>
        <v>1.3677823998673806</v>
      </c>
      <c r="O16" s="21">
        <f>('исходные данные'!O16)^(1/4)</f>
        <v>5.0753867325309976</v>
      </c>
      <c r="P16" s="21">
        <f>('исходные данные'!P16)^(1/4)</f>
        <v>4.3938591428064084</v>
      </c>
      <c r="Q16" s="21">
        <f>('исходные данные'!Q16)^(1/4)</f>
        <v>5.5716569000035987</v>
      </c>
      <c r="R16" s="21">
        <f>('исходные данные'!R16)^(1/4)</f>
        <v>5.2678466415895118</v>
      </c>
      <c r="S16" s="21">
        <f>('исходные данные'!S16)^(1/4)</f>
        <v>4.4178226862507675</v>
      </c>
      <c r="T16" s="21">
        <f>('исходные данные'!T16)^(1/4)</f>
        <v>5.0809715336566184</v>
      </c>
      <c r="U16" s="21">
        <f>('исходные данные'!U16)^(1/4)</f>
        <v>4.3834573850205851</v>
      </c>
      <c r="V16" s="21">
        <f>('исходные данные'!V16)^(1/4)</f>
        <v>5.2165556440929981</v>
      </c>
      <c r="W16" s="21">
        <f>('исходные данные'!W16)^(1/4)</f>
        <v>5.6096889326198802</v>
      </c>
      <c r="X16" s="21">
        <f>('исходные данные'!X16)^(1/4)</f>
        <v>4.2026853783297273</v>
      </c>
      <c r="Y16" s="21">
        <f>('исходные данные'!Y16)^(1/4)</f>
        <v>4.5292618496967831</v>
      </c>
      <c r="Z16" s="21">
        <f>('исходные данные'!Z16)^(1/4)</f>
        <v>3.9565497533972538</v>
      </c>
      <c r="AA16" s="21">
        <f>('исходные данные'!AA16)^(1/4)</f>
        <v>0</v>
      </c>
      <c r="AB16" s="21">
        <f>('исходные данные'!AB16)^(1/4)</f>
        <v>2.3398294172953125</v>
      </c>
      <c r="AC16" s="21">
        <f>('исходные данные'!AC16)^(1/4)</f>
        <v>3.8394138887638376</v>
      </c>
      <c r="AD16" s="21">
        <f>('исходные данные'!AD16)^(1/4)</f>
        <v>3.4453055859501256</v>
      </c>
      <c r="AE16" s="21">
        <f>('исходные данные'!AE16)^(1/2)</f>
        <v>15.264337522473747</v>
      </c>
      <c r="AF16" s="21">
        <f>('исходные данные'!AF16)^(1/4)</f>
        <v>5.1925848597230964</v>
      </c>
      <c r="AG16" s="21">
        <f>('исходные данные'!AG16)^(1/4)</f>
        <v>1.6609073006615374</v>
      </c>
      <c r="AH16" s="21">
        <f>('исходные данные'!AH16)^(1/4)</f>
        <v>2.03811851415644</v>
      </c>
      <c r="AI16" s="21">
        <f>'исходные данные'!AI16</f>
        <v>915</v>
      </c>
    </row>
    <row r="17" spans="1:35" x14ac:dyDescent="0.25">
      <c r="A17" s="15" t="s">
        <v>12</v>
      </c>
      <c r="B17" s="21">
        <f>('исходные данные'!B17)^(1/4)</f>
        <v>2.6564848024694099</v>
      </c>
      <c r="C17" s="21">
        <f>('исходные данные'!C17)^(1/4)</f>
        <v>5.5642848708510089</v>
      </c>
      <c r="D17" s="21">
        <f>('исходные данные'!D17)^(1/4)</f>
        <v>1.9777566693406925</v>
      </c>
      <c r="E17" s="21">
        <f>'исходные данные'!E17</f>
        <v>27.4</v>
      </c>
      <c r="F17" s="21">
        <f>'исходные данные'!F17</f>
        <v>72</v>
      </c>
      <c r="G17" s="21">
        <f>'исходные данные'!G17</f>
        <v>28</v>
      </c>
      <c r="H17" s="21">
        <f>('исходные данные'!H17)^(1/4)</f>
        <v>3.2531531233955713</v>
      </c>
      <c r="I17" s="21">
        <f>('исходные данные'!I17)^(1/4)</f>
        <v>3.0036968646839131</v>
      </c>
      <c r="J17" s="21">
        <f>('исходные данные'!J17)^(1/4)</f>
        <v>4.1015367658062898</v>
      </c>
      <c r="K17" s="21">
        <f>('исходные данные'!K17)^(1/4)</f>
        <v>3.6476121257626821</v>
      </c>
      <c r="L17" s="21">
        <f>('исходные данные'!L17)^(1/4)</f>
        <v>2.5457298950218306</v>
      </c>
      <c r="M17" s="21">
        <f>('исходные данные'!M17)^(1/4)</f>
        <v>1.778279410038923</v>
      </c>
      <c r="N17" s="21">
        <f>('исходные данные'!N17)^(1/4)</f>
        <v>1.2818610191887023</v>
      </c>
      <c r="O17" s="21">
        <f>('исходные данные'!O17)^(1/4)</f>
        <v>4.160936176570937</v>
      </c>
      <c r="P17" s="21">
        <f>('исходные данные'!P17)^(1/4)</f>
        <v>5.3413655340896469</v>
      </c>
      <c r="Q17" s="21">
        <f>('исходные данные'!Q17)^(1/4)</f>
        <v>5.1259491767448049</v>
      </c>
      <c r="R17" s="21">
        <f>('исходные данные'!R17)^(1/4)</f>
        <v>5.6825654203963927</v>
      </c>
      <c r="S17" s="21">
        <f>('исходные данные'!S17)^(1/4)</f>
        <v>4.4460035848874195</v>
      </c>
      <c r="T17" s="21">
        <f>('исходные данные'!T17)^(1/4)</f>
        <v>4.9805218440265424</v>
      </c>
      <c r="U17" s="21">
        <f>('исходные данные'!U17)^(1/4)</f>
        <v>4.4701032415267106</v>
      </c>
      <c r="V17" s="21">
        <f>('исходные данные'!V17)^(1/4)</f>
        <v>5.1832276823149712</v>
      </c>
      <c r="W17" s="21">
        <f>('исходные данные'!W17)^(1/4)</f>
        <v>5.0725153093759552</v>
      </c>
      <c r="X17" s="21">
        <f>('исходные данные'!X17)^(1/4)</f>
        <v>3.9439280117317814</v>
      </c>
      <c r="Y17" s="21">
        <f>('исходные данные'!Y17)^(1/4)</f>
        <v>4.2980238710756167</v>
      </c>
      <c r="Z17" s="21">
        <f>('исходные данные'!Z17)^(1/4)</f>
        <v>3.6856651767325004</v>
      </c>
      <c r="AA17" s="21">
        <f>('исходные данные'!AA17)^(1/4)</f>
        <v>0</v>
      </c>
      <c r="AB17" s="21">
        <f>('исходные данные'!AB17)^(1/4)</f>
        <v>2.3196477483700266</v>
      </c>
      <c r="AC17" s="21">
        <f>('исходные данные'!AC17)^(1/4)</f>
        <v>4.4011453078130929</v>
      </c>
      <c r="AD17" s="21">
        <f>('исходные данные'!AD17)^(1/4)</f>
        <v>4.7672462024450786</v>
      </c>
      <c r="AE17" s="21">
        <f>('исходные данные'!AE17)^(1/2)</f>
        <v>10.677078252031311</v>
      </c>
      <c r="AF17" s="21">
        <f>('исходные данные'!AF17)^(1/4)</f>
        <v>4.8904520738069595</v>
      </c>
      <c r="AG17" s="21">
        <f>('исходные данные'!AG17)^(1/4)</f>
        <v>1.8278333130098372</v>
      </c>
      <c r="AH17" s="21">
        <f>('исходные данные'!AH17)^(1/4)</f>
        <v>1.9478720028485326</v>
      </c>
      <c r="AI17" s="21">
        <f>'исходные данные'!AI17</f>
        <v>1431</v>
      </c>
    </row>
    <row r="18" spans="1:35" x14ac:dyDescent="0.25">
      <c r="A18" s="15" t="s">
        <v>13</v>
      </c>
      <c r="B18" s="21">
        <f>('исходные данные'!B18)^(1/4)</f>
        <v>2.4235655679670329</v>
      </c>
      <c r="C18" s="21">
        <f>('исходные данные'!C18)^(1/4)</f>
        <v>5.6928316558576855</v>
      </c>
      <c r="D18" s="21">
        <f>('исходные данные'!D18)^(1/4)</f>
        <v>1.961396648394778</v>
      </c>
      <c r="E18" s="21">
        <f>'исходные данные'!E18</f>
        <v>29.3</v>
      </c>
      <c r="F18" s="21">
        <f>'исходные данные'!F18</f>
        <v>60.1</v>
      </c>
      <c r="G18" s="21">
        <f>'исходные данные'!G18</f>
        <v>39.9</v>
      </c>
      <c r="H18" s="21">
        <f>('исходные данные'!H18)^(1/4)</f>
        <v>3.4086580994024982</v>
      </c>
      <c r="I18" s="21">
        <f>('исходные данные'!I18)^(1/4)</f>
        <v>3.2237097954706257</v>
      </c>
      <c r="J18" s="21">
        <f>('исходные данные'!J18)^(1/4)</f>
        <v>4.1159536375058234</v>
      </c>
      <c r="K18" s="21">
        <f>('исходные данные'!K18)^(1/4)</f>
        <v>3.4400977112894964</v>
      </c>
      <c r="L18" s="21">
        <f>('исходные данные'!L18)^(1/4)</f>
        <v>3.1934368675747402</v>
      </c>
      <c r="M18" s="21">
        <f>('исходные данные'!M18)^(1/4)</f>
        <v>1.9343364202676692</v>
      </c>
      <c r="N18" s="21">
        <f>('исходные данные'!N18)^(1/4)</f>
        <v>1.5715654001808814</v>
      </c>
      <c r="O18" s="21">
        <f>('исходные данные'!O18)^(1/4)</f>
        <v>5.1092448102753414</v>
      </c>
      <c r="P18" s="21">
        <f>('исходные данные'!P18)^(1/4)</f>
        <v>5.6246373503904437</v>
      </c>
      <c r="Q18" s="21">
        <f>('исходные данные'!Q18)^(1/4)</f>
        <v>4.914974978347594</v>
      </c>
      <c r="R18" s="21">
        <f>('исходные данные'!R18)^(1/4)</f>
        <v>4.6237996587776795</v>
      </c>
      <c r="S18" s="21">
        <f>('исходные данные'!S18)^(1/4)</f>
        <v>7.0720364776560585</v>
      </c>
      <c r="T18" s="21">
        <f>('исходные данные'!T18)^(1/4)</f>
        <v>4.7580002213512644</v>
      </c>
      <c r="U18" s="21">
        <f>('исходные данные'!U18)^(1/4)</f>
        <v>4.0097368628272072</v>
      </c>
      <c r="V18" s="21">
        <f>('исходные данные'!V18)^(1/4)</f>
        <v>5.3088094991600139</v>
      </c>
      <c r="W18" s="21">
        <f>('исходные данные'!W18)^(1/4)</f>
        <v>5.4692060533689508</v>
      </c>
      <c r="X18" s="21">
        <f>('исходные данные'!X18)^(1/4)</f>
        <v>4.0758788535358441</v>
      </c>
      <c r="Y18" s="21">
        <f>('исходные данные'!Y18)^(1/4)</f>
        <v>4.3815338266034205</v>
      </c>
      <c r="Z18" s="21">
        <f>('исходные данные'!Z18)^(1/4)</f>
        <v>3.5721699719960602</v>
      </c>
      <c r="AA18" s="21">
        <f>('исходные данные'!AA18)^(1/4)</f>
        <v>0</v>
      </c>
      <c r="AB18" s="21">
        <f>('исходные данные'!AB18)^(1/4)</f>
        <v>2.0462500043003127</v>
      </c>
      <c r="AC18" s="21">
        <f>('исходные данные'!AC18)^(1/4)</f>
        <v>2.6866397177603543</v>
      </c>
      <c r="AD18" s="21">
        <f>('исходные данные'!AD18)^(1/4)</f>
        <v>2.5798884698601787</v>
      </c>
      <c r="AE18" s="21">
        <f>('исходные данные'!AE18)^(1/2)</f>
        <v>13.820274961085254</v>
      </c>
      <c r="AF18" s="21">
        <f>('исходные данные'!AF18)^(1/4)</f>
        <v>5.0139415812265975</v>
      </c>
      <c r="AG18" s="21">
        <f>('исходные данные'!AG18)^(1/4)</f>
        <v>1.3511036577412661</v>
      </c>
      <c r="AH18" s="21">
        <f>('исходные данные'!AH18)^(1/4)</f>
        <v>1.6124499599226638</v>
      </c>
      <c r="AI18" s="21">
        <f>'исходные данные'!AI18</f>
        <v>1253</v>
      </c>
    </row>
    <row r="19" spans="1:35" x14ac:dyDescent="0.25">
      <c r="A19" s="15" t="s">
        <v>14</v>
      </c>
      <c r="B19" s="21">
        <f>('исходные данные'!B19)^(1/4)</f>
        <v>3.0292005211876569</v>
      </c>
      <c r="C19" s="21">
        <f>('исходные данные'!C19)^(1/4)</f>
        <v>6.0101593529328596</v>
      </c>
      <c r="D19" s="21">
        <f>('исходные данные'!D19)^(1/4)</f>
        <v>2.006220914929266</v>
      </c>
      <c r="E19" s="21">
        <f>'исходные данные'!E19</f>
        <v>28.7</v>
      </c>
      <c r="F19" s="21">
        <f>'исходные данные'!F19</f>
        <v>75.400000000000006</v>
      </c>
      <c r="G19" s="21">
        <f>'исходные данные'!G19</f>
        <v>24.6</v>
      </c>
      <c r="H19" s="21">
        <f>('исходные данные'!H19)^(1/4)</f>
        <v>2.8284271247461898</v>
      </c>
      <c r="I19" s="21">
        <f>('исходные данные'!I19)^(1/4)</f>
        <v>2.696894254209325</v>
      </c>
      <c r="J19" s="21">
        <f>('исходные данные'!J19)^(1/4)</f>
        <v>3.9683769664717619</v>
      </c>
      <c r="K19" s="21">
        <f>('исходные данные'!K19)^(1/4)</f>
        <v>3.7400097786762716</v>
      </c>
      <c r="L19" s="21">
        <f>('исходные данные'!L19)^(1/4)</f>
        <v>3.4023281591860335</v>
      </c>
      <c r="M19" s="21">
        <f>('исходные данные'!M19)^(1/4)</f>
        <v>2.9027831081870996</v>
      </c>
      <c r="N19" s="21">
        <f>('исходные данные'!N19)^(1/4)</f>
        <v>1.5172912992053529</v>
      </c>
      <c r="O19" s="21">
        <f>('исходные данные'!O19)^(1/4)</f>
        <v>4.3995677429036428</v>
      </c>
      <c r="P19" s="21">
        <f>('исходные данные'!P19)^(1/4)</f>
        <v>3.6688738327264807</v>
      </c>
      <c r="Q19" s="21">
        <f>('исходные данные'!Q19)^(1/4)</f>
        <v>4.9731670185880468</v>
      </c>
      <c r="R19" s="21">
        <f>('исходные данные'!R19)^(1/4)</f>
        <v>6.156420984481886</v>
      </c>
      <c r="S19" s="21">
        <f>('исходные данные'!S19)^(1/4)</f>
        <v>4.8438034052007266</v>
      </c>
      <c r="T19" s="21">
        <f>('исходные данные'!T19)^(1/4)</f>
        <v>4.7376918605938387</v>
      </c>
      <c r="U19" s="21">
        <f>('исходные данные'!U19)^(1/4)</f>
        <v>4.8798977213431263</v>
      </c>
      <c r="V19" s="21">
        <f>('исходные данные'!V19)^(1/4)</f>
        <v>5.4924051551351747</v>
      </c>
      <c r="W19" s="21">
        <f>('исходные данные'!W19)^(1/4)</f>
        <v>5.6842931901363469</v>
      </c>
      <c r="X19" s="21">
        <f>('исходные данные'!X19)^(1/4)</f>
        <v>4.0916807343202972</v>
      </c>
      <c r="Y19" s="21">
        <f>('исходные данные'!Y19)^(1/4)</f>
        <v>4.5470913268403255</v>
      </c>
      <c r="Z19" s="21">
        <f>('исходные данные'!Z19)^(1/4)</f>
        <v>3.8692379226062381</v>
      </c>
      <c r="AA19" s="21">
        <f>('исходные данные'!AA19)^(1/4)</f>
        <v>0</v>
      </c>
      <c r="AB19" s="21">
        <f>('исходные данные'!AB19)^(1/4)</f>
        <v>2.2942359721450747</v>
      </c>
      <c r="AC19" s="21">
        <f>('исходные данные'!AC19)^(1/4)</f>
        <v>3.2944758067061453</v>
      </c>
      <c r="AD19" s="21">
        <f>('исходные данные'!AD19)^(1/4)</f>
        <v>3.3159393248252851</v>
      </c>
      <c r="AE19" s="21">
        <f>('исходные данные'!AE19)^(1/2)</f>
        <v>15.066519173319364</v>
      </c>
      <c r="AF19" s="21">
        <f>('исходные данные'!AF19)^(1/4)</f>
        <v>4.4353484161795</v>
      </c>
      <c r="AG19" s="21">
        <f>('исходные данные'!AG19)^(1/4)</f>
        <v>1.488192140135935</v>
      </c>
      <c r="AH19" s="21">
        <f>('исходные данные'!AH19)^(1/4)</f>
        <v>1.986040143041967</v>
      </c>
      <c r="AI19" s="21">
        <f>'исходные данные'!AI19</f>
        <v>1750</v>
      </c>
    </row>
    <row r="20" spans="1:35" x14ac:dyDescent="0.25">
      <c r="A20" s="15" t="s">
        <v>15</v>
      </c>
      <c r="B20" s="21">
        <f>('исходные данные'!B20)^(1/4)</f>
        <v>2.2515587361325111</v>
      </c>
      <c r="C20" s="21">
        <f>('исходные данные'!C20)^(1/4)</f>
        <v>6.229957396517281</v>
      </c>
      <c r="D20" s="21">
        <f>('исходные данные'!D20)^(1/4)</f>
        <v>1.951380678630378</v>
      </c>
      <c r="E20" s="21">
        <f>'исходные данные'!E20</f>
        <v>29.9</v>
      </c>
      <c r="F20" s="21">
        <f>'исходные данные'!F20</f>
        <v>74.7</v>
      </c>
      <c r="G20" s="21">
        <f>'исходные данные'!G20</f>
        <v>25.3</v>
      </c>
      <c r="H20" s="21">
        <f>('исходные данные'!H20)^(1/4)</f>
        <v>3.6880171513613438</v>
      </c>
      <c r="I20" s="21">
        <f>('исходные данные'!I20)^(1/4)</f>
        <v>3.0987228187313307</v>
      </c>
      <c r="J20" s="21">
        <f>('исходные данные'!J20)^(1/4)</f>
        <v>4.4580945385166286</v>
      </c>
      <c r="K20" s="21">
        <f>('исходные данные'!K20)^(1/4)</f>
        <v>3.9345271466554461</v>
      </c>
      <c r="L20" s="21">
        <f>('исходные данные'!L20)^(1/4)</f>
        <v>3.72725689877285</v>
      </c>
      <c r="M20" s="21">
        <f>('исходные данные'!M20)^(1/4)</f>
        <v>2.5900200641113513</v>
      </c>
      <c r="N20" s="21">
        <f>('исходные данные'!N20)^(1/4)</f>
        <v>1.876529608701073</v>
      </c>
      <c r="O20" s="21">
        <f>('исходные данные'!O20)^(1/4)</f>
        <v>5.0046536534607844</v>
      </c>
      <c r="P20" s="21">
        <f>('исходные данные'!P20)^(1/4)</f>
        <v>5.1379027102281078</v>
      </c>
      <c r="Q20" s="21">
        <f>('исходные данные'!Q20)^(1/4)</f>
        <v>6.0324380240802222</v>
      </c>
      <c r="R20" s="21">
        <f>('исходные данные'!R20)^(1/4)</f>
        <v>5.1542192236302586</v>
      </c>
      <c r="S20" s="21">
        <f>('исходные данные'!S20)^(1/4)</f>
        <v>4.6088803702444467</v>
      </c>
      <c r="T20" s="21">
        <f>('исходные данные'!T20)^(1/4)</f>
        <v>4.3757974812184557</v>
      </c>
      <c r="U20" s="21">
        <f>('исходные данные'!U20)^(1/4)</f>
        <v>4.3099478666304156</v>
      </c>
      <c r="V20" s="21">
        <f>('исходные данные'!V20)^(1/4)</f>
        <v>5.0910295258173406</v>
      </c>
      <c r="W20" s="21">
        <f>('исходные данные'!W20)^(1/4)</f>
        <v>5.5239439356140743</v>
      </c>
      <c r="X20" s="21">
        <f>('исходные данные'!X20)^(1/4)</f>
        <v>4.0553132890487174</v>
      </c>
      <c r="Y20" s="21">
        <f>('исходные данные'!Y20)^(1/4)</f>
        <v>4.5665238970692741</v>
      </c>
      <c r="Z20" s="21">
        <f>('исходные данные'!Z20)^(1/4)</f>
        <v>3.6219702630124471</v>
      </c>
      <c r="AA20" s="21">
        <f>('исходные данные'!AA20)^(1/4)</f>
        <v>0</v>
      </c>
      <c r="AB20" s="21">
        <f>('исходные данные'!AB20)^(1/4)</f>
        <v>2.2108709926538581</v>
      </c>
      <c r="AC20" s="21">
        <f>('исходные данные'!AC20)^(1/4)</f>
        <v>7.0741770303702527</v>
      </c>
      <c r="AD20" s="21">
        <f>('исходные данные'!AD20)^(1/4)</f>
        <v>4.6288896032060594</v>
      </c>
      <c r="AE20" s="21">
        <f>('исходные данные'!AE20)^(1/2)</f>
        <v>15.556349186104045</v>
      </c>
      <c r="AF20" s="21">
        <f>('исходные данные'!AF20)^(1/4)</f>
        <v>5.5950828130597898</v>
      </c>
      <c r="AG20" s="21">
        <f>('исходные данные'!AG20)^(1/4)</f>
        <v>1.446774705197617</v>
      </c>
      <c r="AH20" s="21">
        <f>('исходные данные'!AH20)^(1/4)</f>
        <v>1.7552902181723369</v>
      </c>
      <c r="AI20" s="21">
        <f>'исходные данные'!AI20</f>
        <v>874</v>
      </c>
    </row>
    <row r="21" spans="1:35" x14ac:dyDescent="0.25">
      <c r="A21" s="15" t="s">
        <v>16</v>
      </c>
      <c r="B21" s="21">
        <f>('исходные данные'!B21)^(1/4)</f>
        <v>2.4528847471082962</v>
      </c>
      <c r="C21" s="21">
        <f>('исходные данные'!C21)^(1/4)</f>
        <v>5.9719098320649513</v>
      </c>
      <c r="D21" s="21">
        <f>('исходные данные'!D21)^(1/4)</f>
        <v>2.0154451623197245</v>
      </c>
      <c r="E21" s="21">
        <f>'исходные данные'!E21</f>
        <v>28</v>
      </c>
      <c r="F21" s="21">
        <f>'исходные данные'!F21</f>
        <v>81.7</v>
      </c>
      <c r="G21" s="21">
        <f>'исходные данные'!G21</f>
        <v>18.3</v>
      </c>
      <c r="H21" s="21">
        <f>('исходные данные'!H21)^(1/4)</f>
        <v>3.1779718278112656</v>
      </c>
      <c r="I21" s="21">
        <f>('исходные данные'!I21)^(1/4)</f>
        <v>3.5129743260063693</v>
      </c>
      <c r="J21" s="21">
        <f>('исходные данные'!J21)^(1/4)</f>
        <v>4.0347020455170792</v>
      </c>
      <c r="K21" s="21">
        <f>('исходные данные'!K21)^(1/4)</f>
        <v>3.7672744920035188</v>
      </c>
      <c r="L21" s="21">
        <f>('исходные данные'!L21)^(1/4)</f>
        <v>3.5948362943700354</v>
      </c>
      <c r="M21" s="21">
        <f>('исходные данные'!M21)^(1/4)</f>
        <v>3.0000000000000004</v>
      </c>
      <c r="N21" s="21">
        <f>('исходные данные'!N21)^(1/4)</f>
        <v>1.6265765616977856</v>
      </c>
      <c r="O21" s="21">
        <f>('исходные данные'!O21)^(1/4)</f>
        <v>4.5059454993557368</v>
      </c>
      <c r="P21" s="21">
        <f>('исходные данные'!P21)^(1/4)</f>
        <v>4.7876303996348941</v>
      </c>
      <c r="Q21" s="21">
        <f>('исходные данные'!Q21)^(1/4)</f>
        <v>5.4003342500558356</v>
      </c>
      <c r="R21" s="21">
        <f>('исходные данные'!R21)^(1/4)</f>
        <v>5.4158024997094598</v>
      </c>
      <c r="S21" s="21">
        <f>('исходные данные'!S21)^(1/4)</f>
        <v>5.2090944077911701</v>
      </c>
      <c r="T21" s="21">
        <f>('исходные данные'!T21)^(1/4)</f>
        <v>5.0261610408872892</v>
      </c>
      <c r="U21" s="21">
        <f>('исходные данные'!U21)^(1/4)</f>
        <v>4.3445734706921018</v>
      </c>
      <c r="V21" s="21">
        <f>('исходные данные'!V21)^(1/4)</f>
        <v>6.0430161432628919</v>
      </c>
      <c r="W21" s="21">
        <f>('исходные данные'!W21)^(1/4)</f>
        <v>5.8816234755802492</v>
      </c>
      <c r="X21" s="21">
        <f>('исходные данные'!X21)^(1/4)</f>
        <v>4.1693653974627285</v>
      </c>
      <c r="Y21" s="21">
        <f>('исходные данные'!Y21)^(1/4)</f>
        <v>4.6142866845247523</v>
      </c>
      <c r="Z21" s="21">
        <f>('исходные данные'!Z21)^(1/4)</f>
        <v>4.4692683891817344</v>
      </c>
      <c r="AA21" s="21">
        <f>('исходные данные'!AA21)^(1/4)</f>
        <v>0</v>
      </c>
      <c r="AB21" s="21">
        <f>('исходные данные'!AB21)^(1/4)</f>
        <v>2.4645379767065214</v>
      </c>
      <c r="AC21" s="21">
        <f>('исходные данные'!AC21)^(1/4)</f>
        <v>4.9601255391270582</v>
      </c>
      <c r="AD21" s="21">
        <f>('исходные данные'!AD21)^(1/4)</f>
        <v>3.7894149593665665</v>
      </c>
      <c r="AE21" s="21">
        <f>('исходные данные'!AE21)^(1/2)</f>
        <v>16.340134638368191</v>
      </c>
      <c r="AF21" s="21">
        <f>('исходные данные'!AF21)^(1/4)</f>
        <v>6.4031242374328494</v>
      </c>
      <c r="AG21" s="21">
        <f>('исходные данные'!AG21)^(1/4)</f>
        <v>2.0085347250192838</v>
      </c>
      <c r="AH21" s="21">
        <f>('исходные данные'!AH21)^(1/4)</f>
        <v>2.372537140277331</v>
      </c>
      <c r="AI21" s="21">
        <f>'исходные данные'!AI21</f>
        <v>1711</v>
      </c>
    </row>
    <row r="22" spans="1:35" x14ac:dyDescent="0.25">
      <c r="A22" s="15" t="s">
        <v>17</v>
      </c>
      <c r="B22" s="21">
        <f>('исходные данные'!B22)^(1/4)</f>
        <v>1.2698234324738655</v>
      </c>
      <c r="C22" s="21">
        <f>('исходные данные'!C22)^(1/4)</f>
        <v>10.537598560632302</v>
      </c>
      <c r="D22" s="21">
        <f>('исходные данные'!D22)^(1/4)</f>
        <v>1.9480074928505935</v>
      </c>
      <c r="E22" s="21">
        <f>'исходные данные'!E22</f>
        <v>26.2</v>
      </c>
      <c r="F22" s="21">
        <f>'исходные данные'!F22</f>
        <v>98.8</v>
      </c>
      <c r="G22" s="21">
        <f>'исходные данные'!G22</f>
        <v>1.2</v>
      </c>
      <c r="H22" s="21">
        <f>('исходные данные'!H22)^(1/4)</f>
        <v>2.9813075013013317</v>
      </c>
      <c r="I22" s="21">
        <f>('исходные данные'!I22)^(1/4)</f>
        <v>5.9589557599818379</v>
      </c>
      <c r="J22" s="21">
        <f>('исходные данные'!J22)^(1/4)</f>
        <v>7.0375968901436217</v>
      </c>
      <c r="K22" s="21">
        <f>('исходные данные'!K22)^(1/4)</f>
        <v>7.6504288218167709</v>
      </c>
      <c r="L22" s="21">
        <f>('исходные данные'!L22)^(1/4)</f>
        <v>9.0112955895724074</v>
      </c>
      <c r="M22" s="21">
        <f>('исходные данные'!M22)^(1/4)</f>
        <v>6.6160514853255616</v>
      </c>
      <c r="N22" s="21">
        <f>('исходные данные'!N22)^(1/4)</f>
        <v>2.0335227133295235</v>
      </c>
      <c r="O22" s="21">
        <f>('исходные данные'!O22)^(1/4)</f>
        <v>5.0882827986510515</v>
      </c>
      <c r="P22" s="21">
        <f>('исходные данные'!P22)^(1/4)</f>
        <v>0</v>
      </c>
      <c r="Q22" s="21">
        <f>('исходные данные'!Q22)^(1/4)</f>
        <v>7.4537621850749671</v>
      </c>
      <c r="R22" s="21">
        <f>('исходные данные'!R22)^(1/4)</f>
        <v>8.9431402406774296</v>
      </c>
      <c r="S22" s="21">
        <f>('исходные данные'!S22)^(1/4)</f>
        <v>5.1712733756386626</v>
      </c>
      <c r="T22" s="21">
        <f>('исходные данные'!T22)^(1/4)</f>
        <v>6.9924142242714158</v>
      </c>
      <c r="U22" s="21">
        <f>('исходные данные'!U22)^(1/4)</f>
        <v>5.2944075942065716</v>
      </c>
      <c r="V22" s="21">
        <f>('исходные данные'!V22)^(1/4)</f>
        <v>7.0485063271956809</v>
      </c>
      <c r="W22" s="21">
        <f>('исходные данные'!W22)^(1/4)</f>
        <v>7.1312925552785709</v>
      </c>
      <c r="X22" s="21">
        <f>('исходные данные'!X22)^(1/4)</f>
        <v>5.2955888894206762</v>
      </c>
      <c r="Y22" s="21">
        <f>('исходные данные'!Y22)^(1/4)</f>
        <v>6.1956483337012509</v>
      </c>
      <c r="Z22" s="21">
        <f>('исходные данные'!Z22)^(1/4)</f>
        <v>5.6976723720891194</v>
      </c>
      <c r="AA22" s="21">
        <f>('исходные данные'!AA22)^(1/4)</f>
        <v>0</v>
      </c>
      <c r="AB22" s="21">
        <f>('исходные данные'!AB22)^(1/4)</f>
        <v>3.1219506591368122</v>
      </c>
      <c r="AC22" s="21">
        <f>('исходные данные'!AC22)^(1/4)</f>
        <v>19.153797532039981</v>
      </c>
      <c r="AD22" s="21">
        <f>('исходные данные'!AD22)^(1/4)</f>
        <v>10.9820183152073</v>
      </c>
      <c r="AE22" s="21">
        <f>('исходные данные'!AE22)^(1/2)</f>
        <v>24.738633753705962</v>
      </c>
      <c r="AF22" s="21">
        <f>('исходные данные'!AF22)^(1/4)</f>
        <v>6.7943178870535021</v>
      </c>
      <c r="AG22" s="21">
        <f>('исходные данные'!AG22)^(1/4)</f>
        <v>2.5647317976206754</v>
      </c>
      <c r="AH22" s="21">
        <f>('исходные данные'!AH22)^(1/4)</f>
        <v>3.4868811816393128</v>
      </c>
      <c r="AI22" s="21">
        <f>'исходные данные'!AI22</f>
        <v>1592</v>
      </c>
    </row>
    <row r="23" spans="1:35" x14ac:dyDescent="0.25">
      <c r="A23" s="15" t="s">
        <v>18</v>
      </c>
      <c r="B23" s="21">
        <f>('исходные данные'!B23)^(1/4)</f>
        <v>3.6653824960765564</v>
      </c>
      <c r="C23" s="21">
        <f>('исходные данные'!C23)^(1/4)</f>
        <v>5.0097713190608069</v>
      </c>
      <c r="D23" s="21">
        <f>('исходные данные'!D23)^(1/4)</f>
        <v>2.0569003768440597</v>
      </c>
      <c r="E23" s="21">
        <f>'исходные данные'!E23</f>
        <v>26</v>
      </c>
      <c r="F23" s="21">
        <f>'исходные данные'!F23</f>
        <v>79.900000000000006</v>
      </c>
      <c r="G23" s="21">
        <f>'исходные данные'!G23</f>
        <v>20.100000000000001</v>
      </c>
      <c r="H23" s="21">
        <f>('исходные данные'!H23)^(1/4)</f>
        <v>2.9622566376652992</v>
      </c>
      <c r="I23" s="21">
        <f>('исходные данные'!I23)^(1/4)</f>
        <v>1.9446166923683976</v>
      </c>
      <c r="J23" s="21">
        <f>('исходные данные'!J23)^(1/4)</f>
        <v>2.6183304986958853</v>
      </c>
      <c r="K23" s="21">
        <f>('исходные данные'!K23)^(1/4)</f>
        <v>3.126764441076312</v>
      </c>
      <c r="L23" s="21">
        <f>('исходные данные'!L23)^(1/4)</f>
        <v>2.1657367706679937</v>
      </c>
      <c r="M23" s="21">
        <f>('исходные данные'!M23)^(1/4)</f>
        <v>2.359611061770567</v>
      </c>
      <c r="N23" s="21">
        <f>('исходные данные'!N23)^(1/4)</f>
        <v>0.66874030497642201</v>
      </c>
      <c r="O23" s="21">
        <f>('исходные данные'!O23)^(1/4)</f>
        <v>5.102235693026568</v>
      </c>
      <c r="P23" s="21">
        <f>('исходные данные'!P23)^(1/4)</f>
        <v>6.9406302468262515</v>
      </c>
      <c r="Q23" s="21">
        <f>('исходные данные'!Q23)^(1/4)</f>
        <v>5.7863207452805172</v>
      </c>
      <c r="R23" s="21">
        <f>('исходные данные'!R23)^(1/4)</f>
        <v>5.6429741047119313</v>
      </c>
      <c r="S23" s="21">
        <f>('исходные данные'!S23)^(1/4)</f>
        <v>4.3493447652002528</v>
      </c>
      <c r="T23" s="21">
        <f>('исходные данные'!T23)^(1/4)</f>
        <v>4.9811483033076147</v>
      </c>
      <c r="U23" s="21">
        <f>('исходные данные'!U23)^(1/4)</f>
        <v>4.2257354893569028</v>
      </c>
      <c r="V23" s="21">
        <f>('исходные данные'!V23)^(1/4)</f>
        <v>5.3476094052337011</v>
      </c>
      <c r="W23" s="21">
        <f>('исходные данные'!W23)^(1/4)</f>
        <v>5.4914166268035416</v>
      </c>
      <c r="X23" s="21">
        <f>('исходные данные'!X23)^(1/4)</f>
        <v>4.1929319208803912</v>
      </c>
      <c r="Y23" s="21">
        <f>('исходные данные'!Y23)^(1/4)</f>
        <v>5.0088390401046308</v>
      </c>
      <c r="Z23" s="21">
        <f>('исходные данные'!Z23)^(1/4)</f>
        <v>4.2257154585497805</v>
      </c>
      <c r="AA23" s="21">
        <f>('исходные данные'!AA23)^(1/4)</f>
        <v>0</v>
      </c>
      <c r="AB23" s="21">
        <f>('исходные данные'!AB23)^(1/4)</f>
        <v>2.4932550192318694</v>
      </c>
      <c r="AC23" s="21">
        <f>('исходные данные'!AC23)^(1/4)</f>
        <v>5.0377698717224773</v>
      </c>
      <c r="AD23" s="21">
        <f>('исходные данные'!AD23)^(1/4)</f>
        <v>2.6042906871402178</v>
      </c>
      <c r="AE23" s="21">
        <f>('исходные данные'!AE23)^(1/2)</f>
        <v>15.165750888103101</v>
      </c>
      <c r="AF23" s="21">
        <f>('исходные данные'!AF23)^(1/4)</f>
        <v>5.1344768626344139</v>
      </c>
      <c r="AG23" s="21">
        <f>('исходные данные'!AG23)^(1/4)</f>
        <v>2.8403905697139327</v>
      </c>
      <c r="AH23" s="21">
        <f>('исходные данные'!AH23)^(1/4)</f>
        <v>2.197917726121013</v>
      </c>
      <c r="AI23" s="21">
        <f>'исходные данные'!AI23</f>
        <v>2487</v>
      </c>
    </row>
    <row r="24" spans="1:35" x14ac:dyDescent="0.25">
      <c r="A24" s="15" t="s">
        <v>19</v>
      </c>
      <c r="B24" s="21">
        <f>('исходные данные'!B24)^(1/4)</f>
        <v>4.5183714154858663</v>
      </c>
      <c r="C24" s="21">
        <f>('исходные данные'!C24)^(1/4)</f>
        <v>5.410281527089059</v>
      </c>
      <c r="D24" s="21">
        <f>('исходные данные'!D24)^(1/4)</f>
        <v>2.1094357284016496</v>
      </c>
      <c r="E24" s="21">
        <f>'исходные данные'!E24</f>
        <v>21.2</v>
      </c>
      <c r="F24" s="21">
        <f>'исходные данные'!F24</f>
        <v>77.900000000000006</v>
      </c>
      <c r="G24" s="21">
        <f>'исходные данные'!G24</f>
        <v>22.1</v>
      </c>
      <c r="H24" s="21">
        <f>('исходные данные'!H24)^(1/4)</f>
        <v>3.2010858729436791</v>
      </c>
      <c r="I24" s="21">
        <f>('исходные данные'!I24)^(1/4)</f>
        <v>2.9309883380808275</v>
      </c>
      <c r="J24" s="21">
        <f>('исходные данные'!J24)^(1/4)</f>
        <v>2</v>
      </c>
      <c r="K24" s="21">
        <f>('исходные данные'!K24)^(1/4)</f>
        <v>3.3917161618800873</v>
      </c>
      <c r="L24" s="21">
        <f>('исходные данные'!L24)^(1/4)</f>
        <v>2.5304395344352431</v>
      </c>
      <c r="M24" s="21">
        <f>('исходные данные'!M24)^(1/4)</f>
        <v>1.6265765616977856</v>
      </c>
      <c r="N24" s="21">
        <f>('исходные данные'!N24)^(1/4)</f>
        <v>1.3478094125129469</v>
      </c>
      <c r="O24" s="21">
        <f>('исходные данные'!O24)^(1/4)</f>
        <v>4.3022211445561798</v>
      </c>
      <c r="P24" s="21">
        <f>('исходные данные'!P24)^(1/4)</f>
        <v>8.9874182446907493</v>
      </c>
      <c r="Q24" s="21">
        <f>('исходные данные'!Q24)^(1/4)</f>
        <v>6.5026085332058043</v>
      </c>
      <c r="R24" s="21">
        <f>('исходные данные'!R24)^(1/4)</f>
        <v>5.220090564366596</v>
      </c>
      <c r="S24" s="21">
        <f>('исходные данные'!S24)^(1/4)</f>
        <v>5.8872043897368274</v>
      </c>
      <c r="T24" s="21">
        <f>('исходные данные'!T24)^(1/4)</f>
        <v>4.928073987421592</v>
      </c>
      <c r="U24" s="21">
        <f>('исходные данные'!U24)^(1/4)</f>
        <v>5.1587772448261147</v>
      </c>
      <c r="V24" s="21">
        <f>('исходные данные'!V24)^(1/4)</f>
        <v>5.5768068808156945</v>
      </c>
      <c r="W24" s="21">
        <f>('исходные данные'!W24)^(1/4)</f>
        <v>6.013693154224657</v>
      </c>
      <c r="X24" s="21">
        <f>('исходные данные'!X24)^(1/4)</f>
        <v>4.4613496124853249</v>
      </c>
      <c r="Y24" s="21">
        <f>('исходные данные'!Y24)^(1/4)</f>
        <v>5.0758012562636532</v>
      </c>
      <c r="Z24" s="21">
        <f>('исходные данные'!Z24)^(1/4)</f>
        <v>4.3637977324669714</v>
      </c>
      <c r="AA24" s="21">
        <f>('исходные данные'!AA24)^(1/4)</f>
        <v>0</v>
      </c>
      <c r="AB24" s="21">
        <f>('исходные данные'!AB24)^(1/4)</f>
        <v>2.2399464618515998</v>
      </c>
      <c r="AC24" s="21">
        <f>('исходные данные'!AC24)^(1/4)</f>
        <v>6.2568710609384368</v>
      </c>
      <c r="AD24" s="21">
        <f>('исходные данные'!AD24)^(1/4)</f>
        <v>3.4520103255658126</v>
      </c>
      <c r="AE24" s="21">
        <f>('исходные данные'!AE24)^(1/2)</f>
        <v>13.490737563232042</v>
      </c>
      <c r="AF24" s="21">
        <f>('исходные данные'!AF24)^(1/4)</f>
        <v>4.5404325926158515</v>
      </c>
      <c r="AG24" s="21">
        <f>('исходные данные'!AG24)^(1/4)</f>
        <v>1.7850893078291095</v>
      </c>
      <c r="AH24" s="21">
        <f>('исходные данные'!AH24)^(1/4)</f>
        <v>2.1042990347620458</v>
      </c>
      <c r="AI24" s="21">
        <f>'исходные данные'!AI24</f>
        <v>2780</v>
      </c>
    </row>
    <row r="25" spans="1:35" s="4" customFormat="1" x14ac:dyDescent="0.25">
      <c r="A25" s="15" t="s">
        <v>20</v>
      </c>
      <c r="B25" s="21">
        <f>('исходные данные'!B25)^(1/4)</f>
        <v>4.5083102847014844</v>
      </c>
      <c r="C25" s="21">
        <f>('исходные данные'!C25)^(1/4)</f>
        <v>5.7981417123861494</v>
      </c>
      <c r="D25" s="21">
        <f>('исходные данные'!D25)^(1/4)</f>
        <v>2.0682963828333425</v>
      </c>
      <c r="E25" s="21">
        <f>'исходные данные'!E25</f>
        <v>25.6</v>
      </c>
      <c r="F25" s="21">
        <f>'исходные данные'!F25</f>
        <v>77.599999999999994</v>
      </c>
      <c r="G25" s="21">
        <f>'исходные данные'!G25</f>
        <v>22.4</v>
      </c>
      <c r="H25" s="21">
        <f>('исходные данные'!H25)^(1/4)</f>
        <v>2.871621711025901</v>
      </c>
      <c r="I25" s="21">
        <f>('исходные данные'!I25)^(1/4)</f>
        <v>3.0246934405301547</v>
      </c>
      <c r="J25" s="21">
        <f>('исходные данные'!J25)^(1/4)</f>
        <v>2.3205957871060838</v>
      </c>
      <c r="K25" s="21">
        <f>('исходные данные'!K25)^(1/4)</f>
        <v>3.5340282211319898</v>
      </c>
      <c r="L25" s="21">
        <f>('исходные данные'!L25)^(1/4)</f>
        <v>2.8173132472612576</v>
      </c>
      <c r="M25" s="21">
        <f>('исходные данные'!M25)^(1/4)</f>
        <v>2.2581008643532257</v>
      </c>
      <c r="N25" s="21">
        <f>('исходные данные'!N25)^(1/4)</f>
        <v>1.4564753151219703</v>
      </c>
      <c r="O25" s="21">
        <f>('исходные данные'!O25)^(1/4)</f>
        <v>4.9117870316740913</v>
      </c>
      <c r="P25" s="21">
        <f>('исходные данные'!P25)^(1/4)</f>
        <v>8.500458401282625</v>
      </c>
      <c r="Q25" s="21">
        <f>('исходные данные'!Q25)^(1/4)</f>
        <v>5.433555077822974</v>
      </c>
      <c r="R25" s="21">
        <f>('исходные данные'!R25)^(1/4)</f>
        <v>5.2150806016947584</v>
      </c>
      <c r="S25" s="21">
        <f>('исходные данные'!S25)^(1/4)</f>
        <v>4.9006093758938354</v>
      </c>
      <c r="T25" s="21">
        <f>('исходные данные'!T25)^(1/4)</f>
        <v>4.8838566202184941</v>
      </c>
      <c r="U25" s="21">
        <f>('исходные данные'!U25)^(1/4)</f>
        <v>5.1385073136899946</v>
      </c>
      <c r="V25" s="21">
        <f>('исходные данные'!V25)^(1/4)</f>
        <v>5.6093294373174416</v>
      </c>
      <c r="W25" s="21">
        <f>('исходные данные'!W25)^(1/4)</f>
        <v>5.7216097063512033</v>
      </c>
      <c r="X25" s="21">
        <f>('исходные данные'!X25)^(1/4)</f>
        <v>4.1989216424805162</v>
      </c>
      <c r="Y25" s="21">
        <f>('исходные данные'!Y25)^(1/4)</f>
        <v>4.9305087891869714</v>
      </c>
      <c r="Z25" s="21">
        <f>('исходные данные'!Z25)^(1/4)</f>
        <v>4.5099262852231794</v>
      </c>
      <c r="AA25" s="21">
        <f>('исходные данные'!AA25)^(1/4)</f>
        <v>0</v>
      </c>
      <c r="AB25" s="21">
        <f>('исходные данные'!AB25)^(1/4)</f>
        <v>1.7074764851741444</v>
      </c>
      <c r="AC25" s="21">
        <f>('исходные данные'!AC25)^(1/4)</f>
        <v>6.6332495807107996</v>
      </c>
      <c r="AD25" s="21">
        <f>('исходные данные'!AD25)^(1/4)</f>
        <v>3.2531531233955713</v>
      </c>
      <c r="AE25" s="21">
        <f>('исходные данные'!AE25)^(1/2)</f>
        <v>13.820274961085254</v>
      </c>
      <c r="AF25" s="21">
        <f>('исходные данные'!AF25)^(1/4)</f>
        <v>5.3593668686413078</v>
      </c>
      <c r="AG25" s="21">
        <f>('исходные данные'!AG25)^(1/4)</f>
        <v>2.2428626694974358</v>
      </c>
      <c r="AH25" s="21">
        <f>('исходные данные'!AH25)^(1/4)</f>
        <v>2.6254560080931815</v>
      </c>
      <c r="AI25" s="21">
        <f>'исходные данные'!AI25</f>
        <v>1966</v>
      </c>
    </row>
    <row r="26" spans="1:35" x14ac:dyDescent="0.25">
      <c r="A26" s="15" t="s">
        <v>21</v>
      </c>
      <c r="B26" s="21">
        <f>('исходные данные'!B26)^(1/4)</f>
        <v>3.6464525378613839</v>
      </c>
      <c r="C26" s="21">
        <f>('исходные данные'!C26)^(1/4)</f>
        <v>2.5740449703513297</v>
      </c>
      <c r="D26" s="21">
        <f>('исходные данные'!D26)^(1/4)</f>
        <v>2.2225291030921031</v>
      </c>
      <c r="E26" s="21">
        <f>'исходные данные'!E26</f>
        <v>17</v>
      </c>
      <c r="F26" s="21">
        <f>'исходные данные'!F26</f>
        <v>72.400000000000006</v>
      </c>
      <c r="G26" s="21">
        <f>'исходные данные'!G26</f>
        <v>27.6</v>
      </c>
      <c r="H26" s="21">
        <f>('исходные данные'!H26)^(1/4)</f>
        <v>2.871621711025901</v>
      </c>
      <c r="I26" s="21">
        <f>('исходные данные'!I26)^(1/4)</f>
        <v>1.4645002761873149</v>
      </c>
      <c r="J26" s="21">
        <f>('исходные данные'!J26)^(1/4)</f>
        <v>1.0466351393921056</v>
      </c>
      <c r="K26" s="21">
        <f>('исходные данные'!K26)^(1/4)</f>
        <v>1.5258077681557933</v>
      </c>
      <c r="L26" s="21">
        <f>('исходные данные'!L26)^(1/4)</f>
        <v>0</v>
      </c>
      <c r="M26" s="21">
        <f>('исходные данные'!M26)^(1/4)</f>
        <v>0</v>
      </c>
      <c r="N26" s="21">
        <f>('исходные данные'!N26)^(1/4)</f>
        <v>0</v>
      </c>
      <c r="O26" s="21">
        <f>('исходные данные'!O26)^(1/4)</f>
        <v>6.0629557685909852</v>
      </c>
      <c r="P26" s="21">
        <f>('исходные данные'!P26)^(1/4)</f>
        <v>12.02254678056655</v>
      </c>
      <c r="Q26" s="21">
        <f>('исходные данные'!Q26)^(1/4)</f>
        <v>5.4107744433917624</v>
      </c>
      <c r="R26" s="21">
        <f>('исходные данные'!R26)^(1/4)</f>
        <v>5.6101788579460621</v>
      </c>
      <c r="S26" s="21">
        <f>('исходные данные'!S26)^(1/4)</f>
        <v>9.8118816311142538</v>
      </c>
      <c r="T26" s="21">
        <f>('исходные данные'!T26)^(1/4)</f>
        <v>5.7163897046504646</v>
      </c>
      <c r="U26" s="21">
        <f>('исходные данные'!U26)^(1/4)</f>
        <v>4.9804358727148292</v>
      </c>
      <c r="V26" s="21">
        <f>('исходные данные'!V26)^(1/4)</f>
        <v>8.01429184459497</v>
      </c>
      <c r="W26" s="21">
        <f>('исходные данные'!W26)^(1/4)</f>
        <v>6.8570040643758006</v>
      </c>
      <c r="X26" s="21">
        <f>('исходные данные'!X26)^(1/4)</f>
        <v>4.9640038513503786</v>
      </c>
      <c r="Y26" s="21">
        <f>('исходные данные'!Y26)^(1/4)</f>
        <v>5.7901251465321195</v>
      </c>
      <c r="Z26" s="21">
        <f>('исходные данные'!Z26)^(1/4)</f>
        <v>5.2644833995674167</v>
      </c>
      <c r="AA26" s="21">
        <f>('исходные данные'!AA26)^(1/4)</f>
        <v>0</v>
      </c>
      <c r="AB26" s="21">
        <f>('исходные данные'!AB26)^(1/4)</f>
        <v>2.2608654879910133</v>
      </c>
      <c r="AC26" s="21">
        <f>('исходные данные'!AC26)^(1/4)</f>
        <v>0</v>
      </c>
      <c r="AD26" s="21">
        <f>('исходные данные'!AD26)^(1/4)</f>
        <v>0</v>
      </c>
      <c r="AE26" s="21">
        <f>('исходные данные'!AE26)^(1/2)</f>
        <v>0</v>
      </c>
      <c r="AF26" s="21">
        <f>('исходные данные'!AF26)^(1/4)</f>
        <v>5.0119570403347371</v>
      </c>
      <c r="AG26" s="21">
        <f>('исходные данные'!AG26)^(1/4)</f>
        <v>1.6168293476705564</v>
      </c>
      <c r="AH26" s="21">
        <f>('исходные данные'!AH26)^(1/4)</f>
        <v>2.5304746806491396</v>
      </c>
      <c r="AI26" s="21">
        <f>'исходные данные'!AI26</f>
        <v>1926</v>
      </c>
    </row>
    <row r="27" spans="1:35" x14ac:dyDescent="0.25">
      <c r="A27" s="15" t="s">
        <v>22</v>
      </c>
      <c r="B27" s="21">
        <f>('исходные данные'!B27)^(1/4)</f>
        <v>3.4671047402943147</v>
      </c>
      <c r="C27" s="21">
        <f>('исходные данные'!C27)^(1/4)</f>
        <v>5.8705215835605964</v>
      </c>
      <c r="D27" s="21">
        <f>('исходные данные'!D27)^(1/4)</f>
        <v>2.0795070719013991</v>
      </c>
      <c r="E27" s="21">
        <f>'исходные данные'!E27</f>
        <v>25.4</v>
      </c>
      <c r="F27" s="21">
        <f>'исходные данные'!F27</f>
        <v>72</v>
      </c>
      <c r="G27" s="21">
        <f>'исходные данные'!G27</f>
        <v>28</v>
      </c>
      <c r="H27" s="21">
        <f>('исходные данные'!H27)^(1/4)</f>
        <v>2.9813075013013317</v>
      </c>
      <c r="I27" s="21">
        <f>('исходные данные'!I27)^(1/4)</f>
        <v>3.1137372584777698</v>
      </c>
      <c r="J27" s="21">
        <f>('исходные данные'!J27)^(1/4)</f>
        <v>3.2958732516891813</v>
      </c>
      <c r="K27" s="21">
        <f>('исходные данные'!K27)^(1/4)</f>
        <v>3.5815512701996046</v>
      </c>
      <c r="L27" s="21">
        <f>('исходные данные'!L27)^(1/4)</f>
        <v>2.9027831081870996</v>
      </c>
      <c r="M27" s="21">
        <f>('исходные данные'!M27)^(1/4)</f>
        <v>2.3784142300054421</v>
      </c>
      <c r="N27" s="21">
        <f>('исходные данные'!N27)^(1/4)</f>
        <v>2.1558246717785052</v>
      </c>
      <c r="O27" s="21">
        <f>('исходные данные'!O27)^(1/4)</f>
        <v>4.4214723015067472</v>
      </c>
      <c r="P27" s="21">
        <f>('исходные данные'!P27)^(1/4)</f>
        <v>4.056671890498956</v>
      </c>
      <c r="Q27" s="21">
        <f>('исходные данные'!Q27)^(1/4)</f>
        <v>6.4180637179306537</v>
      </c>
      <c r="R27" s="21">
        <f>('исходные данные'!R27)^(1/4)</f>
        <v>5.4415924289559143</v>
      </c>
      <c r="S27" s="21">
        <f>('исходные данные'!S27)^(1/4)</f>
        <v>4.9702453506807691</v>
      </c>
      <c r="T27" s="21">
        <f>('исходные данные'!T27)^(1/4)</f>
        <v>4.9870303973639647</v>
      </c>
      <c r="U27" s="21">
        <f>('исходные данные'!U27)^(1/4)</f>
        <v>3.9097998169929635</v>
      </c>
      <c r="V27" s="21">
        <f>('исходные данные'!V27)^(1/4)</f>
        <v>6.3500551278922659</v>
      </c>
      <c r="W27" s="21">
        <f>('исходные данные'!W27)^(1/4)</f>
        <v>5.3239455905711575</v>
      </c>
      <c r="X27" s="21">
        <f>('исходные данные'!X27)^(1/4)</f>
        <v>3.7934365714391602</v>
      </c>
      <c r="Y27" s="21">
        <f>('исходные данные'!Y27)^(1/4)</f>
        <v>4.5470539735458733</v>
      </c>
      <c r="Z27" s="21">
        <f>('исходные данные'!Z27)^(1/4)</f>
        <v>4.1794999391579442</v>
      </c>
      <c r="AA27" s="21">
        <f>('исходные данные'!AA27)^(1/4)</f>
        <v>0</v>
      </c>
      <c r="AB27" s="21">
        <f>('исходные данные'!AB27)^(1/4)</f>
        <v>2.48697227636193</v>
      </c>
      <c r="AC27" s="21">
        <f>('исходные данные'!AC27)^(1/4)</f>
        <v>7.3391272396165963</v>
      </c>
      <c r="AD27" s="21">
        <f>('исходные данные'!AD27)^(1/4)</f>
        <v>4.6258618748208811</v>
      </c>
      <c r="AE27" s="21">
        <f>('исходные данные'!AE27)^(1/2)</f>
        <v>12.806248474865697</v>
      </c>
      <c r="AF27" s="21">
        <f>('исходные данные'!AF27)^(1/4)</f>
        <v>5.6788230288673551</v>
      </c>
      <c r="AG27" s="21">
        <f>('исходные данные'!AG27)^(1/4)</f>
        <v>2.35931139656407</v>
      </c>
      <c r="AH27" s="21">
        <f>('исходные данные'!AH27)^(1/4)</f>
        <v>2.4712930194263034</v>
      </c>
      <c r="AI27" s="21">
        <f>'исходные данные'!AI27</f>
        <v>2458</v>
      </c>
    </row>
    <row r="28" spans="1:35" x14ac:dyDescent="0.25">
      <c r="A28" s="15" t="s">
        <v>23</v>
      </c>
      <c r="B28" s="21">
        <f>('исходные данные'!B28)^(1/4)</f>
        <v>1.9712614858372011</v>
      </c>
      <c r="C28" s="21">
        <f>('исходные данные'!C28)^(1/4)</f>
        <v>5.5899373781672193</v>
      </c>
      <c r="D28" s="21">
        <f>('исходные данные'!D28)^(1/4)</f>
        <v>2.0335227133295235</v>
      </c>
      <c r="E28" s="21">
        <f>'исходные данные'!E28</f>
        <v>24.6</v>
      </c>
      <c r="F28" s="21">
        <f>'исходные данные'!F28</f>
        <v>77.7</v>
      </c>
      <c r="G28" s="21">
        <f>'исходные данные'!G28</f>
        <v>22.3</v>
      </c>
      <c r="H28" s="21">
        <f>('исходные данные'!H28)^(1/4)</f>
        <v>3.2010858729436791</v>
      </c>
      <c r="I28" s="21">
        <f>('исходные данные'!I28)^(1/4)</f>
        <v>2.8173132472612576</v>
      </c>
      <c r="J28" s="21">
        <f>('исходные данные'!J28)^(1/4)</f>
        <v>4.759149430918538</v>
      </c>
      <c r="K28" s="21">
        <f>('исходные данные'!K28)^(1/4)</f>
        <v>3.6163830244344211</v>
      </c>
      <c r="L28" s="21">
        <f>('исходные данные'!L28)^(1/4)</f>
        <v>2.6042906871402178</v>
      </c>
      <c r="M28" s="21">
        <f>('исходные данные'!M28)^(1/4)</f>
        <v>2.0305431848689306</v>
      </c>
      <c r="N28" s="21">
        <f>('исходные данные'!N28)^(1/4)</f>
        <v>0.79527072876705063</v>
      </c>
      <c r="O28" s="21">
        <f>('исходные данные'!O28)^(1/4)</f>
        <v>5.1920157278547299</v>
      </c>
      <c r="P28" s="21">
        <f>('исходные данные'!P28)^(1/4)</f>
        <v>7.6558611619632098</v>
      </c>
      <c r="Q28" s="21">
        <f>('исходные данные'!Q28)^(1/4)</f>
        <v>5.8392105798588112</v>
      </c>
      <c r="R28" s="21">
        <f>('исходные данные'!R28)^(1/4)</f>
        <v>5.4704123210143472</v>
      </c>
      <c r="S28" s="21">
        <f>('исходные данные'!S28)^(1/4)</f>
        <v>4.7517614888671078</v>
      </c>
      <c r="T28" s="21">
        <f>('исходные данные'!T28)^(1/4)</f>
        <v>4.8360381895042934</v>
      </c>
      <c r="U28" s="21">
        <f>('исходные данные'!U28)^(1/4)</f>
        <v>4.0776226886904645</v>
      </c>
      <c r="V28" s="21">
        <f>('исходные данные'!V28)^(1/4)</f>
        <v>5.2433193312892756</v>
      </c>
      <c r="W28" s="21">
        <f>('исходные данные'!W28)^(1/4)</f>
        <v>5.8865247782420882</v>
      </c>
      <c r="X28" s="21">
        <f>('исходные данные'!X28)^(1/4)</f>
        <v>4.3536198520464069</v>
      </c>
      <c r="Y28" s="21">
        <f>('исходные данные'!Y28)^(1/4)</f>
        <v>4.8622492911122466</v>
      </c>
      <c r="Z28" s="21">
        <f>('исходные данные'!Z28)^(1/4)</f>
        <v>4.0836480117574405</v>
      </c>
      <c r="AA28" s="21">
        <f>('исходные данные'!AA28)^(1/4)</f>
        <v>0</v>
      </c>
      <c r="AB28" s="21">
        <f>('исходные данные'!AB28)^(1/4)</f>
        <v>2.7338446446402407</v>
      </c>
      <c r="AC28" s="21">
        <f>('исходные данные'!AC28)^(1/4)</f>
        <v>7.1645849157568726</v>
      </c>
      <c r="AD28" s="21">
        <f>('исходные данные'!AD28)^(1/4)</f>
        <v>3.2162214526970305</v>
      </c>
      <c r="AE28" s="21">
        <f>('исходные данные'!AE28)^(1/2)</f>
        <v>14.456832294800961</v>
      </c>
      <c r="AF28" s="21">
        <f>('исходные данные'!AF28)^(1/4)</f>
        <v>5.9685028492171925</v>
      </c>
      <c r="AG28" s="21">
        <f>('исходные данные'!AG28)^(1/4)</f>
        <v>1.868442759756344</v>
      </c>
      <c r="AH28" s="21">
        <f>('исходные данные'!AH28)^(1/4)</f>
        <v>2.4861095696072844</v>
      </c>
      <c r="AI28" s="21">
        <f>'исходные данные'!AI28</f>
        <v>1697</v>
      </c>
    </row>
    <row r="29" spans="1:35" x14ac:dyDescent="0.25">
      <c r="A29" s="15" t="s">
        <v>24</v>
      </c>
      <c r="B29" s="21">
        <f>('исходные данные'!B29)^(1/4)</f>
        <v>3.0264986895823349</v>
      </c>
      <c r="C29" s="21">
        <f>('исходные данные'!C29)^(1/4)</f>
        <v>6.4942915285577083</v>
      </c>
      <c r="D29" s="21">
        <f>('исходные данные'!D29)^(1/4)</f>
        <v>1.961396648394778</v>
      </c>
      <c r="E29" s="21">
        <f>'исходные данные'!E29</f>
        <v>27.2</v>
      </c>
      <c r="F29" s="21">
        <f>'исходные данные'!F29</f>
        <v>64.2</v>
      </c>
      <c r="G29" s="21">
        <f>'исходные данные'!G29</f>
        <v>35.799999999999997</v>
      </c>
      <c r="H29" s="21">
        <f>('исходные данные'!H29)^(1/4)</f>
        <v>3.0885906193876611</v>
      </c>
      <c r="I29" s="21">
        <f>('исходные данные'!I29)^(1/4)</f>
        <v>2.8684492277691938</v>
      </c>
      <c r="J29" s="21">
        <f>('исходные данные'!J29)^(1/4)</f>
        <v>3.7930850992217611</v>
      </c>
      <c r="K29" s="21">
        <f>('исходные данные'!K29)^(1/4)</f>
        <v>4.0334453720360646</v>
      </c>
      <c r="L29" s="21">
        <f>('исходные данные'!L29)^(1/4)</f>
        <v>2.6853496142826505</v>
      </c>
      <c r="M29" s="21">
        <f>('исходные данные'!M29)^(1/4)</f>
        <v>2.4989993994393833</v>
      </c>
      <c r="N29" s="21">
        <f>('исходные данные'!N29)^(1/4)</f>
        <v>1.189207115002721</v>
      </c>
      <c r="O29" s="21">
        <f>('исходные данные'!O29)^(1/4)</f>
        <v>5.2542131400318182</v>
      </c>
      <c r="P29" s="21">
        <f>('исходные данные'!P29)^(1/4)</f>
        <v>5.4146927156831772</v>
      </c>
      <c r="Q29" s="21">
        <f>('исходные данные'!Q29)^(1/4)</f>
        <v>6.5884759497541765</v>
      </c>
      <c r="R29" s="21">
        <f>('исходные данные'!R29)^(1/4)</f>
        <v>6.6010030464877527</v>
      </c>
      <c r="S29" s="21">
        <f>('исходные данные'!S29)^(1/4)</f>
        <v>5.6866192694391131</v>
      </c>
      <c r="T29" s="21">
        <f>('исходные данные'!T29)^(1/4)</f>
        <v>5.1883959816118423</v>
      </c>
      <c r="U29" s="21">
        <f>('исходные данные'!U29)^(1/4)</f>
        <v>4.4616325309684006</v>
      </c>
      <c r="V29" s="21">
        <f>('исходные данные'!V29)^(1/4)</f>
        <v>6.5783114467775228</v>
      </c>
      <c r="W29" s="21">
        <f>('исходные данные'!W29)^(1/4)</f>
        <v>6.1211616227896295</v>
      </c>
      <c r="X29" s="21">
        <f>('исходные данные'!X29)^(1/4)</f>
        <v>4.4517550756738427</v>
      </c>
      <c r="Y29" s="21">
        <f>('исходные данные'!Y29)^(1/4)</f>
        <v>5.2225618657307775</v>
      </c>
      <c r="Z29" s="21">
        <f>('исходные данные'!Z29)^(1/4)</f>
        <v>4.4250233624153008</v>
      </c>
      <c r="AA29" s="21">
        <f>('исходные данные'!AA29)^(1/4)</f>
        <v>0</v>
      </c>
      <c r="AB29" s="21">
        <f>('исходные данные'!AB29)^(1/4)</f>
        <v>2.1543913411537718</v>
      </c>
      <c r="AC29" s="21">
        <f>('исходные данные'!AC29)^(1/4)</f>
        <v>9.9028174900074575</v>
      </c>
      <c r="AD29" s="21">
        <f>('исходные данные'!AD29)^(1/4)</f>
        <v>4.4382108561437468</v>
      </c>
      <c r="AE29" s="21">
        <f>('исходные данные'!AE29)^(1/2)</f>
        <v>11.045361017187261</v>
      </c>
      <c r="AF29" s="21">
        <f>('исходные данные'!AF29)^(1/4)</f>
        <v>4.5510784630906969</v>
      </c>
      <c r="AG29" s="21">
        <f>('исходные данные'!AG29)^(1/4)</f>
        <v>1.3075823679374792</v>
      </c>
      <c r="AH29" s="21">
        <f>('исходные данные'!AH29)^(1/4)</f>
        <v>1.6182968078748396</v>
      </c>
      <c r="AI29" s="21">
        <f>'исходные данные'!AI29</f>
        <v>1143</v>
      </c>
    </row>
    <row r="30" spans="1:35" x14ac:dyDescent="0.25">
      <c r="A30" s="15" t="s">
        <v>25</v>
      </c>
      <c r="B30" s="21">
        <f>('исходные данные'!B30)^(1/4)</f>
        <v>3.4695016340453457</v>
      </c>
      <c r="C30" s="21">
        <f>('исходные данные'!C30)^(1/4)</f>
        <v>5.2543286786982737</v>
      </c>
      <c r="D30" s="21">
        <f>('исходные данные'!D30)^(1/4)</f>
        <v>2.0654650327566206</v>
      </c>
      <c r="E30" s="21">
        <f>'исходные данные'!E30</f>
        <v>21.2</v>
      </c>
      <c r="F30" s="21">
        <f>'исходные данные'!F30</f>
        <v>92.5</v>
      </c>
      <c r="G30" s="21">
        <f>'исходные данные'!G30</f>
        <v>7.5</v>
      </c>
      <c r="H30" s="21">
        <f>('исходные данные'!H30)^(1/4)</f>
        <v>3.1701538797227009</v>
      </c>
      <c r="I30" s="21">
        <f>('исходные данные'!I30)^(1/4)</f>
        <v>2.6775696688553166</v>
      </c>
      <c r="J30" s="21">
        <f>('исходные данные'!J30)^(1/4)</f>
        <v>2.1899387030948421</v>
      </c>
      <c r="K30" s="21">
        <f>('исходные данные'!K30)^(1/4)</f>
        <v>3.5449432235120506</v>
      </c>
      <c r="L30" s="21">
        <f>('исходные данные'!L30)^(1/4)</f>
        <v>2.3784142300054421</v>
      </c>
      <c r="M30" s="21">
        <f>('исходные данные'!M30)^(1/4)</f>
        <v>2.087797629929844</v>
      </c>
      <c r="N30" s="21">
        <f>('исходные данные'!N30)^(1/4)</f>
        <v>1.1418583454354265</v>
      </c>
      <c r="O30" s="21">
        <f>('исходные данные'!O30)^(1/4)</f>
        <v>7.5808053827400519</v>
      </c>
      <c r="P30" s="21">
        <f>('исходные данные'!P30)^(1/4)</f>
        <v>8.033391659012441</v>
      </c>
      <c r="Q30" s="21">
        <f>('исходные данные'!Q30)^(1/4)</f>
        <v>5.6980739999031966</v>
      </c>
      <c r="R30" s="21">
        <f>('исходные данные'!R30)^(1/4)</f>
        <v>5.6909180396000947</v>
      </c>
      <c r="S30" s="21">
        <f>('исходные данные'!S30)^(1/4)</f>
        <v>5.9000859541903212</v>
      </c>
      <c r="T30" s="21">
        <f>('исходные данные'!T30)^(1/4)</f>
        <v>4.9044532381019081</v>
      </c>
      <c r="U30" s="21">
        <f>('исходные данные'!U30)^(1/4)</f>
        <v>4.960820449824336</v>
      </c>
      <c r="V30" s="21">
        <f>('исходные данные'!V30)^(1/4)</f>
        <v>5.7618496611058596</v>
      </c>
      <c r="W30" s="21">
        <f>('исходные данные'!W30)^(1/4)</f>
        <v>5.5680516375408304</v>
      </c>
      <c r="X30" s="21">
        <f>('исходные данные'!X30)^(1/4)</f>
        <v>4.5075624747046916</v>
      </c>
      <c r="Y30" s="21">
        <f>('исходные данные'!Y30)^(1/4)</f>
        <v>5.3182647268416048</v>
      </c>
      <c r="Z30" s="21">
        <f>('исходные данные'!Z30)^(1/4)</f>
        <v>4.5111837531710375</v>
      </c>
      <c r="AA30" s="21">
        <f>('исходные данные'!AA30)^(1/4)</f>
        <v>0</v>
      </c>
      <c r="AB30" s="21">
        <f>('исходные данные'!AB30)^(1/4)</f>
        <v>2.3329688483276159</v>
      </c>
      <c r="AC30" s="21">
        <f>('исходные данные'!AC30)^(1/4)</f>
        <v>6.8246424639354606</v>
      </c>
      <c r="AD30" s="21">
        <f>('исходные данные'!AD30)^(1/4)</f>
        <v>2.4545769762948617</v>
      </c>
      <c r="AE30" s="21">
        <f>('исходные данные'!AE30)^(1/2)</f>
        <v>11.575836902790225</v>
      </c>
      <c r="AF30" s="21">
        <f>('исходные данные'!AF30)^(1/4)</f>
        <v>4.6855627623691207</v>
      </c>
      <c r="AG30" s="21">
        <f>('исходные данные'!AG30)^(1/4)</f>
        <v>1.3719039449565051</v>
      </c>
      <c r="AH30" s="21">
        <f>('исходные данные'!AH30)^(1/4)</f>
        <v>2.0514748920432946</v>
      </c>
      <c r="AI30" s="21">
        <f>'исходные данные'!AI30</f>
        <v>2428</v>
      </c>
    </row>
    <row r="31" spans="1:35" x14ac:dyDescent="0.25">
      <c r="A31" s="15" t="s">
        <v>26</v>
      </c>
      <c r="B31" s="21">
        <f>('исходные данные'!B31)^(1/4)</f>
        <v>2.7170593534401672</v>
      </c>
      <c r="C31" s="21">
        <f>('исходные данные'!C31)^(1/4)</f>
        <v>4.9812953018000821</v>
      </c>
      <c r="D31" s="21">
        <f>('исходные данные'!D31)^(1/4)</f>
        <v>2.0305431848689306</v>
      </c>
      <c r="E31" s="21">
        <f>'исходные данные'!E31</f>
        <v>28.7</v>
      </c>
      <c r="F31" s="21">
        <f>'исходные данные'!F31</f>
        <v>70.8</v>
      </c>
      <c r="G31" s="21">
        <f>'исходные данные'!G31</f>
        <v>29.2</v>
      </c>
      <c r="H31" s="21">
        <f>('исходные данные'!H31)^(1/4)</f>
        <v>3.1463462836457889</v>
      </c>
      <c r="I31" s="21">
        <f>('исходные данные'!I31)^(1/4)</f>
        <v>2.8631382454865286</v>
      </c>
      <c r="J31" s="21">
        <f>('исходные данные'!J31)^(1/4)</f>
        <v>3.7511661226171107</v>
      </c>
      <c r="K31" s="21">
        <f>('исходные данные'!K31)^(1/4)</f>
        <v>3.025009592483221</v>
      </c>
      <c r="L31" s="21">
        <f>('исходные данные'!L31)^(1/4)</f>
        <v>2.5304395344352431</v>
      </c>
      <c r="M31" s="21">
        <f>('исходные данные'!M31)^(1/4)</f>
        <v>2.1657367706679937</v>
      </c>
      <c r="N31" s="21">
        <f>('исходные данные'!N31)^(1/4)</f>
        <v>1.4052906339306293</v>
      </c>
      <c r="O31" s="21">
        <f>('исходные данные'!O31)^(1/4)</f>
        <v>4.9852978731628861</v>
      </c>
      <c r="P31" s="21">
        <f>('исходные данные'!P31)^(1/4)</f>
        <v>6.8658989450056129</v>
      </c>
      <c r="Q31" s="21">
        <f>('исходные данные'!Q31)^(1/4)</f>
        <v>5.971152128431374</v>
      </c>
      <c r="R31" s="21">
        <f>('исходные данные'!R31)^(1/4)</f>
        <v>4.8577267969934619</v>
      </c>
      <c r="S31" s="21">
        <f>('исходные данные'!S31)^(1/4)</f>
        <v>6.0923893396860969</v>
      </c>
      <c r="T31" s="21">
        <f>('исходные данные'!T31)^(1/4)</f>
        <v>4.7537633680475642</v>
      </c>
      <c r="U31" s="21">
        <f>('исходные данные'!U31)^(1/4)</f>
        <v>4.654088232300527</v>
      </c>
      <c r="V31" s="21">
        <f>('исходные данные'!V31)^(1/4)</f>
        <v>5.2150844113720787</v>
      </c>
      <c r="W31" s="21">
        <f>('исходные данные'!W31)^(1/4)</f>
        <v>5.5480367973679092</v>
      </c>
      <c r="X31" s="21">
        <f>('исходные данные'!X31)^(1/4)</f>
        <v>4.2454289795981985</v>
      </c>
      <c r="Y31" s="21">
        <f>('исходные данные'!Y31)^(1/4)</f>
        <v>4.7518691449639316</v>
      </c>
      <c r="Z31" s="21">
        <f>('исходные данные'!Z31)^(1/4)</f>
        <v>4.1221221586111563</v>
      </c>
      <c r="AA31" s="21">
        <f>('исходные данные'!AA31)^(1/4)</f>
        <v>0</v>
      </c>
      <c r="AB31" s="21">
        <f>('исходные данные'!AB31)^(1/4)</f>
        <v>2.2710649634925053</v>
      </c>
      <c r="AC31" s="21">
        <f>('исходные данные'!AC31)^(1/4)</f>
        <v>5.5184456913762263</v>
      </c>
      <c r="AD31" s="21">
        <f>('исходные данные'!AD31)^(1/4)</f>
        <v>3.2582243049968445</v>
      </c>
      <c r="AE31" s="21">
        <f>('исходные данные'!AE31)^(1/2)</f>
        <v>11.401754250991379</v>
      </c>
      <c r="AF31" s="21">
        <f>('исходные данные'!AF31)^(1/4)</f>
        <v>6.6714635702022518</v>
      </c>
      <c r="AG31" s="21">
        <f>('исходные данные'!AG31)^(1/4)</f>
        <v>2.5417977588341714</v>
      </c>
      <c r="AH31" s="21">
        <f>('исходные данные'!AH31)^(1/4)</f>
        <v>2.0878734756204618</v>
      </c>
      <c r="AI31" s="21">
        <f>'исходные данные'!AI31</f>
        <v>2117</v>
      </c>
    </row>
    <row r="32" spans="1:35" x14ac:dyDescent="0.25">
      <c r="A32" s="15" t="s">
        <v>27</v>
      </c>
      <c r="B32" s="21">
        <f>('исходные данные'!B32)^(1/4)</f>
        <v>2.7282077681825037</v>
      </c>
      <c r="C32" s="21">
        <f>('исходные данные'!C32)^(1/4)</f>
        <v>5.0422611724615294</v>
      </c>
      <c r="D32" s="21">
        <f>('исходные данные'!D32)^(1/4)</f>
        <v>2</v>
      </c>
      <c r="E32" s="21">
        <f>'исходные данные'!E32</f>
        <v>29</v>
      </c>
      <c r="F32" s="21">
        <f>'исходные данные'!F32</f>
        <v>70.5</v>
      </c>
      <c r="G32" s="21">
        <f>'исходные данные'!G32</f>
        <v>29.5</v>
      </c>
      <c r="H32" s="21">
        <f>('исходные данные'!H32)^(1/4)</f>
        <v>3.4937881469450467</v>
      </c>
      <c r="I32" s="21">
        <f>('исходные данные'!I32)^(1/4)</f>
        <v>2.7095501355743652</v>
      </c>
      <c r="J32" s="21">
        <f>('исходные данные'!J32)^(1/4)</f>
        <v>4.1583189470975634</v>
      </c>
      <c r="K32" s="21">
        <f>('исходные данные'!K32)^(1/4)</f>
        <v>3.1127181687007854</v>
      </c>
      <c r="L32" s="21">
        <f>('исходные данные'!L32)^(1/4)</f>
        <v>2.3967817269284302</v>
      </c>
      <c r="M32" s="21">
        <f>('исходные данные'!M32)^(1/4)</f>
        <v>2.1147425268811282</v>
      </c>
      <c r="N32" s="21">
        <f>('исходные данные'!N32)^(1/4)</f>
        <v>1.0241136890844451</v>
      </c>
      <c r="O32" s="21">
        <f>('исходные данные'!O32)^(1/4)</f>
        <v>4.0842581386756285</v>
      </c>
      <c r="P32" s="21">
        <f>('исходные данные'!P32)^(1/4)</f>
        <v>5.7377146983223239</v>
      </c>
      <c r="Q32" s="21">
        <f>('исходные данные'!Q32)^(1/4)</f>
        <v>4.6552798408541927</v>
      </c>
      <c r="R32" s="21">
        <f>('исходные данные'!R32)^(1/4)</f>
        <v>4.7140419692672664</v>
      </c>
      <c r="S32" s="21">
        <f>('исходные данные'!S32)^(1/4)</f>
        <v>4.4106232541917194</v>
      </c>
      <c r="T32" s="21">
        <f>('исходные данные'!T32)^(1/4)</f>
        <v>4.6015157641947599</v>
      </c>
      <c r="U32" s="21">
        <f>('исходные данные'!U32)^(1/4)</f>
        <v>4.2093457605412841</v>
      </c>
      <c r="V32" s="21">
        <f>('исходные данные'!V32)^(1/4)</f>
        <v>4.9834160326778987</v>
      </c>
      <c r="W32" s="21">
        <f>('исходные данные'!W32)^(1/4)</f>
        <v>4.7991054485897369</v>
      </c>
      <c r="X32" s="21">
        <f>('исходные данные'!X32)^(1/4)</f>
        <v>3.9850124890304257</v>
      </c>
      <c r="Y32" s="21">
        <f>('исходные данные'!Y32)^(1/4)</f>
        <v>4.5501614498847269</v>
      </c>
      <c r="Z32" s="21">
        <f>('исходные данные'!Z32)^(1/4)</f>
        <v>3.9311512134634685</v>
      </c>
      <c r="AA32" s="21">
        <f>('исходные данные'!AA32)^(1/4)</f>
        <v>0</v>
      </c>
      <c r="AB32" s="21">
        <f>('исходные данные'!AB32)^(1/4)</f>
        <v>2.2460671632250246</v>
      </c>
      <c r="AC32" s="21">
        <f>('исходные данные'!AC32)^(1/4)</f>
        <v>2.6484469348469251</v>
      </c>
      <c r="AD32" s="21">
        <f>('исходные данные'!AD32)^(1/4)</f>
        <v>3.5414586932633454</v>
      </c>
      <c r="AE32" s="21">
        <f>('исходные данные'!AE32)^(1/2)</f>
        <v>11.958260743101398</v>
      </c>
      <c r="AF32" s="21">
        <f>('исходные данные'!AF32)^(1/4)</f>
        <v>6.3993117175901464</v>
      </c>
      <c r="AG32" s="21">
        <f>('исходные данные'!AG32)^(1/4)</f>
        <v>2.0356607723015956</v>
      </c>
      <c r="AH32" s="21">
        <f>('исходные данные'!AH32)^(1/4)</f>
        <v>2.4316539641758852</v>
      </c>
      <c r="AI32" s="21">
        <f>'исходные данные'!AI32</f>
        <v>1687</v>
      </c>
    </row>
    <row r="33" spans="1:35" x14ac:dyDescent="0.25">
      <c r="A33" s="15" t="s">
        <v>28</v>
      </c>
      <c r="B33" s="21">
        <f>('исходные данные'!B33)^(1/4)</f>
        <v>1.0877573059372772</v>
      </c>
      <c r="C33" s="21">
        <f>('исходные данные'!C33)^(1/4)</f>
        <v>8.5022940029788714</v>
      </c>
      <c r="D33" s="21">
        <f>('исходные данные'!D33)^(1/4)</f>
        <v>1.9480074928505935</v>
      </c>
      <c r="E33" s="21">
        <f>'исходные данные'!E33</f>
        <v>26.4</v>
      </c>
      <c r="F33" s="21">
        <f>'исходные данные'!F33</f>
        <v>100</v>
      </c>
      <c r="G33" s="21">
        <f>'исходные данные'!G33</f>
        <v>0</v>
      </c>
      <c r="H33" s="21">
        <f>('исходные данные'!H33)^(1/4)</f>
        <v>3.302833952022977</v>
      </c>
      <c r="I33" s="21">
        <f>('исходные данные'!I33)^(1/4)</f>
        <v>4.8104961210682076</v>
      </c>
      <c r="J33" s="21">
        <f>('исходные данные'!J33)^(1/4)</f>
        <v>6.9824413333013853</v>
      </c>
      <c r="K33" s="21">
        <f>('исходные данные'!K33)^(1/4)</f>
        <v>5.9872534201543859</v>
      </c>
      <c r="L33" s="21">
        <f>('исходные данные'!L33)^(1/4)</f>
        <v>6.2449979983983974</v>
      </c>
      <c r="M33" s="21">
        <f>('исходные данные'!M33)^(1/4)</f>
        <v>5.3915567053956934</v>
      </c>
      <c r="N33" s="21">
        <f>('исходные данные'!N33)^(1/4)</f>
        <v>1.6437308834542408</v>
      </c>
      <c r="O33" s="21">
        <f>('исходные данные'!O33)^(1/4)</f>
        <v>5.0653743048252569</v>
      </c>
      <c r="P33" s="21">
        <f>('исходные данные'!P33)^(1/4)</f>
        <v>10.11809051123122</v>
      </c>
      <c r="Q33" s="21">
        <f>('исходные данные'!Q33)^(1/4)</f>
        <v>6.4323867773314998</v>
      </c>
      <c r="R33" s="21">
        <f>('исходные данные'!R33)^(1/4)</f>
        <v>6.8949707436358754</v>
      </c>
      <c r="S33" s="21">
        <f>('исходные данные'!S33)^(1/4)</f>
        <v>4.9197707338230421</v>
      </c>
      <c r="T33" s="21">
        <f>('исходные данные'!T33)^(1/4)</f>
        <v>5.9069538467658598</v>
      </c>
      <c r="U33" s="21">
        <f>('исходные данные'!U33)^(1/4)</f>
        <v>5.0137474918602649</v>
      </c>
      <c r="V33" s="21">
        <f>('исходные данные'!V33)^(1/4)</f>
        <v>6.5566784850121351</v>
      </c>
      <c r="W33" s="21">
        <f>('исходные данные'!W33)^(1/4)</f>
        <v>6.7208109412357313</v>
      </c>
      <c r="X33" s="21">
        <f>('исходные данные'!X33)^(1/4)</f>
        <v>4.7976026579085103</v>
      </c>
      <c r="Y33" s="21">
        <f>('исходные данные'!Y33)^(1/4)</f>
        <v>5.8992653291476875</v>
      </c>
      <c r="Z33" s="21">
        <f>('исходные данные'!Z33)^(1/4)</f>
        <v>5.2012316911955132</v>
      </c>
      <c r="AA33" s="21">
        <f>('исходные данные'!AA33)^(1/4)</f>
        <v>0</v>
      </c>
      <c r="AB33" s="21">
        <f>('исходные данные'!AB33)^(1/4)</f>
        <v>2.9105255020671179</v>
      </c>
      <c r="AC33" s="21">
        <f>('исходные данные'!AC33)^(1/4)</f>
        <v>10.783372610902408</v>
      </c>
      <c r="AD33" s="21">
        <f>('исходные данные'!AD33)^(1/4)</f>
        <v>6.8529374137731889</v>
      </c>
      <c r="AE33" s="21">
        <f>('исходные данные'!AE33)^(1/2)</f>
        <v>27.928480087537881</v>
      </c>
      <c r="AF33" s="21">
        <f>('исходные данные'!AF33)^(1/4)</f>
        <v>8.3494730511412225</v>
      </c>
      <c r="AG33" s="21">
        <f>('исходные данные'!AG33)^(1/4)</f>
        <v>2.1872411926893496</v>
      </c>
      <c r="AH33" s="21">
        <f>('исходные данные'!AH33)^(1/4)</f>
        <v>2.519880904179217</v>
      </c>
      <c r="AI33" s="21">
        <f>'исходные данные'!AI33</f>
        <v>1084</v>
      </c>
    </row>
    <row r="34" spans="1:35" x14ac:dyDescent="0.25">
      <c r="A34" s="15" t="s">
        <v>29</v>
      </c>
      <c r="B34" s="21">
        <f>('исходные данные'!B34)^(1/4)</f>
        <v>1.6711816205169887</v>
      </c>
      <c r="C34" s="21">
        <f>('исходные данные'!C34)^(1/4)</f>
        <v>4.609612712677257</v>
      </c>
      <c r="D34" s="21">
        <f>('исходные данные'!D34)^(1/4)</f>
        <v>2.082281603850872</v>
      </c>
      <c r="E34" s="21">
        <f>'исходные данные'!E34</f>
        <v>25</v>
      </c>
      <c r="F34" s="21">
        <f>'исходные данные'!F34</f>
        <v>47.3</v>
      </c>
      <c r="G34" s="21">
        <f>'исходные данные'!G34</f>
        <v>52.7</v>
      </c>
      <c r="H34" s="21">
        <f>('исходные данные'!H34)^(1/4)</f>
        <v>4.3376131365333608</v>
      </c>
      <c r="I34" s="21">
        <f>('исходные данные'!I34)^(1/4)</f>
        <v>1.6973426460728509</v>
      </c>
      <c r="J34" s="21">
        <f>('исходные данные'!J34)^(1/4)</f>
        <v>4.8711005979562101</v>
      </c>
      <c r="K34" s="21">
        <f>('исходные данные'!K34)^(1/4)</f>
        <v>2.9471376452828575</v>
      </c>
      <c r="L34" s="21">
        <f>('исходные данные'!L34)^(1/4)</f>
        <v>1</v>
      </c>
      <c r="M34" s="21">
        <f>('исходные данные'!M34)^(1/4)</f>
        <v>1.4142135623730949</v>
      </c>
      <c r="N34" s="21">
        <f>('исходные данные'!N34)^(1/4)</f>
        <v>1.800102871839254</v>
      </c>
      <c r="O34" s="21">
        <f>('исходные данные'!O34)^(1/4)</f>
        <v>4.7620349239457802</v>
      </c>
      <c r="P34" s="21">
        <f>('исходные данные'!P34)^(1/4)</f>
        <v>4.9429394378286107</v>
      </c>
      <c r="Q34" s="21">
        <f>('исходные данные'!Q34)^(1/4)</f>
        <v>5.5274353931880471</v>
      </c>
      <c r="R34" s="21">
        <f>('исходные данные'!R34)^(1/4)</f>
        <v>4.1871299319443702</v>
      </c>
      <c r="S34" s="21">
        <f>('исходные данные'!S34)^(1/4)</f>
        <v>4.9717685331812582</v>
      </c>
      <c r="T34" s="21">
        <f>('исходные данные'!T34)^(1/4)</f>
        <v>4.7109816977437324</v>
      </c>
      <c r="U34" s="21">
        <f>('исходные данные'!U34)^(1/4)</f>
        <v>4.822255409577564</v>
      </c>
      <c r="V34" s="21">
        <f>('исходные данные'!V34)^(1/4)</f>
        <v>4.5873464289297941</v>
      </c>
      <c r="W34" s="21">
        <f>('исходные данные'!W34)^(1/4)</f>
        <v>6.1303104151361856</v>
      </c>
      <c r="X34" s="21">
        <f>('исходные данные'!X34)^(1/4)</f>
        <v>4.1725760097300837</v>
      </c>
      <c r="Y34" s="21">
        <f>('исходные данные'!Y34)^(1/4)</f>
        <v>4.5233982673898803</v>
      </c>
      <c r="Z34" s="21">
        <f>('исходные данные'!Z34)^(1/4)</f>
        <v>3.86171599440484</v>
      </c>
      <c r="AA34" s="21">
        <f>('исходные данные'!AA34)^(1/4)</f>
        <v>0</v>
      </c>
      <c r="AB34" s="21">
        <f>('исходные данные'!AB34)^(1/4)</f>
        <v>2.0313693950058109</v>
      </c>
      <c r="AC34" s="21">
        <f>('исходные данные'!AC34)^(1/4)</f>
        <v>1.9905583516269474</v>
      </c>
      <c r="AD34" s="21">
        <f>('исходные данные'!AD34)^(1/4)</f>
        <v>2.0093097938439635</v>
      </c>
      <c r="AE34" s="21">
        <f>('исходные данные'!AE34)^(1/2)</f>
        <v>10.344080432788601</v>
      </c>
      <c r="AF34" s="21">
        <f>('исходные данные'!AF34)^(1/4)</f>
        <v>3.6526242708669518</v>
      </c>
      <c r="AG34" s="21">
        <f>('исходные данные'!AG34)^(1/4)</f>
        <v>1.3929893359281329</v>
      </c>
      <c r="AH34" s="21">
        <f>('исходные данные'!AH34)^(1/4)</f>
        <v>1.4857345800122352</v>
      </c>
      <c r="AI34" s="21">
        <f>'исходные данные'!AI34</f>
        <v>1101</v>
      </c>
    </row>
    <row r="35" spans="1:35" x14ac:dyDescent="0.25">
      <c r="A35" s="15" t="s">
        <v>30</v>
      </c>
      <c r="B35" s="21">
        <f>('исходные данные'!B35)^(1/4)</f>
        <v>2.9398837008515759</v>
      </c>
      <c r="C35" s="21">
        <f>('исходные данные'!C35)^(1/4)</f>
        <v>4.0862336168889613</v>
      </c>
      <c r="D35" s="21">
        <f>('исходные данные'!D35)^(1/4)</f>
        <v>2.1583155189964338</v>
      </c>
      <c r="E35" s="21">
        <f>'исходные данные'!E35</f>
        <v>20.3</v>
      </c>
      <c r="F35" s="21">
        <f>'исходные данные'!F35</f>
        <v>45.2</v>
      </c>
      <c r="G35" s="21">
        <f>'исходные данные'!G35</f>
        <v>54.8</v>
      </c>
      <c r="H35" s="21">
        <f>('исходные данные'!H35)^(1/4)</f>
        <v>3.8985489805273272</v>
      </c>
      <c r="I35" s="21">
        <f>('исходные данные'!I35)^(1/4)</f>
        <v>2.4494897427831779</v>
      </c>
      <c r="J35" s="21">
        <f>('исходные данные'!J35)^(1/4)</f>
        <v>2.6183304986958853</v>
      </c>
      <c r="K35" s="21">
        <f>('исходные данные'!K35)^(1/4)</f>
        <v>2.7313417725647335</v>
      </c>
      <c r="L35" s="21">
        <f>('исходные данные'!L35)^(1/4)</f>
        <v>2.1657367706679937</v>
      </c>
      <c r="M35" s="21">
        <f>('исходные данные'!M35)^(1/4)</f>
        <v>1</v>
      </c>
      <c r="N35" s="21">
        <f>('исходные данные'!N35)^(1/4)</f>
        <v>0.88011173679339338</v>
      </c>
      <c r="O35" s="21">
        <f>('исходные данные'!O35)^(1/4)</f>
        <v>4.7640359735172702</v>
      </c>
      <c r="P35" s="21">
        <f>('исходные данные'!P35)^(1/4)</f>
        <v>5.2875794107851215</v>
      </c>
      <c r="Q35" s="21">
        <f>('исходные данные'!Q35)^(1/4)</f>
        <v>3.4835743578865084</v>
      </c>
      <c r="R35" s="21">
        <f>('исходные данные'!R35)^(1/4)</f>
        <v>3.5675877738727548</v>
      </c>
      <c r="S35" s="21">
        <f>('исходные данные'!S35)^(1/4)</f>
        <v>5.2905348286064982</v>
      </c>
      <c r="T35" s="21">
        <f>('исходные данные'!T35)^(1/4)</f>
        <v>4.2286337956096167</v>
      </c>
      <c r="U35" s="21">
        <f>('исходные данные'!U35)^(1/4)</f>
        <v>2.6958608401850923</v>
      </c>
      <c r="V35" s="21">
        <f>('исходные данные'!V35)^(1/4)</f>
        <v>6.0560025708553447</v>
      </c>
      <c r="W35" s="21">
        <f>('исходные данные'!W35)^(1/4)</f>
        <v>5.0728119800799725</v>
      </c>
      <c r="X35" s="21">
        <f>('исходные данные'!X35)^(1/4)</f>
        <v>3.8941098811608055</v>
      </c>
      <c r="Y35" s="21">
        <f>('исходные данные'!Y35)^(1/4)</f>
        <v>4.2463762508848575</v>
      </c>
      <c r="Z35" s="21">
        <f>('исходные данные'!Z35)^(1/4)</f>
        <v>3.3575663102013085</v>
      </c>
      <c r="AA35" s="21">
        <f>('исходные данные'!AA35)^(1/4)</f>
        <v>0</v>
      </c>
      <c r="AB35" s="21">
        <f>('исходные данные'!AB35)^(1/4)</f>
        <v>2.1010516748427164</v>
      </c>
      <c r="AC35" s="21">
        <f>('исходные данные'!AC35)^(1/4)</f>
        <v>0.56234132519034907</v>
      </c>
      <c r="AD35" s="21">
        <f>('исходные данные'!AD35)^(1/4)</f>
        <v>1.0241136890844451</v>
      </c>
      <c r="AE35" s="21">
        <f>('исходные данные'!AE35)^(1/2)</f>
        <v>10.099504938362077</v>
      </c>
      <c r="AF35" s="21">
        <f>('исходные данные'!AF35)^(1/4)</f>
        <v>3.5509886247238938</v>
      </c>
      <c r="AG35" s="21">
        <f>('исходные данные'!AG35)^(1/4)</f>
        <v>1.4694765018012956</v>
      </c>
      <c r="AH35" s="21">
        <f>('исходные данные'!AH35)^(1/4)</f>
        <v>1.7640778570786604</v>
      </c>
      <c r="AI35" s="21">
        <f>'исходные данные'!AI35</f>
        <v>1135</v>
      </c>
    </row>
    <row r="36" spans="1:35" x14ac:dyDescent="0.25">
      <c r="A36" s="15" t="s">
        <v>31</v>
      </c>
      <c r="B36" s="21">
        <f>('исходные данные'!B36)^(1/4)</f>
        <v>2.9477234603149909</v>
      </c>
      <c r="C36" s="21">
        <f>('исходные данные'!C36)^(1/4)</f>
        <v>8.6171321310449311</v>
      </c>
      <c r="D36" s="21">
        <f>('исходные данные'!D36)^(1/4)</f>
        <v>2.0626219908738803</v>
      </c>
      <c r="E36" s="21">
        <f>'исходные данные'!E36</f>
        <v>25.5</v>
      </c>
      <c r="F36" s="21">
        <f>'исходные данные'!F36</f>
        <v>54.3</v>
      </c>
      <c r="G36" s="21">
        <f>'исходные данные'!G36</f>
        <v>45.7</v>
      </c>
      <c r="H36" s="21">
        <f>('исходные данные'!H36)^(1/4)</f>
        <v>3.2385318404643666</v>
      </c>
      <c r="I36" s="21">
        <f>('исходные данные'!I36)^(1/4)</f>
        <v>4.1669839637542809</v>
      </c>
      <c r="J36" s="21">
        <f>('исходные данные'!J36)^(1/4)</f>
        <v>4.5980837869558204</v>
      </c>
      <c r="K36" s="21">
        <f>('исходные данные'!K36)^(1/4)</f>
        <v>5.3604189435750413</v>
      </c>
      <c r="L36" s="21">
        <f>('исходные данные'!L36)^(1/4)</f>
        <v>4.7120699603438103</v>
      </c>
      <c r="M36" s="21">
        <f>('исходные данные'!M36)^(1/4)</f>
        <v>3.4336316230125203</v>
      </c>
      <c r="N36" s="21">
        <f>('исходные данные'!N36)^(1/4)</f>
        <v>1</v>
      </c>
      <c r="O36" s="21">
        <f>('исходные данные'!O36)^(1/4)</f>
        <v>5.054173002029601</v>
      </c>
      <c r="P36" s="21">
        <f>('исходные данные'!P36)^(1/4)</f>
        <v>5.9993008792260456</v>
      </c>
      <c r="Q36" s="21">
        <f>('исходные данные'!Q36)^(1/4)</f>
        <v>5.3892881110606918</v>
      </c>
      <c r="R36" s="21">
        <f>('исходные данные'!R36)^(1/4)</f>
        <v>5.4683491988288226</v>
      </c>
      <c r="S36" s="21">
        <f>('исходные данные'!S36)^(1/4)</f>
        <v>5.6559577745258727</v>
      </c>
      <c r="T36" s="21">
        <f>('исходные данные'!T36)^(1/4)</f>
        <v>5.2672102632057536</v>
      </c>
      <c r="U36" s="21">
        <f>('исходные данные'!U36)^(1/4)</f>
        <v>5.2436946899007495</v>
      </c>
      <c r="V36" s="21">
        <f>('исходные данные'!V36)^(1/4)</f>
        <v>6.2707740976840336</v>
      </c>
      <c r="W36" s="21">
        <f>('исходные данные'!W36)^(1/4)</f>
        <v>6.2388242071228843</v>
      </c>
      <c r="X36" s="21">
        <f>('исходные данные'!X36)^(1/4)</f>
        <v>4.414027331003072</v>
      </c>
      <c r="Y36" s="21">
        <f>('исходные данные'!Y36)^(1/4)</f>
        <v>4.7339150701986705</v>
      </c>
      <c r="Z36" s="21">
        <f>('исходные данные'!Z36)^(1/4)</f>
        <v>4.8155508896246371</v>
      </c>
      <c r="AA36" s="21">
        <f>('исходные данные'!AA36)^(1/4)</f>
        <v>0</v>
      </c>
      <c r="AB36" s="21">
        <f>('исходные данные'!AB36)^(1/4)</f>
        <v>2.2694668124255868</v>
      </c>
      <c r="AC36" s="21">
        <f>('исходные данные'!AC36)^(1/4)</f>
        <v>8.7465586116767966</v>
      </c>
      <c r="AD36" s="21">
        <f>('исходные данные'!AD36)^(1/4)</f>
        <v>4.5356174213659228</v>
      </c>
      <c r="AE36" s="21">
        <f>('исходные данные'!AE36)^(1/2)</f>
        <v>10.198039027185569</v>
      </c>
      <c r="AF36" s="21">
        <f>('исходные данные'!AF36)^(1/4)</f>
        <v>4.4804977290346581</v>
      </c>
      <c r="AG36" s="21">
        <f>('исходные данные'!AG36)^(1/4)</f>
        <v>2.4423730462758502</v>
      </c>
      <c r="AH36" s="21">
        <f>('исходные данные'!AH36)^(1/4)</f>
        <v>2.3694616869726524</v>
      </c>
      <c r="AI36" s="21">
        <f>'исходные данные'!AI36</f>
        <v>1369</v>
      </c>
    </row>
    <row r="37" spans="1:35" x14ac:dyDescent="0.25">
      <c r="A37" s="15" t="s">
        <v>32</v>
      </c>
      <c r="B37" s="21">
        <f>('исходные данные'!B37)^(1/4)</f>
        <v>2.6457513110645903</v>
      </c>
      <c r="C37" s="21">
        <f>('исходные данные'!C37)^(1/4)</f>
        <v>5.6493816891017294</v>
      </c>
      <c r="D37" s="21">
        <f>('исходные данные'!D37)^(1/4)</f>
        <v>2.1094357284016496</v>
      </c>
      <c r="E37" s="21">
        <f>'исходные данные'!E37</f>
        <v>23.2</v>
      </c>
      <c r="F37" s="21">
        <f>'исходные данные'!F37</f>
        <v>66.5</v>
      </c>
      <c r="G37" s="21">
        <f>'исходные данные'!G37</f>
        <v>33.5</v>
      </c>
      <c r="H37" s="21">
        <f>('исходные данные'!H37)^(1/4)</f>
        <v>3.4023281591860335</v>
      </c>
      <c r="I37" s="21">
        <f>('исходные данные'!I37)^(1/4)</f>
        <v>2.9822505055316304</v>
      </c>
      <c r="J37" s="21">
        <f>('исходные данные'!J37)^(1/4)</f>
        <v>3.0628143136087864</v>
      </c>
      <c r="K37" s="21">
        <f>('исходные данные'!K37)^(1/4)</f>
        <v>3.6309524695446469</v>
      </c>
      <c r="L37" s="21">
        <f>('исходные данные'!L37)^(1/4)</f>
        <v>3.0183494792923335</v>
      </c>
      <c r="M37" s="21">
        <f>('исходные данные'!M37)^(1/4)</f>
        <v>2.4322992790977871</v>
      </c>
      <c r="N37" s="21">
        <f>('исходные данные'!N37)^(1/4)</f>
        <v>1.5243982444638442</v>
      </c>
      <c r="O37" s="21">
        <f>('исходные данные'!O37)^(1/4)</f>
        <v>4.3358409034122216</v>
      </c>
      <c r="P37" s="21">
        <f>('исходные данные'!P37)^(1/4)</f>
        <v>8.7510019373284962</v>
      </c>
      <c r="Q37" s="21">
        <f>('исходные данные'!Q37)^(1/4)</f>
        <v>4.2714413204967618</v>
      </c>
      <c r="R37" s="21">
        <f>('исходные данные'!R37)^(1/4)</f>
        <v>5.1706043541725455</v>
      </c>
      <c r="S37" s="21">
        <f>('исходные данные'!S37)^(1/4)</f>
        <v>5.6165242229926111</v>
      </c>
      <c r="T37" s="21">
        <f>('исходные данные'!T37)^(1/4)</f>
        <v>5.0866631867317711</v>
      </c>
      <c r="U37" s="21">
        <f>('исходные данные'!U37)^(1/4)</f>
        <v>5.1935176492463118</v>
      </c>
      <c r="V37" s="21">
        <f>('исходные данные'!V37)^(1/4)</f>
        <v>5.4819805072863712</v>
      </c>
      <c r="W37" s="21">
        <f>('исходные данные'!W37)^(1/4)</f>
        <v>5.7029752323819745</v>
      </c>
      <c r="X37" s="21">
        <f>('исходные данные'!X37)^(1/4)</f>
        <v>4.0629847962010546</v>
      </c>
      <c r="Y37" s="21">
        <f>('исходные данные'!Y37)^(1/4)</f>
        <v>4.4794880772201946</v>
      </c>
      <c r="Z37" s="21">
        <f>('исходные данные'!Z37)^(1/4)</f>
        <v>3.9361951886420239</v>
      </c>
      <c r="AA37" s="21">
        <f>('исходные данные'!AA37)^(1/4)</f>
        <v>0</v>
      </c>
      <c r="AB37" s="21">
        <f>('исходные данные'!AB37)^(1/4)</f>
        <v>2.0755705943375276</v>
      </c>
      <c r="AC37" s="21">
        <f>('исходные данные'!AC37)^(1/4)</f>
        <v>4.3320886764138145</v>
      </c>
      <c r="AD37" s="21">
        <f>('исходные данные'!AD37)^(1/4)</f>
        <v>2.8339352854475179</v>
      </c>
      <c r="AE37" s="21">
        <f>('исходные данные'!AE37)^(1/2)</f>
        <v>18.303005217723125</v>
      </c>
      <c r="AF37" s="21">
        <f>('исходные данные'!AF37)^(1/4)</f>
        <v>4.1687104957028103</v>
      </c>
      <c r="AG37" s="21">
        <f>('исходные данные'!AG37)^(1/4)</f>
        <v>2.4314289398082383</v>
      </c>
      <c r="AH37" s="21">
        <f>('исходные данные'!AH37)^(1/4)</f>
        <v>1.812788983722009</v>
      </c>
      <c r="AI37" s="21">
        <f>'исходные данные'!AI37</f>
        <v>1448</v>
      </c>
    </row>
    <row r="38" spans="1:35" x14ac:dyDescent="0.25">
      <c r="A38" s="15" t="s">
        <v>33</v>
      </c>
      <c r="B38" s="21">
        <f>('исходные данные'!B38)^(1/4)</f>
        <v>3.2596688738753201</v>
      </c>
      <c r="C38" s="21">
        <f>('исходные данные'!C38)^(1/4)</f>
        <v>7.1033029156440266</v>
      </c>
      <c r="D38" s="21">
        <f>('исходные данные'!D38)^(1/4)</f>
        <v>2.027550482286173</v>
      </c>
      <c r="E38" s="21">
        <f>'исходные данные'!E38</f>
        <v>26.5</v>
      </c>
      <c r="F38" s="21">
        <f>'исходные данные'!F38</f>
        <v>76.7</v>
      </c>
      <c r="G38" s="21">
        <f>'исходные данные'!G38</f>
        <v>23.3</v>
      </c>
      <c r="H38" s="21">
        <f>('исходные данные'!H38)^(1/4)</f>
        <v>3.5676213450081629</v>
      </c>
      <c r="I38" s="21">
        <f>('исходные данные'!I38)^(1/4)</f>
        <v>3.3090611726218975</v>
      </c>
      <c r="J38" s="21">
        <f>('исходные данные'!J38)^(1/4)</f>
        <v>3.4459167266545947</v>
      </c>
      <c r="K38" s="21">
        <f>('исходные данные'!K38)^(1/4)</f>
        <v>4.5384762717514189</v>
      </c>
      <c r="L38" s="21">
        <f>('исходные данные'!L38)^(1/4)</f>
        <v>4.019389807098027</v>
      </c>
      <c r="M38" s="21">
        <f>('исходные данные'!M38)^(1/4)</f>
        <v>3.5894426763392011</v>
      </c>
      <c r="N38" s="21">
        <f>('исходные данные'!N38)^(1/4)</f>
        <v>1.2574334296829355</v>
      </c>
      <c r="O38" s="21">
        <f>('исходные данные'!O38)^(1/4)</f>
        <v>4.7301880664669298</v>
      </c>
      <c r="P38" s="21">
        <f>('исходные данные'!P38)^(1/4)</f>
        <v>8.8741134904801591</v>
      </c>
      <c r="Q38" s="21">
        <f>('исходные данные'!Q38)^(1/4)</f>
        <v>5.6756397993752712</v>
      </c>
      <c r="R38" s="21">
        <f>('исходные данные'!R38)^(1/4)</f>
        <v>4.6422561329334258</v>
      </c>
      <c r="S38" s="21">
        <f>('исходные данные'!S38)^(1/4)</f>
        <v>5.1701419664830253</v>
      </c>
      <c r="T38" s="21">
        <f>('исходные данные'!T38)^(1/4)</f>
        <v>4.5756500954872701</v>
      </c>
      <c r="U38" s="21">
        <f>('исходные данные'!U38)^(1/4)</f>
        <v>4.0734520991545322</v>
      </c>
      <c r="V38" s="21">
        <f>('исходные данные'!V38)^(1/4)</f>
        <v>4.8310309424056594</v>
      </c>
      <c r="W38" s="21">
        <f>('исходные данные'!W38)^(1/4)</f>
        <v>5.3728365398349904</v>
      </c>
      <c r="X38" s="21">
        <f>('исходные данные'!X38)^(1/4)</f>
        <v>4.0928948799582399</v>
      </c>
      <c r="Y38" s="21">
        <f>('исходные данные'!Y38)^(1/4)</f>
        <v>4.491940011651228</v>
      </c>
      <c r="Z38" s="21">
        <f>('исходные данные'!Z38)^(1/4)</f>
        <v>4.050997961529518</v>
      </c>
      <c r="AA38" s="21">
        <f>('исходные данные'!AA38)^(1/4)</f>
        <v>0</v>
      </c>
      <c r="AB38" s="21">
        <f>('исходные данные'!AB38)^(1/4)</f>
        <v>2.1629298869299651</v>
      </c>
      <c r="AC38" s="21">
        <f>('исходные данные'!AC38)^(1/4)</f>
        <v>5.8338500771051924</v>
      </c>
      <c r="AD38" s="21">
        <f>('исходные данные'!AD38)^(1/4)</f>
        <v>5.4676151660525143</v>
      </c>
      <c r="AE38" s="21">
        <f>('исходные данные'!AE38)^(1/2)</f>
        <v>13.638181696985855</v>
      </c>
      <c r="AF38" s="21">
        <f>('исходные данные'!AF38)^(1/4)</f>
        <v>5.9281166302301411</v>
      </c>
      <c r="AG38" s="21">
        <f>('исходные данные'!AG38)^(1/4)</f>
        <v>2.0331151612473373</v>
      </c>
      <c r="AH38" s="21">
        <f>('исходные данные'!AH38)^(1/4)</f>
        <v>1.876987737650325</v>
      </c>
      <c r="AI38" s="21">
        <f>'исходные данные'!AI38</f>
        <v>1634</v>
      </c>
    </row>
    <row r="39" spans="1:35" x14ac:dyDescent="0.25">
      <c r="A39" s="15" t="s">
        <v>34</v>
      </c>
      <c r="B39" s="21">
        <f>('исходные данные'!B39)^(1/4)</f>
        <v>3.1701538797227009</v>
      </c>
      <c r="C39" s="21">
        <f>('исходные данные'!C39)^(1/4)</f>
        <v>8.0675002560329609</v>
      </c>
      <c r="D39" s="21">
        <f>('исходные данные'!D39)^(1/4)</f>
        <v>2.0154451623197245</v>
      </c>
      <c r="E39" s="21">
        <f>'исходные данные'!E39</f>
        <v>26.3</v>
      </c>
      <c r="F39" s="21">
        <f>'исходные данные'!F39</f>
        <v>67.8</v>
      </c>
      <c r="G39" s="21">
        <f>'исходные данные'!G39</f>
        <v>32.200000000000003</v>
      </c>
      <c r="H39" s="21">
        <f>('исходные данные'!H39)^(1/4)</f>
        <v>3.2385318404643666</v>
      </c>
      <c r="I39" s="21">
        <f>('исходные данные'!I39)^(1/4)</f>
        <v>4.2088479327821231</v>
      </c>
      <c r="J39" s="21">
        <f>('исходные данные'!J39)^(1/4)</f>
        <v>4.019389807098027</v>
      </c>
      <c r="K39" s="21">
        <f>('исходные данные'!K39)^(1/4)</f>
        <v>5.1091871004948679</v>
      </c>
      <c r="L39" s="21">
        <f>('исходные данные'!L39)^(1/4)</f>
        <v>4.8689361448122721</v>
      </c>
      <c r="M39" s="21">
        <f>('исходные данные'!M39)^(1/4)</f>
        <v>3.5840246342157203</v>
      </c>
      <c r="N39" s="21">
        <f>('исходные данные'!N39)^(1/4)</f>
        <v>1.9446166923683976</v>
      </c>
      <c r="O39" s="21">
        <f>('исходные данные'!O39)^(1/4)</f>
        <v>5.0348827200374897</v>
      </c>
      <c r="P39" s="21">
        <f>('исходные данные'!P39)^(1/4)</f>
        <v>5.6555450927852764</v>
      </c>
      <c r="Q39" s="21">
        <f>('исходные данные'!Q39)^(1/4)</f>
        <v>5.4364255290136407</v>
      </c>
      <c r="R39" s="21">
        <f>('исходные данные'!R39)^(1/4)</f>
        <v>5.6943164696834065</v>
      </c>
      <c r="S39" s="21">
        <f>('исходные данные'!S39)^(1/4)</f>
        <v>5.0332456626603479</v>
      </c>
      <c r="T39" s="21">
        <f>('исходные данные'!T39)^(1/4)</f>
        <v>4.7204577904462175</v>
      </c>
      <c r="U39" s="21">
        <f>('исходные данные'!U39)^(1/4)</f>
        <v>4.5669121737848482</v>
      </c>
      <c r="V39" s="21">
        <f>('исходные данные'!V39)^(1/4)</f>
        <v>5.1753105718732915</v>
      </c>
      <c r="W39" s="21">
        <f>('исходные данные'!W39)^(1/4)</f>
        <v>5.7249543926421813</v>
      </c>
      <c r="X39" s="21">
        <f>('исходные данные'!X39)^(1/4)</f>
        <v>4.1722650494723608</v>
      </c>
      <c r="Y39" s="21">
        <f>('исходные данные'!Y39)^(1/4)</f>
        <v>4.5997299731381602</v>
      </c>
      <c r="Z39" s="21">
        <f>('исходные данные'!Z39)^(1/4)</f>
        <v>3.9721919280381521</v>
      </c>
      <c r="AA39" s="21">
        <f>('исходные данные'!AA39)^(1/4)</f>
        <v>0</v>
      </c>
      <c r="AB39" s="21">
        <f>('исходные данные'!AB39)^(1/4)</f>
        <v>2.1570217787787365</v>
      </c>
      <c r="AC39" s="21">
        <f>('исходные данные'!AC39)^(1/4)</f>
        <v>7.8863714782328316</v>
      </c>
      <c r="AD39" s="21">
        <f>('исходные данные'!AD39)^(1/4)</f>
        <v>5.531785750351438</v>
      </c>
      <c r="AE39" s="21">
        <f>('исходные данные'!AE39)^(1/2)</f>
        <v>12.328828005937952</v>
      </c>
      <c r="AF39" s="21">
        <f>('исходные данные'!AF39)^(1/4)</f>
        <v>4.4467651088499363</v>
      </c>
      <c r="AG39" s="21">
        <f>('исходные данные'!AG39)^(1/4)</f>
        <v>1.8645691843761267</v>
      </c>
      <c r="AH39" s="21">
        <f>('исходные данные'!AH39)^(1/4)</f>
        <v>2.1818697461713406</v>
      </c>
      <c r="AI39" s="21">
        <f>'исходные данные'!AI39</f>
        <v>1469</v>
      </c>
    </row>
    <row r="40" spans="1:35" x14ac:dyDescent="0.25">
      <c r="A40" s="15" t="s">
        <v>35</v>
      </c>
      <c r="B40" s="21">
        <f>('исходные данные'!B40)^(1/4)</f>
        <v>2.6631277270530713</v>
      </c>
      <c r="C40" s="21">
        <f>('исходные данные'!C40)^(1/4)</f>
        <v>7.4104918503535639</v>
      </c>
      <c r="D40" s="21">
        <f>('исходные данные'!D40)^(1/4)</f>
        <v>2.2645866205520235</v>
      </c>
      <c r="E40" s="21">
        <f>'исходные данные'!E40</f>
        <v>12.8</v>
      </c>
      <c r="F40" s="21">
        <f>'исходные данные'!F40</f>
        <v>45</v>
      </c>
      <c r="G40" s="21">
        <f>'исходные данные'!G40</f>
        <v>55</v>
      </c>
      <c r="H40" s="21">
        <f>('исходные данные'!H40)^(1/4)</f>
        <v>3.0970410146824725</v>
      </c>
      <c r="I40" s="21">
        <f>('исходные данные'!I40)^(1/4)</f>
        <v>2.8904393143053824</v>
      </c>
      <c r="J40" s="21">
        <f>('исходные данные'!J40)^(1/4)</f>
        <v>4.4637270128415425</v>
      </c>
      <c r="K40" s="21">
        <f>('исходные данные'!K40)^(1/4)</f>
        <v>4.4957346802543601</v>
      </c>
      <c r="L40" s="21">
        <f>('исходные данные'!L40)^(1/4)</f>
        <v>3.8380880477988302</v>
      </c>
      <c r="M40" s="21">
        <f>('исходные данные'!M40)^(1/4)</f>
        <v>1.9343364202676692</v>
      </c>
      <c r="N40" s="21">
        <f>('исходные данные'!N40)^(1/4)</f>
        <v>0.88011173679339338</v>
      </c>
      <c r="O40" s="21">
        <f>('исходные данные'!O40)^(1/4)</f>
        <v>4.2085043955252548</v>
      </c>
      <c r="P40" s="21">
        <f>('исходные данные'!P40)^(1/4)</f>
        <v>4.2034574404742493</v>
      </c>
      <c r="Q40" s="21">
        <f>('исходные данные'!Q40)^(1/4)</f>
        <v>4.1536272162743098</v>
      </c>
      <c r="R40" s="21">
        <f>('исходные данные'!R40)^(1/4)</f>
        <v>5.6425298839246159</v>
      </c>
      <c r="S40" s="21">
        <f>('исходные данные'!S40)^(1/4)</f>
        <v>5.9515897275355512</v>
      </c>
      <c r="T40" s="21">
        <f>('исходные данные'!T40)^(1/4)</f>
        <v>5.9310151964782225</v>
      </c>
      <c r="U40" s="21">
        <f>('исходные данные'!U40)^(1/4)</f>
        <v>5.6780052206614187</v>
      </c>
      <c r="V40" s="21">
        <f>('исходные данные'!V40)^(1/4)</f>
        <v>4.8510092264426516</v>
      </c>
      <c r="W40" s="21">
        <f>('исходные данные'!W40)^(1/4)</f>
        <v>4.8950241559078265</v>
      </c>
      <c r="X40" s="21">
        <f>('исходные данные'!X40)^(1/4)</f>
        <v>3.9055998022206766</v>
      </c>
      <c r="Y40" s="21">
        <f>('исходные данные'!Y40)^(1/4)</f>
        <v>4.4214441962195128</v>
      </c>
      <c r="Z40" s="21">
        <f>('исходные данные'!Z40)^(1/4)</f>
        <v>3.7976727382350508</v>
      </c>
      <c r="AA40" s="21">
        <f>('исходные данные'!AA40)^(1/4)</f>
        <v>0</v>
      </c>
      <c r="AB40" s="21">
        <f>('исходные данные'!AB40)^(1/4)</f>
        <v>1.8325718393968313</v>
      </c>
      <c r="AC40" s="21">
        <f>('исходные данные'!AC40)^(1/4)</f>
        <v>2.2858128075249846</v>
      </c>
      <c r="AD40" s="21">
        <f>('исходные данные'!AD40)^(1/4)</f>
        <v>2.3023777518642392</v>
      </c>
      <c r="AE40" s="21">
        <f>('исходные данные'!AE40)^(1/2)</f>
        <v>10.440306508910551</v>
      </c>
      <c r="AF40" s="21">
        <f>('исходные данные'!AF40)^(1/4)</f>
        <v>3.6371357625641298</v>
      </c>
      <c r="AG40" s="21">
        <f>('исходные данные'!AG40)^(1/4)</f>
        <v>0.63810987725332513</v>
      </c>
      <c r="AH40" s="21">
        <f>('исходные данные'!AH40)^(1/4)</f>
        <v>1.2918818225169268</v>
      </c>
      <c r="AI40" s="21">
        <f>'исходные данные'!AI40</f>
        <v>504</v>
      </c>
    </row>
    <row r="41" spans="1:35" x14ac:dyDescent="0.25">
      <c r="A41" s="15" t="s">
        <v>36</v>
      </c>
      <c r="B41" s="21">
        <f>('исходные данные'!B41)^(1/4)</f>
        <v>1.3774493079968597</v>
      </c>
      <c r="C41" s="21">
        <f>('исходные данные'!C41)^(1/4)</f>
        <v>4.6630424274161415</v>
      </c>
      <c r="D41" s="21">
        <f>('исходные данные'!D41)^(1/4)</f>
        <v>2.340347319320716</v>
      </c>
      <c r="E41" s="21">
        <f>'исходные данные'!E41</f>
        <v>11.3</v>
      </c>
      <c r="F41" s="21">
        <f>'исходные данные'!F41</f>
        <v>41.3</v>
      </c>
      <c r="G41" s="21">
        <f>'исходные данные'!G41</f>
        <v>58.7</v>
      </c>
      <c r="H41" s="21">
        <f>('исходные данные'!H41)^(1/4)</f>
        <v>2.7596690210718942</v>
      </c>
      <c r="I41" s="21">
        <f>('исходные данные'!I41)^(1/4)</f>
        <v>1.778279410038923</v>
      </c>
      <c r="J41" s="21">
        <f>('исходные данные'!J41)^(1/4)</f>
        <v>5.3674687313272598</v>
      </c>
      <c r="K41" s="21">
        <f>('исходные данные'!K41)^(1/4)</f>
        <v>2.880940692749657</v>
      </c>
      <c r="L41" s="21">
        <f>('исходные данные'!L41)^(1/4)</f>
        <v>1</v>
      </c>
      <c r="M41" s="21">
        <f>('исходные данные'!M41)^(1/4)</f>
        <v>0</v>
      </c>
      <c r="N41" s="21">
        <f>('исходные данные'!N41)^(1/4)</f>
        <v>0.56234132519034907</v>
      </c>
      <c r="O41" s="21">
        <f>('исходные данные'!O41)^(1/4)</f>
        <v>5.1769668573442349</v>
      </c>
      <c r="P41" s="21">
        <f>('исходные данные'!P41)^(1/4)</f>
        <v>4.9656756204484411</v>
      </c>
      <c r="Q41" s="21">
        <f>('исходные данные'!Q41)^(1/4)</f>
        <v>4.858626360101403</v>
      </c>
      <c r="R41" s="21">
        <f>('исходные данные'!R41)^(1/4)</f>
        <v>5.1775944650125956</v>
      </c>
      <c r="S41" s="21">
        <f>('исходные данные'!S41)^(1/4)</f>
        <v>6.8336321344250921</v>
      </c>
      <c r="T41" s="21">
        <f>('исходные данные'!T41)^(1/4)</f>
        <v>4.5367518314526967</v>
      </c>
      <c r="U41" s="21">
        <f>('исходные данные'!U41)^(1/4)</f>
        <v>3.9570923563210836</v>
      </c>
      <c r="V41" s="21">
        <f>('исходные данные'!V41)^(1/4)</f>
        <v>4.8736563076955157</v>
      </c>
      <c r="W41" s="21">
        <f>('исходные данные'!W41)^(1/4)</f>
        <v>5.1914053801280478</v>
      </c>
      <c r="X41" s="21">
        <f>('исходные данные'!X41)^(1/4)</f>
        <v>4.314227334791684</v>
      </c>
      <c r="Y41" s="21">
        <f>('исходные данные'!Y41)^(1/4)</f>
        <v>4.5168328521764796</v>
      </c>
      <c r="Z41" s="21">
        <f>('исходные данные'!Z41)^(1/4)</f>
        <v>4.4463110750182642</v>
      </c>
      <c r="AA41" s="21">
        <f>('исходные данные'!AA41)^(1/4)</f>
        <v>0</v>
      </c>
      <c r="AB41" s="21">
        <f>('исходные данные'!AB41)^(1/4)</f>
        <v>1.853153201780894</v>
      </c>
      <c r="AC41" s="21">
        <f>('исходные данные'!AC41)^(1/4)</f>
        <v>0.66874030497642201</v>
      </c>
      <c r="AD41" s="21">
        <f>('исходные данные'!AD41)^(1/4)</f>
        <v>0.56234132519034907</v>
      </c>
      <c r="AE41" s="21">
        <f>('исходные данные'!AE41)^(1/2)</f>
        <v>13.711309200802088</v>
      </c>
      <c r="AF41" s="21">
        <f>('исходные данные'!AF41)^(1/4)</f>
        <v>4.7798869565703885</v>
      </c>
      <c r="AG41" s="21">
        <f>('исходные данные'!AG41)^(1/4)</f>
        <v>0</v>
      </c>
      <c r="AH41" s="21">
        <f>('исходные данные'!AH41)^(1/4)</f>
        <v>0</v>
      </c>
      <c r="AI41" s="21">
        <f>'исходные данные'!AI41</f>
        <v>369</v>
      </c>
    </row>
    <row r="42" spans="1:35" ht="21" x14ac:dyDescent="0.25">
      <c r="A42" s="15" t="s">
        <v>79</v>
      </c>
      <c r="B42" s="21">
        <f>('исходные данные'!B42)^(1/4)</f>
        <v>1.8803015465431969</v>
      </c>
      <c r="C42" s="21">
        <f>('исходные данные'!C42)^(1/4)</f>
        <v>5.4187860566533885</v>
      </c>
      <c r="D42" s="21">
        <f>('исходные данные'!D42)^(1/4)</f>
        <v>2.1533251607102564</v>
      </c>
      <c r="E42" s="21">
        <f>'исходные данные'!E42</f>
        <v>19.100000000000001</v>
      </c>
      <c r="F42" s="21">
        <f>'исходные данные'!F42</f>
        <v>52.2</v>
      </c>
      <c r="G42" s="21">
        <f>'исходные данные'!G42</f>
        <v>47.8</v>
      </c>
      <c r="H42" s="21">
        <f>('исходные данные'!H42)^(1/4)</f>
        <v>3.0885906193876611</v>
      </c>
      <c r="I42" s="21">
        <f>('исходные данные'!I42)^(1/4)</f>
        <v>2.6930625217004334</v>
      </c>
      <c r="J42" s="21">
        <f>('исходные данные'!J42)^(1/4)</f>
        <v>4.8754208688080896</v>
      </c>
      <c r="K42" s="21">
        <f>('исходные данные'!K42)^(1/4)</f>
        <v>3.4228664421460007</v>
      </c>
      <c r="L42" s="21">
        <f>('исходные данные'!L42)^(1/4)</f>
        <v>3.0885906193876611</v>
      </c>
      <c r="M42" s="21">
        <f>('исходные данные'!M42)^(1/4)</f>
        <v>1.6265765616977856</v>
      </c>
      <c r="N42" s="21">
        <f>('исходные данные'!N42)^(1/4)</f>
        <v>1.4229707211083644</v>
      </c>
      <c r="O42" s="21">
        <f>('исходные данные'!O42)^(1/4)</f>
        <v>4.2309434212826718</v>
      </c>
      <c r="P42" s="21">
        <f>('исходные данные'!P42)^(1/4)</f>
        <v>3.6935340170260353</v>
      </c>
      <c r="Q42" s="21">
        <f>('исходные данные'!Q42)^(1/4)</f>
        <v>4.2607343514368861</v>
      </c>
      <c r="R42" s="21">
        <f>('исходные данные'!R42)^(1/4)</f>
        <v>4.7643715990868856</v>
      </c>
      <c r="S42" s="21">
        <f>('исходные данные'!S42)^(1/4)</f>
        <v>4.8262149476230567</v>
      </c>
      <c r="T42" s="21">
        <f>('исходные данные'!T42)^(1/4)</f>
        <v>4.8598101424753359</v>
      </c>
      <c r="U42" s="21">
        <f>('исходные данные'!U42)^(1/4)</f>
        <v>4.8043944535523462</v>
      </c>
      <c r="V42" s="21">
        <f>('исходные данные'!V42)^(1/4)</f>
        <v>4.3729854125467034</v>
      </c>
      <c r="W42" s="21">
        <f>('исходные данные'!W42)^(1/4)</f>
        <v>4.5865722176550596</v>
      </c>
      <c r="X42" s="21">
        <f>('исходные данные'!X42)^(1/4)</f>
        <v>4.1801296092908045</v>
      </c>
      <c r="Y42" s="21">
        <f>('исходные данные'!Y42)^(1/4)</f>
        <v>4.3026601556433546</v>
      </c>
      <c r="Z42" s="21">
        <f>('исходные данные'!Z42)^(1/4)</f>
        <v>3.5370689438915393</v>
      </c>
      <c r="AA42" s="21">
        <f>('исходные данные'!AA42)^(1/4)</f>
        <v>0</v>
      </c>
      <c r="AB42" s="21">
        <f>('исходные данные'!AB42)^(1/4)</f>
        <v>1.9549258809736896</v>
      </c>
      <c r="AC42" s="21">
        <f>('исходные данные'!AC42)^(1/4)</f>
        <v>1.5451431251708252</v>
      </c>
      <c r="AD42" s="21">
        <f>('исходные данные'!AD42)^(1/4)</f>
        <v>2.0394427838547187</v>
      </c>
      <c r="AE42" s="21">
        <f>('исходные данные'!AE42)^(1/2)</f>
        <v>10.440306508910551</v>
      </c>
      <c r="AF42" s="21">
        <f>('исходные данные'!AF42)^(1/4)</f>
        <v>3.9522777422409612</v>
      </c>
      <c r="AG42" s="21">
        <f>('исходные данные'!AG42)^(1/4)</f>
        <v>1.2638736676602249</v>
      </c>
      <c r="AH42" s="21">
        <f>('исходные данные'!AH42)^(1/4)</f>
        <v>1.4489182895885688</v>
      </c>
      <c r="AI42" s="21">
        <f>'исходные данные'!AI42</f>
        <v>1004</v>
      </c>
    </row>
    <row r="43" spans="1:35" ht="21" x14ac:dyDescent="0.25">
      <c r="A43" s="15" t="s">
        <v>80</v>
      </c>
      <c r="B43" s="21">
        <f>('исходные данные'!B43)^(1/4)</f>
        <v>1.9446166923683976</v>
      </c>
      <c r="C43" s="21">
        <f>('исходные данные'!C43)^(1/4)</f>
        <v>4.650664969355045</v>
      </c>
      <c r="D43" s="21">
        <f>('исходные данные'!D43)^(1/4)</f>
        <v>2.1355799447448818</v>
      </c>
      <c r="E43" s="21">
        <f>'исходные данные'!E43</f>
        <v>20.9</v>
      </c>
      <c r="F43" s="21">
        <f>'исходные данные'!F43</f>
        <v>42.7</v>
      </c>
      <c r="G43" s="21">
        <f>'исходные данные'!G43</f>
        <v>57.3</v>
      </c>
      <c r="H43" s="21">
        <f>('исходные данные'!H43)^(1/4)</f>
        <v>3.0092166984345639</v>
      </c>
      <c r="I43" s="21">
        <f>('исходные данные'!I43)^(1/4)</f>
        <v>1.8494664839616353</v>
      </c>
      <c r="J43" s="21">
        <f>('исходные данные'!J43)^(1/4)</f>
        <v>4.2972299580799014</v>
      </c>
      <c r="K43" s="21">
        <f>('исходные данные'!K43)^(1/4)</f>
        <v>3.1923923470115811</v>
      </c>
      <c r="L43" s="21">
        <f>('исходные данные'!L43)^(1/4)</f>
        <v>1.8988289221159418</v>
      </c>
      <c r="M43" s="21">
        <f>('исходные данные'!M43)^(1/4)</f>
        <v>1.6265765616977856</v>
      </c>
      <c r="N43" s="21">
        <f>('исходные данные'!N43)^(1/4)</f>
        <v>0.56234132519034907</v>
      </c>
      <c r="O43" s="21">
        <f>('исходные данные'!O43)^(1/4)</f>
        <v>4.5718528917166932</v>
      </c>
      <c r="P43" s="21">
        <f>('исходные данные'!P43)^(1/4)</f>
        <v>6.2790918578696875</v>
      </c>
      <c r="Q43" s="21">
        <f>('исходные данные'!Q43)^(1/4)</f>
        <v>4.1036573803103575</v>
      </c>
      <c r="R43" s="21">
        <f>('исходные данные'!R43)^(1/4)</f>
        <v>4.9960139960645042</v>
      </c>
      <c r="S43" s="21">
        <f>('исходные данные'!S43)^(1/4)</f>
        <v>5.0460655723571648</v>
      </c>
      <c r="T43" s="21">
        <f>('исходные данные'!T43)^(1/4)</f>
        <v>4.1361229725292432</v>
      </c>
      <c r="U43" s="21">
        <f>('исходные данные'!U43)^(1/4)</f>
        <v>3.5558447836426237</v>
      </c>
      <c r="V43" s="21">
        <f>('исходные данные'!V43)^(1/4)</f>
        <v>4.3251279563597889</v>
      </c>
      <c r="W43" s="21">
        <f>('исходные данные'!W43)^(1/4)</f>
        <v>4.8168614990233412</v>
      </c>
      <c r="X43" s="21">
        <f>('исходные данные'!X43)^(1/4)</f>
        <v>4.0058421288645132</v>
      </c>
      <c r="Y43" s="21">
        <f>('исходные данные'!Y43)^(1/4)</f>
        <v>4.4467636872491569</v>
      </c>
      <c r="Z43" s="21">
        <f>('исходные данные'!Z43)^(1/4)</f>
        <v>4.0296795752140255</v>
      </c>
      <c r="AA43" s="21">
        <f>('исходные данные'!AA43)^(1/4)</f>
        <v>0</v>
      </c>
      <c r="AB43" s="21">
        <f>('исходные данные'!AB43)^(1/4)</f>
        <v>1.972949062716685</v>
      </c>
      <c r="AC43" s="21">
        <f>('исходные данные'!AC43)^(1/4)</f>
        <v>1.6323548997980941</v>
      </c>
      <c r="AD43" s="21">
        <f>('исходные данные'!AD43)^(1/4)</f>
        <v>1.6973426460728509</v>
      </c>
      <c r="AE43" s="21">
        <f>('исходные данные'!AE43)^(1/2)</f>
        <v>8.6602540378443873</v>
      </c>
      <c r="AF43" s="21">
        <f>('исходные данные'!AF43)^(1/4)</f>
        <v>2.7355647997347612</v>
      </c>
      <c r="AG43" s="21">
        <f>('исходные данные'!AG43)^(1/4)</f>
        <v>0</v>
      </c>
      <c r="AH43" s="21">
        <f>('исходные данные'!AH43)^(1/4)</f>
        <v>1.3381591264674213</v>
      </c>
      <c r="AI43" s="21">
        <f>'исходные данные'!AI43</f>
        <v>865</v>
      </c>
    </row>
    <row r="44" spans="1:35" ht="21" x14ac:dyDescent="0.25">
      <c r="A44" s="15" t="s">
        <v>111</v>
      </c>
      <c r="B44" s="21">
        <f>('исходные данные'!B44)^(1/4)</f>
        <v>1.681792830507429</v>
      </c>
      <c r="C44" s="21">
        <f>('исходные данные'!C44)^(1/4)</f>
        <v>5.1504703069458433</v>
      </c>
      <c r="D44" s="21">
        <f>('исходные данные'!D44)^(1/4)</f>
        <v>2.1355799447448818</v>
      </c>
      <c r="E44" s="21">
        <f>'исходные данные'!E44</f>
        <v>22.4</v>
      </c>
      <c r="F44" s="21">
        <f>'исходные данные'!F44</f>
        <v>64.099999999999994</v>
      </c>
      <c r="G44" s="21">
        <f>'исходные данные'!G44</f>
        <v>35.9</v>
      </c>
      <c r="H44" s="21">
        <f>('исходные данные'!H44)^(1/4)</f>
        <v>3.7077927510673412</v>
      </c>
      <c r="I44" s="21">
        <f>('исходные данные'!I44)^(1/4)</f>
        <v>2.795827050864399</v>
      </c>
      <c r="J44" s="21">
        <f>('исходные данные'!J44)^(1/4)</f>
        <v>5.1270731276421087</v>
      </c>
      <c r="K44" s="21">
        <f>('исходные данные'!K44)^(1/4)</f>
        <v>3.4128920897644677</v>
      </c>
      <c r="L44" s="21">
        <f>('исходные данные'!L44)^(1/4)</f>
        <v>3.2531531233955713</v>
      </c>
      <c r="M44" s="21">
        <f>('исходные данные'!M44)^(1/4)</f>
        <v>2.3003266337912058</v>
      </c>
      <c r="N44" s="21">
        <f>('исходные данные'!N44)^(1/4)</f>
        <v>0.56234132519034907</v>
      </c>
      <c r="O44" s="21">
        <f>('исходные данные'!O44)^(1/4)</f>
        <v>4.6313525278499688</v>
      </c>
      <c r="P44" s="21">
        <f>('исходные данные'!P44)^(1/4)</f>
        <v>5.2692076576123128</v>
      </c>
      <c r="Q44" s="21">
        <f>('исходные данные'!Q44)^(1/4)</f>
        <v>4.154287527139056</v>
      </c>
      <c r="R44" s="21">
        <f>('исходные данные'!R44)^(1/4)</f>
        <v>4.0431977520265159</v>
      </c>
      <c r="S44" s="21">
        <f>('исходные данные'!S44)^(1/4)</f>
        <v>4.6067771508649917</v>
      </c>
      <c r="T44" s="21">
        <f>('исходные данные'!T44)^(1/4)</f>
        <v>4.8217542671981706</v>
      </c>
      <c r="U44" s="21">
        <f>('исходные данные'!U44)^(1/4)</f>
        <v>4.156179365448935</v>
      </c>
      <c r="V44" s="21">
        <f>('исходные данные'!V44)^(1/4)</f>
        <v>4.7361016340924049</v>
      </c>
      <c r="W44" s="21">
        <f>('исходные данные'!W44)^(1/4)</f>
        <v>4.6011932508288584</v>
      </c>
      <c r="X44" s="21">
        <f>('исходные данные'!X44)^(1/4)</f>
        <v>4.0237556321674033</v>
      </c>
      <c r="Y44" s="21">
        <f>('исходные данные'!Y44)^(1/4)</f>
        <v>4.4305936727606037</v>
      </c>
      <c r="Z44" s="21">
        <f>('исходные данные'!Z44)^(1/4)</f>
        <v>3.6089973351474489</v>
      </c>
      <c r="AA44" s="21">
        <f>('исходные данные'!AA44)^(1/4)</f>
        <v>0</v>
      </c>
      <c r="AB44" s="21">
        <f>('исходные данные'!AB44)^(1/4)</f>
        <v>1.9934308287957148</v>
      </c>
      <c r="AC44" s="21">
        <f>('исходные данные'!AC44)^(1/4)</f>
        <v>2.5226892457611436</v>
      </c>
      <c r="AD44" s="21">
        <f>('исходные данные'!AD44)^(1/4)</f>
        <v>1.6711816205169887</v>
      </c>
      <c r="AE44" s="21">
        <f>('исходные данные'!AE44)^(1/2)</f>
        <v>15.556349186104045</v>
      </c>
      <c r="AF44" s="21">
        <f>('исходные данные'!AF44)^(1/4)</f>
        <v>2.9622566376652992</v>
      </c>
      <c r="AG44" s="21">
        <f>('исходные данные'!AG44)^(1/4)</f>
        <v>1.2467097117051078</v>
      </c>
      <c r="AH44" s="21">
        <f>('исходные данные'!AH44)^(1/4)</f>
        <v>1.6487467335819532</v>
      </c>
      <c r="AI44" s="21">
        <f>'исходные данные'!AI44</f>
        <v>955</v>
      </c>
    </row>
    <row r="45" spans="1:35" x14ac:dyDescent="0.25">
      <c r="A45" s="15" t="s">
        <v>37</v>
      </c>
      <c r="B45" s="21">
        <f>('исходные данные'!B45)^(1/4)</f>
        <v>1.9873810735805801</v>
      </c>
      <c r="C45" s="21">
        <f>('исходные данные'!C45)^(1/4)</f>
        <v>6.1105636128796261</v>
      </c>
      <c r="D45" s="21">
        <f>('исходные данные'!D45)^(1/4)</f>
        <v>2.4235655679670329</v>
      </c>
      <c r="E45" s="21">
        <f>'исходные данные'!E45</f>
        <v>9.6</v>
      </c>
      <c r="F45" s="21">
        <f>'исходные данные'!F45</f>
        <v>34.799999999999997</v>
      </c>
      <c r="G45" s="21">
        <f>'исходные данные'!G45</f>
        <v>65.2</v>
      </c>
      <c r="H45" s="21">
        <f>('исходные данные'!H45)^(1/4)</f>
        <v>3.2747221706220526</v>
      </c>
      <c r="I45" s="21">
        <f>('исходные данные'!I45)^(1/4)</f>
        <v>2.1827624011395832</v>
      </c>
      <c r="J45" s="21">
        <f>('исходные данные'!J45)^(1/4)</f>
        <v>4.8116186263647753</v>
      </c>
      <c r="K45" s="21">
        <f>('исходные данные'!K45)^(1/4)</f>
        <v>3.4748765558648071</v>
      </c>
      <c r="L45" s="21">
        <f>('исходные данные'!L45)^(1/4)</f>
        <v>2.1147425268811282</v>
      </c>
      <c r="M45" s="21">
        <f>('исходные данные'!M45)^(1/4)</f>
        <v>1.6265765616977856</v>
      </c>
      <c r="N45" s="21">
        <f>('исходные данные'!N45)^(1/4)</f>
        <v>0.66874030497642201</v>
      </c>
      <c r="O45" s="21">
        <f>('исходные данные'!O45)^(1/4)</f>
        <v>3.4235737496148144</v>
      </c>
      <c r="P45" s="21">
        <f>('исходные данные'!P45)^(1/4)</f>
        <v>5.1524469800667063</v>
      </c>
      <c r="Q45" s="21">
        <f>('исходные данные'!Q45)^(1/4)</f>
        <v>3.6572646868161174</v>
      </c>
      <c r="R45" s="21">
        <f>('исходные данные'!R45)^(1/4)</f>
        <v>4.7229851794308111</v>
      </c>
      <c r="S45" s="21">
        <f>('исходные данные'!S45)^(1/4)</f>
        <v>4.7368298642320763</v>
      </c>
      <c r="T45" s="21">
        <f>('исходные данные'!T45)^(1/4)</f>
        <v>5.2427475095747447</v>
      </c>
      <c r="U45" s="21">
        <f>('исходные данные'!U45)^(1/4)</f>
        <v>6.6032131278533086</v>
      </c>
      <c r="V45" s="21">
        <f>('исходные данные'!V45)^(1/4)</f>
        <v>4.7260509024611288</v>
      </c>
      <c r="W45" s="21">
        <f>('исходные данные'!W45)^(1/4)</f>
        <v>5.5214898951339588</v>
      </c>
      <c r="X45" s="21">
        <f>('исходные данные'!X45)^(1/4)</f>
        <v>4.07070906133906</v>
      </c>
      <c r="Y45" s="21">
        <f>('исходные данные'!Y45)^(1/4)</f>
        <v>4.4834879775743532</v>
      </c>
      <c r="Z45" s="21">
        <f>('исходные данные'!Z45)^(1/4)</f>
        <v>3.7952994961034956</v>
      </c>
      <c r="AA45" s="21">
        <f>('исходные данные'!AA45)^(1/4)</f>
        <v>0.84655312296970386</v>
      </c>
      <c r="AB45" s="21">
        <f>('исходные данные'!AB45)^(1/4)</f>
        <v>1.6314133081489621</v>
      </c>
      <c r="AC45" s="21">
        <f>('исходные данные'!AC45)^(1/4)</f>
        <v>0.56234132519034907</v>
      </c>
      <c r="AD45" s="21">
        <f>('исходные данные'!AD45)^(1/4)</f>
        <v>1.1418583454354265</v>
      </c>
      <c r="AE45" s="21">
        <f>('исходные данные'!AE45)^(1/2)</f>
        <v>12.409673645990857</v>
      </c>
      <c r="AF45" s="21">
        <f>('исходные данные'!AF45)^(1/4)</f>
        <v>3.6830232101156435</v>
      </c>
      <c r="AG45" s="21">
        <f>('исходные данные'!AG45)^(1/4)</f>
        <v>0.77385791959499106</v>
      </c>
      <c r="AH45" s="21">
        <f>('исходные данные'!AH45)^(1/4)</f>
        <v>1.179667654095047</v>
      </c>
      <c r="AI45" s="21">
        <f>'исходные данные'!AI45</f>
        <v>248</v>
      </c>
    </row>
    <row r="46" spans="1:35" x14ac:dyDescent="0.25">
      <c r="A46" s="15" t="s">
        <v>38</v>
      </c>
      <c r="B46" s="21">
        <f>('исходные данные'!B46)^(1/4)</f>
        <v>2.8524267287212122</v>
      </c>
      <c r="C46" s="21">
        <f>('исходные данные'!C46)^(1/4)</f>
        <v>7.2753104841671234</v>
      </c>
      <c r="D46" s="21">
        <f>('исходные данные'!D46)^(1/4)</f>
        <v>2.0711161526832442</v>
      </c>
      <c r="E46" s="21">
        <f>'исходные данные'!E46</f>
        <v>23.6</v>
      </c>
      <c r="F46" s="21">
        <f>'исходные данные'!F46</f>
        <v>58.3</v>
      </c>
      <c r="G46" s="21">
        <f>'исходные данные'!G46</f>
        <v>41.7</v>
      </c>
      <c r="H46" s="21">
        <f>('исходные данные'!H46)^(1/4)</f>
        <v>3.8943229049608998</v>
      </c>
      <c r="I46" s="21">
        <f>('исходные данные'!I46)^(1/4)</f>
        <v>3.6433548831861131</v>
      </c>
      <c r="J46" s="21">
        <f>('исходные данные'!J46)^(1/4)</f>
        <v>4.0422932400270257</v>
      </c>
      <c r="K46" s="21">
        <f>('исходные данные'!K46)^(1/4)</f>
        <v>4.7290650220481716</v>
      </c>
      <c r="L46" s="21">
        <f>('исходные данные'!L46)^(1/4)</f>
        <v>3.5948362943700354</v>
      </c>
      <c r="M46" s="21">
        <f>('исходные данные'!M46)^(1/4)</f>
        <v>2.7596690210718942</v>
      </c>
      <c r="N46" s="21">
        <f>('исходные данные'!N46)^(1/4)</f>
        <v>1.9168293127388174</v>
      </c>
      <c r="O46" s="21">
        <f>('исходные данные'!O46)^(1/4)</f>
        <v>4.7179565532477614</v>
      </c>
      <c r="P46" s="21">
        <f>('исходные данные'!P46)^(1/4)</f>
        <v>5.5860424845347527</v>
      </c>
      <c r="Q46" s="21">
        <f>('исходные данные'!Q46)^(1/4)</f>
        <v>5.1356638379597284</v>
      </c>
      <c r="R46" s="21">
        <f>('исходные данные'!R46)^(1/4)</f>
        <v>5.2356264545947457</v>
      </c>
      <c r="S46" s="21">
        <f>('исходные данные'!S46)^(1/4)</f>
        <v>4.5368934690390335</v>
      </c>
      <c r="T46" s="21">
        <f>('исходные данные'!T46)^(1/4)</f>
        <v>4.5978694816008714</v>
      </c>
      <c r="U46" s="21">
        <f>('исходные данные'!U46)^(1/4)</f>
        <v>4.7132525302564385</v>
      </c>
      <c r="V46" s="21">
        <f>('исходные данные'!V46)^(1/4)</f>
        <v>4.9866046320530018</v>
      </c>
      <c r="W46" s="21">
        <f>('исходные данные'!W46)^(1/4)</f>
        <v>5.0917183994878936</v>
      </c>
      <c r="X46" s="21">
        <f>('исходные данные'!X46)^(1/4)</f>
        <v>4.0991579201518551</v>
      </c>
      <c r="Y46" s="21">
        <f>('исходные данные'!Y46)^(1/4)</f>
        <v>4.6054434480942419</v>
      </c>
      <c r="Z46" s="21">
        <f>('исходные данные'!Z46)^(1/4)</f>
        <v>3.5411976543107624</v>
      </c>
      <c r="AA46" s="21">
        <f>('исходные данные'!AA46)^(1/4)</f>
        <v>0</v>
      </c>
      <c r="AB46" s="21">
        <f>('исходные данные'!AB46)^(1/4)</f>
        <v>2.1322622037402139</v>
      </c>
      <c r="AC46" s="21">
        <f>('исходные данные'!AC46)^(1/4)</f>
        <v>4.9731850578713939</v>
      </c>
      <c r="AD46" s="21">
        <f>('исходные данные'!AD46)^(1/4)</f>
        <v>4.3330108879990812</v>
      </c>
      <c r="AE46" s="21">
        <f>('исходные данные'!AE46)^(1/2)</f>
        <v>9.2736184954957039</v>
      </c>
      <c r="AF46" s="21">
        <f>('исходные данные'!AF46)^(1/4)</f>
        <v>4.079622161069973</v>
      </c>
      <c r="AG46" s="21">
        <f>('исходные данные'!AG46)^(1/4)</f>
        <v>1.5854106980563427</v>
      </c>
      <c r="AH46" s="21">
        <f>('исходные данные'!AH46)^(1/4)</f>
        <v>1.841248625885811</v>
      </c>
      <c r="AI46" s="21">
        <f>'исходные данные'!AI46</f>
        <v>1295</v>
      </c>
    </row>
    <row r="47" spans="1:35" x14ac:dyDescent="0.25">
      <c r="A47" s="15" t="s">
        <v>39</v>
      </c>
      <c r="B47" s="21">
        <f>('исходные данные'!B47)^(1/4)</f>
        <v>3.4574671078428039</v>
      </c>
      <c r="C47" s="21">
        <f>('исходные данные'!C47)^(1/4)</f>
        <v>7.9878139815684444</v>
      </c>
      <c r="D47" s="21">
        <f>('исходные данные'!D47)^(1/4)</f>
        <v>2.1120941277886014</v>
      </c>
      <c r="E47" s="21">
        <f>'исходные данные'!E47</f>
        <v>22.8</v>
      </c>
      <c r="F47" s="21">
        <f>'исходные данные'!F47</f>
        <v>61.8</v>
      </c>
      <c r="G47" s="21">
        <f>'исходные данные'!G47</f>
        <v>38.200000000000003</v>
      </c>
      <c r="H47" s="21">
        <f>('исходные данные'!H47)^(1/4)</f>
        <v>3.3831232821550556</v>
      </c>
      <c r="I47" s="21">
        <f>('исходные данные'!I47)^(1/4)</f>
        <v>4.6215623894689601</v>
      </c>
      <c r="J47" s="21">
        <f>('исходные данные'!J47)^(1/4)</f>
        <v>4.1478489044425491</v>
      </c>
      <c r="K47" s="21">
        <f>('исходные данные'!K47)^(1/4)</f>
        <v>4.8754920570226457</v>
      </c>
      <c r="L47" s="21">
        <f>('исходные данные'!L47)^(1/4)</f>
        <v>5.2103496927746082</v>
      </c>
      <c r="M47" s="21">
        <f>('исходные данные'!M47)^(1/4)</f>
        <v>3.697944608992588</v>
      </c>
      <c r="N47" s="21">
        <f>('исходные данные'!N47)^(1/4)</f>
        <v>1.808614233815278</v>
      </c>
      <c r="O47" s="21">
        <f>('исходные данные'!O47)^(1/4)</f>
        <v>4.6383311235320379</v>
      </c>
      <c r="P47" s="21">
        <f>('исходные данные'!P47)^(1/4)</f>
        <v>6.079452875414237</v>
      </c>
      <c r="Q47" s="21">
        <f>('исходные данные'!Q47)^(1/4)</f>
        <v>6.1032132922001141</v>
      </c>
      <c r="R47" s="21">
        <f>('исходные данные'!R47)^(1/4)</f>
        <v>5.2593222097167276</v>
      </c>
      <c r="S47" s="21">
        <f>('исходные данные'!S47)^(1/4)</f>
        <v>5.2326113319959093</v>
      </c>
      <c r="T47" s="21">
        <f>('исходные данные'!T47)^(1/4)</f>
        <v>5.1436630671678039</v>
      </c>
      <c r="U47" s="21">
        <f>('исходные данные'!U47)^(1/4)</f>
        <v>4.7765366275286087</v>
      </c>
      <c r="V47" s="21">
        <f>('исходные данные'!V47)^(1/4)</f>
        <v>5.4167392619375478</v>
      </c>
      <c r="W47" s="21">
        <f>('исходные данные'!W47)^(1/4)</f>
        <v>5.3625771390164738</v>
      </c>
      <c r="X47" s="21">
        <f>('исходные данные'!X47)^(1/4)</f>
        <v>4.3061630254342171</v>
      </c>
      <c r="Y47" s="21">
        <f>('исходные данные'!Y47)^(1/4)</f>
        <v>4.7332916664066129</v>
      </c>
      <c r="Z47" s="21">
        <f>('исходные данные'!Z47)^(1/4)</f>
        <v>4.1286335841255646</v>
      </c>
      <c r="AA47" s="21">
        <f>('исходные данные'!AA47)^(1/4)</f>
        <v>0.53321595475181316</v>
      </c>
      <c r="AB47" s="21">
        <f>('исходные данные'!AB47)^(1/4)</f>
        <v>2.1713718448520485</v>
      </c>
      <c r="AC47" s="21">
        <f>('исходные данные'!AC47)^(1/4)</f>
        <v>8.8982177906572346</v>
      </c>
      <c r="AD47" s="21">
        <f>('исходные данные'!AD47)^(1/4)</f>
        <v>5.9448460109698873</v>
      </c>
      <c r="AE47" s="21">
        <f>('исходные данные'!AE47)^(1/2)</f>
        <v>14.560219778561036</v>
      </c>
      <c r="AF47" s="21">
        <f>('исходные данные'!AF47)^(1/4)</f>
        <v>3.7792667089113592</v>
      </c>
      <c r="AG47" s="21">
        <f>('исходные данные'!AG47)^(1/4)</f>
        <v>1.7964433297371647</v>
      </c>
      <c r="AH47" s="21">
        <f>('исходные данные'!AH47)^(1/4)</f>
        <v>1.7868334813921891</v>
      </c>
      <c r="AI47" s="21">
        <f>'исходные данные'!AI47</f>
        <v>1742</v>
      </c>
    </row>
    <row r="48" spans="1:35" x14ac:dyDescent="0.25">
      <c r="A48" s="15" t="s">
        <v>40</v>
      </c>
      <c r="B48" s="21">
        <f>('исходные данные'!B48)^(1/4)</f>
        <v>2.1993987016862429</v>
      </c>
      <c r="C48" s="21">
        <f>('исходные данные'!C48)^(1/4)</f>
        <v>5.1175866020001477</v>
      </c>
      <c r="D48" s="21">
        <f>('исходные данные'!D48)^(1/4)</f>
        <v>2.0905393267485861</v>
      </c>
      <c r="E48" s="21">
        <f>'исходные данные'!E48</f>
        <v>24.1</v>
      </c>
      <c r="F48" s="21">
        <f>'исходные данные'!F48</f>
        <v>65.5</v>
      </c>
      <c r="G48" s="21">
        <f>'исходные данные'!G48</f>
        <v>34.5</v>
      </c>
      <c r="H48" s="21">
        <f>('исходные данные'!H48)^(1/4)</f>
        <v>3.1219856413521447</v>
      </c>
      <c r="I48" s="21">
        <f>('исходные данные'!I48)^(1/4)</f>
        <v>2.0364892021971399</v>
      </c>
      <c r="J48" s="21">
        <f>('исходные данные'!J48)^(1/4)</f>
        <v>3.8067540958393198</v>
      </c>
      <c r="K48" s="21">
        <f>('исходные данные'!K48)^(1/4)</f>
        <v>3.207983986267072</v>
      </c>
      <c r="L48" s="21">
        <f>('исходные данные'!L48)^(1/4)</f>
        <v>3.0274001040350909</v>
      </c>
      <c r="M48" s="21">
        <f>('исходные данные'!M48)^(1/4)</f>
        <v>2.4494897427831779</v>
      </c>
      <c r="N48" s="21">
        <f>('исходные данные'!N48)^(1/4)</f>
        <v>1.7415941483654049</v>
      </c>
      <c r="O48" s="21">
        <f>('исходные данные'!O48)^(1/4)</f>
        <v>5.4744897099050798</v>
      </c>
      <c r="P48" s="21">
        <f>('исходные данные'!P48)^(1/4)</f>
        <v>4.5605633360891975</v>
      </c>
      <c r="Q48" s="21">
        <f>('исходные данные'!Q48)^(1/4)</f>
        <v>5.2062052624594282</v>
      </c>
      <c r="R48" s="21">
        <f>('исходные данные'!R48)^(1/4)</f>
        <v>4.9016254748562087</v>
      </c>
      <c r="S48" s="21">
        <f>('исходные данные'!S48)^(1/4)</f>
        <v>5.4110952716486533</v>
      </c>
      <c r="T48" s="21">
        <f>('исходные данные'!T48)^(1/4)</f>
        <v>4.228695939505247</v>
      </c>
      <c r="U48" s="21">
        <f>('исходные данные'!U48)^(1/4)</f>
        <v>4.4918287382646973</v>
      </c>
      <c r="V48" s="21">
        <f>('исходные данные'!V48)^(1/4)</f>
        <v>4.4756542015291707</v>
      </c>
      <c r="W48" s="21">
        <f>('исходные данные'!W48)^(1/4)</f>
        <v>5.7697550265793485</v>
      </c>
      <c r="X48" s="21">
        <f>('исходные данные'!X48)^(1/4)</f>
        <v>3.8714553456444958</v>
      </c>
      <c r="Y48" s="21">
        <f>('исходные данные'!Y48)^(1/4)</f>
        <v>4.2205035487200133</v>
      </c>
      <c r="Z48" s="21">
        <f>('исходные данные'!Z48)^(1/4)</f>
        <v>4.053687473687563</v>
      </c>
      <c r="AA48" s="21">
        <f>('исходные данные'!AA48)^(1/4)</f>
        <v>0</v>
      </c>
      <c r="AB48" s="21">
        <f>('исходные данные'!AB48)^(1/4)</f>
        <v>2.1986425711345734</v>
      </c>
      <c r="AC48" s="21">
        <f>('исходные данные'!AC48)^(1/4)</f>
        <v>4.1807365730153982</v>
      </c>
      <c r="AD48" s="21">
        <f>('исходные данные'!AD48)^(1/4)</f>
        <v>3.2071658355156867</v>
      </c>
      <c r="AE48" s="21">
        <f>('исходные данные'!AE48)^(1/2)</f>
        <v>19.339079605813716</v>
      </c>
      <c r="AF48" s="21">
        <f>('исходные данные'!AF48)^(1/4)</f>
        <v>5.2642960518099704</v>
      </c>
      <c r="AG48" s="21">
        <f>('исходные данные'!AG48)^(1/4)</f>
        <v>1.4580594189469933</v>
      </c>
      <c r="AH48" s="21">
        <f>('исходные данные'!AH48)^(1/4)</f>
        <v>2.2146534911287845</v>
      </c>
      <c r="AI48" s="21">
        <f>'исходные данные'!AI48</f>
        <v>1218</v>
      </c>
    </row>
    <row r="49" spans="1:35" x14ac:dyDescent="0.25">
      <c r="A49" s="15" t="s">
        <v>41</v>
      </c>
      <c r="B49" s="21">
        <f>('исходные данные'!B49)^(1/4)</f>
        <v>2.2602689905800859</v>
      </c>
      <c r="C49" s="21">
        <f>('исходные данные'!C49)^(1/4)</f>
        <v>5.3305520243150903</v>
      </c>
      <c r="D49" s="21">
        <f>('исходные данные'!D49)^(1/4)</f>
        <v>1.9745170898028674</v>
      </c>
      <c r="E49" s="21">
        <f>'исходные данные'!E49</f>
        <v>26.6</v>
      </c>
      <c r="F49" s="21">
        <f>'исходные данные'!F49</f>
        <v>61.9</v>
      </c>
      <c r="G49" s="21">
        <f>'исходные данные'!G49</f>
        <v>38.1</v>
      </c>
      <c r="H49" s="21">
        <f>('исходные данные'!H49)^(1/4)</f>
        <v>3.2958732516891813</v>
      </c>
      <c r="I49" s="21">
        <f>('исходные данные'!I49)^(1/4)</f>
        <v>2.5740449703513297</v>
      </c>
      <c r="J49" s="21">
        <f>('исходные данные'!J49)^(1/4)</f>
        <v>4.1015367658062898</v>
      </c>
      <c r="K49" s="21">
        <f>('исходные данные'!K49)^(1/4)</f>
        <v>3.5269552264578721</v>
      </c>
      <c r="L49" s="21">
        <f>('исходные данные'!L49)^(1/4)</f>
        <v>2.8502698827717978</v>
      </c>
      <c r="M49" s="21">
        <f>('исходные данные'!M49)^(1/4)</f>
        <v>2.1657367706679937</v>
      </c>
      <c r="N49" s="21">
        <f>('исходные данные'!N49)^(1/4)</f>
        <v>2.2795070569547775</v>
      </c>
      <c r="O49" s="21">
        <f>('исходные данные'!O49)^(1/4)</f>
        <v>4.3486390487486428</v>
      </c>
      <c r="P49" s="21">
        <f>('исходные данные'!P49)^(1/4)</f>
        <v>5.262012857815602</v>
      </c>
      <c r="Q49" s="21">
        <f>('исходные данные'!Q49)^(1/4)</f>
        <v>5.1429046976268662</v>
      </c>
      <c r="R49" s="21">
        <f>('исходные данные'!R49)^(1/4)</f>
        <v>5.6940954621626032</v>
      </c>
      <c r="S49" s="21">
        <f>('исходные данные'!S49)^(1/4)</f>
        <v>5.2907955705963046</v>
      </c>
      <c r="T49" s="21">
        <f>('исходные данные'!T49)^(1/4)</f>
        <v>4.3927675734772862</v>
      </c>
      <c r="U49" s="21">
        <f>('исходные данные'!U49)^(1/4)</f>
        <v>5.0479070005701514</v>
      </c>
      <c r="V49" s="21">
        <f>('исходные данные'!V49)^(1/4)</f>
        <v>4.9287328180527794</v>
      </c>
      <c r="W49" s="21">
        <f>('исходные данные'!W49)^(1/4)</f>
        <v>5.2168667262952759</v>
      </c>
      <c r="X49" s="21">
        <f>('исходные данные'!X49)^(1/4)</f>
        <v>4.0431309109854965</v>
      </c>
      <c r="Y49" s="21">
        <f>('исходные данные'!Y49)^(1/4)</f>
        <v>4.3522753355315835</v>
      </c>
      <c r="Z49" s="21">
        <f>('исходные данные'!Z49)^(1/4)</f>
        <v>3.7305188155405351</v>
      </c>
      <c r="AA49" s="21">
        <f>('исходные данные'!AA49)^(1/4)</f>
        <v>0</v>
      </c>
      <c r="AB49" s="21">
        <f>('исходные данные'!AB49)^(1/4)</f>
        <v>2.1374556824653488</v>
      </c>
      <c r="AC49" s="21">
        <f>('исходные данные'!AC49)^(1/4)</f>
        <v>2.8306342486453544</v>
      </c>
      <c r="AD49" s="21">
        <f>('исходные данные'!AD49)^(1/4)</f>
        <v>2.7452827673241074</v>
      </c>
      <c r="AE49" s="21">
        <f>('исходные данные'!AE49)^(1/2)</f>
        <v>15.968719422671311</v>
      </c>
      <c r="AF49" s="21">
        <f>('исходные данные'!AF49)^(1/4)</f>
        <v>4.0722381992924976</v>
      </c>
      <c r="AG49" s="21">
        <f>('исходные данные'!AG49)^(1/4)</f>
        <v>1.8806507745192276</v>
      </c>
      <c r="AH49" s="21">
        <f>('исходные данные'!AH49)^(1/4)</f>
        <v>1.8012854672918415</v>
      </c>
      <c r="AI49" s="21">
        <f>'исходные данные'!AI49</f>
        <v>1137</v>
      </c>
    </row>
    <row r="50" spans="1:35" x14ac:dyDescent="0.25">
      <c r="A50" s="15" t="s">
        <v>42</v>
      </c>
      <c r="B50" s="21">
        <f>('исходные данные'!B50)^(1/4)</f>
        <v>2.869507891624548</v>
      </c>
      <c r="C50" s="21">
        <f>('исходные данные'!C50)^(1/4)</f>
        <v>7.8866263121748998</v>
      </c>
      <c r="D50" s="21">
        <f>('исходные данные'!D50)^(1/4)</f>
        <v>2.0767213897317967</v>
      </c>
      <c r="E50" s="21">
        <f>'исходные данные'!E50</f>
        <v>23.8</v>
      </c>
      <c r="F50" s="21">
        <f>'исходные данные'!F50</f>
        <v>76.400000000000006</v>
      </c>
      <c r="G50" s="21">
        <f>'исходные данные'!G50</f>
        <v>23.6</v>
      </c>
      <c r="H50" s="21">
        <f>('исходные данные'!H50)^(1/4)</f>
        <v>2.9129506302439405</v>
      </c>
      <c r="I50" s="21">
        <f>('исходные данные'!I50)^(1/4)</f>
        <v>4.2004399481453634</v>
      </c>
      <c r="J50" s="21">
        <f>('исходные данные'!J50)^(1/4)</f>
        <v>4.5350814547484291</v>
      </c>
      <c r="K50" s="21">
        <f>('исходные данные'!K50)^(1/4)</f>
        <v>5.1684722498928863</v>
      </c>
      <c r="L50" s="21">
        <f>('исходные данные'!L50)^(1/4)</f>
        <v>5.449631621480024</v>
      </c>
      <c r="M50" s="21">
        <f>('исходные данные'!M50)^(1/4)</f>
        <v>4.4209524183926776</v>
      </c>
      <c r="N50" s="21">
        <f>('исходные данные'!N50)^(1/4)</f>
        <v>2.1252378493369832</v>
      </c>
      <c r="O50" s="21">
        <f>('исходные данные'!O50)^(1/4)</f>
        <v>5.3326986781935224</v>
      </c>
      <c r="P50" s="21">
        <f>('исходные данные'!P50)^(1/4)</f>
        <v>10.030577406462111</v>
      </c>
      <c r="Q50" s="21">
        <f>('исходные данные'!Q50)^(1/4)</f>
        <v>5.8439081848357866</v>
      </c>
      <c r="R50" s="21">
        <f>('исходные данные'!R50)^(1/4)</f>
        <v>5.6311923722197355</v>
      </c>
      <c r="S50" s="21">
        <f>('исходные данные'!S50)^(1/4)</f>
        <v>5.5517349015176389</v>
      </c>
      <c r="T50" s="21">
        <f>('исходные данные'!T50)^(1/4)</f>
        <v>5.3434431813924164</v>
      </c>
      <c r="U50" s="21">
        <f>('исходные данные'!U50)^(1/4)</f>
        <v>4.5150537235892907</v>
      </c>
      <c r="V50" s="21">
        <f>('исходные данные'!V50)^(1/4)</f>
        <v>5.6015399296676653</v>
      </c>
      <c r="W50" s="21">
        <f>('исходные данные'!W50)^(1/4)</f>
        <v>5.8760109044365416</v>
      </c>
      <c r="X50" s="21">
        <f>('исходные данные'!X50)^(1/4)</f>
        <v>4.2376980209090158</v>
      </c>
      <c r="Y50" s="21">
        <f>('исходные данные'!Y50)^(1/4)</f>
        <v>4.6150864225481332</v>
      </c>
      <c r="Z50" s="21">
        <f>('исходные данные'!Z50)^(1/4)</f>
        <v>4.4676669780184053</v>
      </c>
      <c r="AA50" s="21">
        <f>('исходные данные'!AA50)^(1/4)</f>
        <v>0</v>
      </c>
      <c r="AB50" s="21">
        <f>('исходные данные'!AB50)^(1/4)</f>
        <v>2.3992742666084097</v>
      </c>
      <c r="AC50" s="21">
        <f>('исходные данные'!AC50)^(1/4)</f>
        <v>9.9597324307015498</v>
      </c>
      <c r="AD50" s="21">
        <f>('исходные данные'!AD50)^(1/4)</f>
        <v>6.2930938485847747</v>
      </c>
      <c r="AE50" s="21">
        <f>('исходные данные'!AE50)^(1/2)</f>
        <v>17</v>
      </c>
      <c r="AF50" s="21">
        <f>('исходные данные'!AF50)^(1/4)</f>
        <v>5.8246365472340633</v>
      </c>
      <c r="AG50" s="21">
        <f>('исходные данные'!AG50)^(1/4)</f>
        <v>2.6051675595873185</v>
      </c>
      <c r="AH50" s="21">
        <f>('исходные данные'!AH50)^(1/4)</f>
        <v>2.6015050065147749</v>
      </c>
      <c r="AI50" s="21">
        <f>'исходные данные'!AI50</f>
        <v>1349</v>
      </c>
    </row>
    <row r="51" spans="1:35" x14ac:dyDescent="0.25">
      <c r="A51" s="15" t="s">
        <v>43</v>
      </c>
      <c r="B51" s="21">
        <f>('исходные данные'!B51)^(1/4)</f>
        <v>2.5472438593513842</v>
      </c>
      <c r="C51" s="21">
        <f>('исходные данные'!C51)^(1/4)</f>
        <v>6.241093781102208</v>
      </c>
      <c r="D51" s="21">
        <f>('исходные данные'!D51)^(1/4)</f>
        <v>2.1173810130186723</v>
      </c>
      <c r="E51" s="21">
        <f>'исходные данные'!E51</f>
        <v>23.6</v>
      </c>
      <c r="F51" s="21">
        <f>'исходные данные'!F51</f>
        <v>65.599999999999994</v>
      </c>
      <c r="G51" s="21">
        <f>'исходные данные'!G51</f>
        <v>34.4</v>
      </c>
      <c r="H51" s="21">
        <f>('исходные данные'!H51)^(1/4)</f>
        <v>3.0092166984345639</v>
      </c>
      <c r="I51" s="21">
        <f>('исходные данные'!I51)^(1/4)</f>
        <v>3.5521047614717114</v>
      </c>
      <c r="J51" s="21">
        <f>('исходные данные'!J51)^(1/4)</f>
        <v>3.9482220388574771</v>
      </c>
      <c r="K51" s="21">
        <f>('исходные данные'!K51)^(1/4)</f>
        <v>3.8180694247573554</v>
      </c>
      <c r="L51" s="21">
        <f>('исходные данные'!L51)^(1/4)</f>
        <v>3.1857325005549697</v>
      </c>
      <c r="M51" s="21">
        <f>('исходные данные'!M51)^(1/4)</f>
        <v>2.882121417102006</v>
      </c>
      <c r="N51" s="21">
        <f>('исходные данные'!N51)^(1/4)</f>
        <v>1.4142135623730949</v>
      </c>
      <c r="O51" s="21">
        <f>('исходные данные'!O51)^(1/4)</f>
        <v>4.7829438404730675</v>
      </c>
      <c r="P51" s="21">
        <f>('исходные данные'!P51)^(1/4)</f>
        <v>10.854478055545812</v>
      </c>
      <c r="Q51" s="21">
        <f>('исходные данные'!Q51)^(1/4)</f>
        <v>5.0275087762927431</v>
      </c>
      <c r="R51" s="21">
        <f>('исходные данные'!R51)^(1/4)</f>
        <v>4.9364441449635672</v>
      </c>
      <c r="S51" s="21">
        <f>('исходные данные'!S51)^(1/4)</f>
        <v>4.92846833783004</v>
      </c>
      <c r="T51" s="21">
        <f>('исходные данные'!T51)^(1/4)</f>
        <v>4.6024235403896432</v>
      </c>
      <c r="U51" s="21">
        <f>('исходные данные'!U51)^(1/4)</f>
        <v>4.4786970644610991</v>
      </c>
      <c r="V51" s="21">
        <f>('исходные данные'!V51)^(1/4)</f>
        <v>5.0469452951334981</v>
      </c>
      <c r="W51" s="21">
        <f>('исходные данные'!W51)^(1/4)</f>
        <v>5.6193508889917085</v>
      </c>
      <c r="X51" s="21">
        <f>('исходные данные'!X51)^(1/4)</f>
        <v>4.0065266878941346</v>
      </c>
      <c r="Y51" s="21">
        <f>('исходные данные'!Y51)^(1/4)</f>
        <v>4.6721097555110713</v>
      </c>
      <c r="Z51" s="21">
        <f>('исходные данные'!Z51)^(1/4)</f>
        <v>4.1206839717731194</v>
      </c>
      <c r="AA51" s="21">
        <f>('исходные данные'!AA51)^(1/4)</f>
        <v>0</v>
      </c>
      <c r="AB51" s="21">
        <f>('исходные данные'!AB51)^(1/4)</f>
        <v>2.3042477974233515</v>
      </c>
      <c r="AC51" s="21">
        <f>('исходные данные'!AC51)^(1/4)</f>
        <v>4.9554069777988321</v>
      </c>
      <c r="AD51" s="21">
        <f>('исходные данные'!AD51)^(1/4)</f>
        <v>3.0027739280671599</v>
      </c>
      <c r="AE51" s="21">
        <f>('исходные данные'!AE51)^(1/2)</f>
        <v>16.61324772583615</v>
      </c>
      <c r="AF51" s="21">
        <f>('исходные данные'!AF51)^(1/4)</f>
        <v>4.6806946386414321</v>
      </c>
      <c r="AG51" s="21">
        <f>('исходные данные'!AG51)^(1/4)</f>
        <v>1.9710523637821142</v>
      </c>
      <c r="AH51" s="21">
        <f>('исходные данные'!AH51)^(1/4)</f>
        <v>2.098099711715812</v>
      </c>
      <c r="AI51" s="21">
        <f>'исходные данные'!AI51</f>
        <v>1947</v>
      </c>
    </row>
    <row r="52" spans="1:35" x14ac:dyDescent="0.25">
      <c r="A52" s="15" t="s">
        <v>44</v>
      </c>
      <c r="B52" s="21">
        <f>('исходные данные'!B52)^(1/4)</f>
        <v>2.0682963828333425</v>
      </c>
      <c r="C52" s="21">
        <f>('исходные данные'!C52)^(1/4)</f>
        <v>5.9300357358975715</v>
      </c>
      <c r="D52" s="21">
        <f>('исходные данные'!D52)^(1/4)</f>
        <v>2.0767213897317967</v>
      </c>
      <c r="E52" s="21">
        <f>'исходные данные'!E52</f>
        <v>23.9</v>
      </c>
      <c r="F52" s="21">
        <f>'исходные данные'!F52</f>
        <v>61.3</v>
      </c>
      <c r="G52" s="21">
        <f>'исходные данные'!G52</f>
        <v>38.700000000000003</v>
      </c>
      <c r="H52" s="21">
        <f>('исходные данные'!H52)^(1/4)</f>
        <v>3.4520103255658126</v>
      </c>
      <c r="I52" s="21">
        <f>('исходные данные'!I52)^(1/4)</f>
        <v>3.1178696328762352</v>
      </c>
      <c r="J52" s="21">
        <f>('исходные данные'!J52)^(1/4)</f>
        <v>4.4998285224346706</v>
      </c>
      <c r="K52" s="21">
        <f>('исходные данные'!K52)^(1/4)</f>
        <v>3.7861026913901132</v>
      </c>
      <c r="L52" s="21">
        <f>('исходные данные'!L52)^(1/4)</f>
        <v>3.4149529703482893</v>
      </c>
      <c r="M52" s="21">
        <f>('исходные данные'!M52)^(1/4)</f>
        <v>2.4494897427831779</v>
      </c>
      <c r="N52" s="21">
        <f>('исходные данные'!N52)^(1/4)</f>
        <v>1.8689167555872028</v>
      </c>
      <c r="O52" s="21">
        <f>('исходные данные'!O52)^(1/4)</f>
        <v>4.4114531066381684</v>
      </c>
      <c r="P52" s="21">
        <f>('исходные данные'!P52)^(1/4)</f>
        <v>5.2473549934827117</v>
      </c>
      <c r="Q52" s="21">
        <f>('исходные данные'!Q52)^(1/4)</f>
        <v>4.8907922898246721</v>
      </c>
      <c r="R52" s="21">
        <f>('исходные данные'!R52)^(1/4)</f>
        <v>5.5527191076201374</v>
      </c>
      <c r="S52" s="21">
        <f>('исходные данные'!S52)^(1/4)</f>
        <v>4.5444850138749464</v>
      </c>
      <c r="T52" s="21">
        <f>('исходные данные'!T52)^(1/4)</f>
        <v>4.3991327881926345</v>
      </c>
      <c r="U52" s="21">
        <f>('исходные данные'!U52)^(1/4)</f>
        <v>4.5740830959372953</v>
      </c>
      <c r="V52" s="21">
        <f>('исходные данные'!V52)^(1/4)</f>
        <v>4.6849212159257601</v>
      </c>
      <c r="W52" s="21">
        <f>('исходные данные'!W52)^(1/4)</f>
        <v>5.2197966299618761</v>
      </c>
      <c r="X52" s="21">
        <f>('исходные данные'!X52)^(1/4)</f>
        <v>3.97270229200429</v>
      </c>
      <c r="Y52" s="21">
        <f>('исходные данные'!Y52)^(1/4)</f>
        <v>4.4041749017276324</v>
      </c>
      <c r="Z52" s="21">
        <f>('исходные данные'!Z52)^(1/4)</f>
        <v>3.7854240838373121</v>
      </c>
      <c r="AA52" s="21">
        <f>('исходные данные'!AA52)^(1/4)</f>
        <v>1.6694984880437287</v>
      </c>
      <c r="AB52" s="21">
        <f>('исходные данные'!AB52)^(1/4)</f>
        <v>2.1416918977453343</v>
      </c>
      <c r="AC52" s="21">
        <f>('исходные данные'!AC52)^(1/4)</f>
        <v>2.481188745067282</v>
      </c>
      <c r="AD52" s="21">
        <f>('исходные данные'!AD52)^(1/4)</f>
        <v>3.2026091119533255</v>
      </c>
      <c r="AE52" s="21">
        <f>('исходные данные'!AE52)^(1/2)</f>
        <v>17.804493814764857</v>
      </c>
      <c r="AF52" s="21">
        <f>('исходные данные'!AF52)^(1/4)</f>
        <v>4.2491728707205816</v>
      </c>
      <c r="AG52" s="21">
        <f>('исходные данные'!AG52)^(1/4)</f>
        <v>1.7190900566368559</v>
      </c>
      <c r="AH52" s="21">
        <f>('исходные данные'!AH52)^(1/4)</f>
        <v>1.7110754325244855</v>
      </c>
      <c r="AI52" s="21">
        <f>'исходные данные'!AI52</f>
        <v>1268</v>
      </c>
    </row>
    <row r="53" spans="1:35" x14ac:dyDescent="0.25">
      <c r="A53" s="15" t="s">
        <v>46</v>
      </c>
      <c r="B53" s="21">
        <f>('исходные данные'!B53)^(1/4)</f>
        <v>3.3125056044444907</v>
      </c>
      <c r="C53" s="21">
        <f>('исходные данные'!C53)^(1/4)</f>
        <v>6.0017353580990012</v>
      </c>
      <c r="D53" s="21">
        <f>('исходные данные'!D53)^(1/4)</f>
        <v>2.0423835885853672</v>
      </c>
      <c r="E53" s="21">
        <f>'исходные данные'!E53</f>
        <v>28</v>
      </c>
      <c r="F53" s="21">
        <f>'исходные данные'!F53</f>
        <v>75.900000000000006</v>
      </c>
      <c r="G53" s="21">
        <f>'исходные данные'!G53</f>
        <v>24.1</v>
      </c>
      <c r="H53" s="21">
        <f>('исходные данные'!H53)^(1/4)</f>
        <v>3.1054227990714818</v>
      </c>
      <c r="I53" s="21">
        <f>('исходные данные'!I53)^(1/4)</f>
        <v>3.285348774858075</v>
      </c>
      <c r="J53" s="21">
        <f>('исходные данные'!J53)^(1/4)</f>
        <v>3.2675798769167543</v>
      </c>
      <c r="K53" s="21">
        <f>('исходные данные'!K53)^(1/4)</f>
        <v>3.627479751703043</v>
      </c>
      <c r="L53" s="21">
        <f>('исходные данные'!L53)^(1/4)</f>
        <v>3.0540758099773515</v>
      </c>
      <c r="M53" s="21">
        <f>('исходные данные'!M53)^(1/4)</f>
        <v>2.6591479484724942</v>
      </c>
      <c r="N53" s="21">
        <f>('исходные данные'!N53)^(1/4)</f>
        <v>1.4801656089845705</v>
      </c>
      <c r="O53" s="21">
        <f>('исходные данные'!O53)^(1/4)</f>
        <v>4.3770056968902207</v>
      </c>
      <c r="P53" s="21">
        <f>('исходные данные'!P53)^(1/4)</f>
        <v>4.9825008480607149</v>
      </c>
      <c r="Q53" s="21">
        <f>('исходные данные'!Q53)^(1/4)</f>
        <v>5.1195768651015694</v>
      </c>
      <c r="R53" s="21">
        <f>('исходные данные'!R53)^(1/4)</f>
        <v>4.733786181299954</v>
      </c>
      <c r="S53" s="21">
        <f>('исходные данные'!S53)^(1/4)</f>
        <v>4.5178203256861229</v>
      </c>
      <c r="T53" s="21">
        <f>('исходные данные'!T53)^(1/4)</f>
        <v>4.2498254188414464</v>
      </c>
      <c r="U53" s="21">
        <f>('исходные данные'!U53)^(1/4)</f>
        <v>4.4438950693704733</v>
      </c>
      <c r="V53" s="21">
        <f>('исходные данные'!V53)^(1/4)</f>
        <v>4.89150262476414</v>
      </c>
      <c r="W53" s="21">
        <f>('исходные данные'!W53)^(1/4)</f>
        <v>5.0966481326517892</v>
      </c>
      <c r="X53" s="21">
        <f>('исходные данные'!X53)^(1/4)</f>
        <v>3.8378648245158025</v>
      </c>
      <c r="Y53" s="21">
        <f>('исходные данные'!Y53)^(1/4)</f>
        <v>4.3848974014541202</v>
      </c>
      <c r="Z53" s="21">
        <f>('исходные данные'!Z53)^(1/4)</f>
        <v>3.8720805050804645</v>
      </c>
      <c r="AA53" s="21">
        <f>('исходные данные'!AA53)^(1/4)</f>
        <v>0</v>
      </c>
      <c r="AB53" s="21">
        <f>('исходные данные'!AB53)^(1/4)</f>
        <v>2.352088173910166</v>
      </c>
      <c r="AC53" s="21">
        <f>('исходные данные'!AC53)^(1/4)</f>
        <v>5.239096573411925</v>
      </c>
      <c r="AD53" s="21">
        <f>('исходные данные'!AD53)^(1/4)</f>
        <v>3.5175784962081438</v>
      </c>
      <c r="AE53" s="21">
        <f>('исходные данные'!AE53)^(1/2)</f>
        <v>12.529964086141668</v>
      </c>
      <c r="AF53" s="21">
        <f>('исходные данные'!AF53)^(1/4)</f>
        <v>5.0895645878579083</v>
      </c>
      <c r="AG53" s="21">
        <f>('исходные данные'!AG53)^(1/4)</f>
        <v>2.1817751502907723</v>
      </c>
      <c r="AH53" s="21">
        <f>('исходные данные'!AH53)^(1/4)</f>
        <v>2.0406512422092478</v>
      </c>
      <c r="AI53" s="21">
        <f>'исходные данные'!AI53</f>
        <v>1986</v>
      </c>
    </row>
    <row r="54" spans="1:35" x14ac:dyDescent="0.25">
      <c r="A54" s="15" t="s">
        <v>47</v>
      </c>
      <c r="B54" s="21">
        <f>('исходные данные'!B54)^(1/4)</f>
        <v>2.9584020340069439</v>
      </c>
      <c r="C54" s="21">
        <f>('исходные данные'!C54)^(1/4)</f>
        <v>7.5563904590392044</v>
      </c>
      <c r="D54" s="21">
        <f>('исходные данные'!D54)^(1/4)</f>
        <v>2.006220914929266</v>
      </c>
      <c r="E54" s="21">
        <f>'исходные данные'!E54</f>
        <v>27.2</v>
      </c>
      <c r="F54" s="21">
        <f>'исходные данные'!F54</f>
        <v>79.5</v>
      </c>
      <c r="G54" s="21">
        <f>'исходные данные'!G54</f>
        <v>20.5</v>
      </c>
      <c r="H54" s="21">
        <f>('исходные данные'!H54)^(1/4)</f>
        <v>3.3831232821550556</v>
      </c>
      <c r="I54" s="21">
        <f>('исходные данные'!I54)^(1/4)</f>
        <v>4.6336713903322808</v>
      </c>
      <c r="J54" s="21">
        <f>('исходные данные'!J54)^(1/4)</f>
        <v>4.1266677072338158</v>
      </c>
      <c r="K54" s="21">
        <f>('исходные данные'!K54)^(1/4)</f>
        <v>4.9050154987810446</v>
      </c>
      <c r="L54" s="21">
        <f>('исходные данные'!L54)^(1/4)</f>
        <v>4.3709236065782253</v>
      </c>
      <c r="M54" s="21">
        <f>('исходные данные'!M54)^(1/4)</f>
        <v>3.6526242708669518</v>
      </c>
      <c r="N54" s="21">
        <f>('исходные данные'!N54)^(1/4)</f>
        <v>1.9937204876487471</v>
      </c>
      <c r="O54" s="21">
        <f>('исходные данные'!O54)^(1/4)</f>
        <v>4.9758894984044089</v>
      </c>
      <c r="P54" s="21">
        <f>('исходные данные'!P54)^(1/4)</f>
        <v>5.6251556999824066</v>
      </c>
      <c r="Q54" s="21">
        <f>('исходные данные'!Q54)^(1/4)</f>
        <v>5.8004951067405663</v>
      </c>
      <c r="R54" s="21">
        <f>('исходные данные'!R54)^(1/4)</f>
        <v>5.7080349066386047</v>
      </c>
      <c r="S54" s="21">
        <f>('исходные данные'!S54)^(1/4)</f>
        <v>4.515561932045558</v>
      </c>
      <c r="T54" s="21">
        <f>('исходные данные'!T54)^(1/4)</f>
        <v>4.6935158866579227</v>
      </c>
      <c r="U54" s="21">
        <f>('исходные данные'!U54)^(1/4)</f>
        <v>4.5697096959281547</v>
      </c>
      <c r="V54" s="21">
        <f>('исходные данные'!V54)^(1/4)</f>
        <v>5.4718919673303121</v>
      </c>
      <c r="W54" s="21">
        <f>('исходные данные'!W54)^(1/4)</f>
        <v>5.4626439677212737</v>
      </c>
      <c r="X54" s="21">
        <f>('исходные данные'!X54)^(1/4)</f>
        <v>4.1769240079714649</v>
      </c>
      <c r="Y54" s="21">
        <f>('исходные данные'!Y54)^(1/4)</f>
        <v>4.6176949774184681</v>
      </c>
      <c r="Z54" s="21">
        <f>('исходные данные'!Z54)^(1/4)</f>
        <v>4.2292481684686232</v>
      </c>
      <c r="AA54" s="21">
        <f>('исходные данные'!AA54)^(1/4)</f>
        <v>0</v>
      </c>
      <c r="AB54" s="21">
        <f>('исходные данные'!AB54)^(1/4)</f>
        <v>2.3736432750967</v>
      </c>
      <c r="AC54" s="21">
        <f>('исходные данные'!AC54)^(1/4)</f>
        <v>6.9008277583374609</v>
      </c>
      <c r="AD54" s="21">
        <f>('исходные данные'!AD54)^(1/4)</f>
        <v>5.4699079560754207</v>
      </c>
      <c r="AE54" s="21">
        <f>('исходные данные'!AE54)^(1/2)</f>
        <v>15.0996688705415</v>
      </c>
      <c r="AF54" s="21">
        <f>('исходные данные'!AF54)^(1/4)</f>
        <v>4.8071238819675415</v>
      </c>
      <c r="AG54" s="21">
        <f>('исходные данные'!AG54)^(1/4)</f>
        <v>2.3793847929934069</v>
      </c>
      <c r="AH54" s="21">
        <f>('исходные данные'!AH54)^(1/4)</f>
        <v>2.6104602096558289</v>
      </c>
      <c r="AI54" s="21">
        <f>'исходные данные'!AI54</f>
        <v>1261</v>
      </c>
    </row>
    <row r="55" spans="1:35" x14ac:dyDescent="0.25">
      <c r="A55" s="15" t="s">
        <v>48</v>
      </c>
      <c r="B55" s="21">
        <f>('исходные данные'!B55)^(1/4)</f>
        <v>3.334973788610553</v>
      </c>
      <c r="C55" s="21">
        <f>('исходные данные'!C55)^(1/4)</f>
        <v>6.6829682357109723</v>
      </c>
      <c r="D55" s="21">
        <f>('исходные данные'!D55)^(1/4)</f>
        <v>2.1040885732867167</v>
      </c>
      <c r="E55" s="21">
        <f>'исходные данные'!E55</f>
        <v>24</v>
      </c>
      <c r="F55" s="21">
        <f>'исходные данные'!F55</f>
        <v>59.9</v>
      </c>
      <c r="G55" s="21">
        <f>'исходные данные'!G55</f>
        <v>40.1</v>
      </c>
      <c r="H55" s="21">
        <f>('исходные данные'!H55)^(1/4)</f>
        <v>3.6729739399064676</v>
      </c>
      <c r="I55" s="21">
        <f>('исходные данные'!I55)^(1/4)</f>
        <v>3.697944608992588</v>
      </c>
      <c r="J55" s="21">
        <f>('исходные данные'!J55)^(1/4)</f>
        <v>3.5948362943700354</v>
      </c>
      <c r="K55" s="21">
        <f>('исходные данные'!K55)^(1/4)</f>
        <v>4.0789003034878482</v>
      </c>
      <c r="L55" s="21">
        <f>('исходные данные'!L55)^(1/4)</f>
        <v>2.8610055525763052</v>
      </c>
      <c r="M55" s="21">
        <f>('исходные данные'!M55)^(1/4)</f>
        <v>2.0305431848689306</v>
      </c>
      <c r="N55" s="21">
        <f>('исходные данные'!N55)^(1/4)</f>
        <v>1.2178832856309068</v>
      </c>
      <c r="O55" s="21">
        <f>('исходные данные'!O55)^(1/4)</f>
        <v>4.3688265633125845</v>
      </c>
      <c r="P55" s="21">
        <f>('исходные данные'!P55)^(1/4)</f>
        <v>8.868185317961176</v>
      </c>
      <c r="Q55" s="21">
        <f>('исходные данные'!Q55)^(1/4)</f>
        <v>5.2914305594713591</v>
      </c>
      <c r="R55" s="21">
        <f>('исходные данные'!R55)^(1/4)</f>
        <v>5.5537305982705849</v>
      </c>
      <c r="S55" s="21">
        <f>('исходные данные'!S55)^(1/4)</f>
        <v>5.1581421197077386</v>
      </c>
      <c r="T55" s="21">
        <f>('исходные данные'!T55)^(1/4)</f>
        <v>4.4096319384615663</v>
      </c>
      <c r="U55" s="21">
        <f>('исходные данные'!U55)^(1/4)</f>
        <v>4.9517661105951198</v>
      </c>
      <c r="V55" s="21">
        <f>('исходные данные'!V55)^(1/4)</f>
        <v>4.9635019546604919</v>
      </c>
      <c r="W55" s="21">
        <f>('исходные данные'!W55)^(1/4)</f>
        <v>5.0115308323694387</v>
      </c>
      <c r="X55" s="21">
        <f>('исходные данные'!X55)^(1/4)</f>
        <v>3.9866134899975512</v>
      </c>
      <c r="Y55" s="21">
        <f>('исходные данные'!Y55)^(1/4)</f>
        <v>4.3816995132689724</v>
      </c>
      <c r="Z55" s="21">
        <f>('исходные данные'!Z55)^(1/4)</f>
        <v>3.8546780020039915</v>
      </c>
      <c r="AA55" s="21">
        <f>('исходные данные'!AA55)^(1/4)</f>
        <v>0</v>
      </c>
      <c r="AB55" s="21">
        <f>('исходные данные'!AB55)^(1/4)</f>
        <v>2.1390873781053132</v>
      </c>
      <c r="AC55" s="21">
        <f>('исходные данные'!AC55)^(1/4)</f>
        <v>5.8755813720454855</v>
      </c>
      <c r="AD55" s="21">
        <f>('исходные данные'!AD55)^(1/4)</f>
        <v>5.972144581562528</v>
      </c>
      <c r="AE55" s="21">
        <f>('исходные данные'!AE55)^(1/2)</f>
        <v>12.449899597988733</v>
      </c>
      <c r="AF55" s="21">
        <f>('исходные данные'!AF55)^(1/4)</f>
        <v>3.6526242708669518</v>
      </c>
      <c r="AG55" s="21">
        <f>('исходные данные'!AG55)^(1/4)</f>
        <v>1.5758209897824711</v>
      </c>
      <c r="AH55" s="21">
        <f>('исходные данные'!AH55)^(1/4)</f>
        <v>1.6881434837553073</v>
      </c>
      <c r="AI55" s="21">
        <f>'исходные данные'!AI55</f>
        <v>1540</v>
      </c>
    </row>
    <row r="56" spans="1:35" x14ac:dyDescent="0.25">
      <c r="A56" s="15" t="s">
        <v>49</v>
      </c>
      <c r="B56" s="21">
        <f>('исходные данные'!B56)^(1/4)</f>
        <v>2.56668417161135</v>
      </c>
      <c r="C56" s="21">
        <f>('исходные данные'!C56)^(1/4)</f>
        <v>6.0600867255804136</v>
      </c>
      <c r="D56" s="21">
        <f>('исходные данные'!D56)^(1/4)</f>
        <v>1.9873810735805801</v>
      </c>
      <c r="E56" s="21">
        <f>'исходные данные'!E56</f>
        <v>28.5</v>
      </c>
      <c r="F56" s="21">
        <f>'исходные данные'!F56</f>
        <v>68.3</v>
      </c>
      <c r="G56" s="21">
        <f>'исходные данные'!G56</f>
        <v>31.7</v>
      </c>
      <c r="H56" s="21">
        <f>('исходные данные'!H56)^(1/4)</f>
        <v>3.3166247903554003</v>
      </c>
      <c r="I56" s="21">
        <f>('исходные данные'!I56)^(1/4)</f>
        <v>2.8173132472612576</v>
      </c>
      <c r="J56" s="21">
        <f>('исходные данные'!J56)^(1/4)</f>
        <v>4.112363617834367</v>
      </c>
      <c r="K56" s="21">
        <f>('исходные данные'!K56)^(1/4)</f>
        <v>3.8424669346089777</v>
      </c>
      <c r="L56" s="21">
        <f>('исходные данные'!L56)^(1/4)</f>
        <v>3.6266991104813076</v>
      </c>
      <c r="M56" s="21">
        <f>('исходные данные'!M56)^(1/4)</f>
        <v>2.4828237961983883</v>
      </c>
      <c r="N56" s="21">
        <f>('исходные данные'!N56)^(1/4)</f>
        <v>1.7074764851741444</v>
      </c>
      <c r="O56" s="21">
        <f>('исходные данные'!O56)^(1/4)</f>
        <v>4.3863820284344444</v>
      </c>
      <c r="P56" s="21">
        <f>('исходные данные'!P56)^(1/4)</f>
        <v>4.4132050548060997</v>
      </c>
      <c r="Q56" s="21">
        <f>('исходные данные'!Q56)^(1/4)</f>
        <v>5.1642165244757248</v>
      </c>
      <c r="R56" s="21">
        <f>('исходные данные'!R56)^(1/4)</f>
        <v>5.3441705892996811</v>
      </c>
      <c r="S56" s="21">
        <f>('исходные данные'!S56)^(1/4)</f>
        <v>4.7871637176026338</v>
      </c>
      <c r="T56" s="21">
        <f>('исходные данные'!T56)^(1/4)</f>
        <v>4.6321807850012595</v>
      </c>
      <c r="U56" s="21">
        <f>('исходные данные'!U56)^(1/4)</f>
        <v>4.5873736907970537</v>
      </c>
      <c r="V56" s="21">
        <f>('исходные данные'!V56)^(1/4)</f>
        <v>4.8688942670855351</v>
      </c>
      <c r="W56" s="21">
        <f>('исходные данные'!W56)^(1/4)</f>
        <v>5.6998844166063538</v>
      </c>
      <c r="X56" s="21">
        <f>('исходные данные'!X56)^(1/4)</f>
        <v>3.9628693909598689</v>
      </c>
      <c r="Y56" s="21">
        <f>('исходные данные'!Y56)^(1/4)</f>
        <v>4.651621960653749</v>
      </c>
      <c r="Z56" s="21">
        <f>('исходные данные'!Z56)^(1/4)</f>
        <v>4.0018740099605026</v>
      </c>
      <c r="AA56" s="21">
        <f>('исходные данные'!AA56)^(1/4)</f>
        <v>0</v>
      </c>
      <c r="AB56" s="21">
        <f>('исходные данные'!AB56)^(1/4)</f>
        <v>2.1314388015433354</v>
      </c>
      <c r="AC56" s="21">
        <f>('исходные данные'!AC56)^(1/4)</f>
        <v>3.6934871574472767</v>
      </c>
      <c r="AD56" s="21">
        <f>('исходные данные'!AD56)^(1/4)</f>
        <v>3.1029153906493687</v>
      </c>
      <c r="AE56" s="21">
        <f>('исходные данные'!AE56)^(1/2)</f>
        <v>11.575836902790225</v>
      </c>
      <c r="AF56" s="21">
        <f>('исходные данные'!AF56)^(1/4)</f>
        <v>4.6159804757670413</v>
      </c>
      <c r="AG56" s="21">
        <f>('исходные данные'!AG56)^(1/4)</f>
        <v>1.2312934921914989</v>
      </c>
      <c r="AH56" s="21">
        <f>('исходные данные'!AH56)^(1/4)</f>
        <v>1.7270959753333603</v>
      </c>
      <c r="AI56" s="21">
        <f>'исходные данные'!AI56</f>
        <v>1022</v>
      </c>
    </row>
    <row r="57" spans="1:35" x14ac:dyDescent="0.25">
      <c r="A57" s="15" t="s">
        <v>50</v>
      </c>
      <c r="B57" s="21">
        <f>('исходные данные'!B57)^(1/4)</f>
        <v>2.7057719946605352</v>
      </c>
      <c r="C57" s="21">
        <f>('исходные данные'!C57)^(1/4)</f>
        <v>7.5247292753672044</v>
      </c>
      <c r="D57" s="21">
        <f>('исходные данные'!D57)^(1/4)</f>
        <v>2.0184919513073796</v>
      </c>
      <c r="E57" s="21">
        <f>'исходные данные'!E57</f>
        <v>26.3</v>
      </c>
      <c r="F57" s="21">
        <f>'исходные данные'!F57</f>
        <v>80.2</v>
      </c>
      <c r="G57" s="21">
        <f>'исходные данные'!G57</f>
        <v>19.8</v>
      </c>
      <c r="H57" s="21">
        <f>('исходные данные'!H57)^(1/4)</f>
        <v>3.4149529703482893</v>
      </c>
      <c r="I57" s="21">
        <f>('исходные данные'!I57)^(1/4)</f>
        <v>3.6438717077800309</v>
      </c>
      <c r="J57" s="21">
        <f>('исходные данные'!J57)^(1/4)</f>
        <v>4.1755952598596879</v>
      </c>
      <c r="K57" s="21">
        <f>('исходные данные'!K57)^(1/4)</f>
        <v>5.0723389273558128</v>
      </c>
      <c r="L57" s="21">
        <f>('исходные данные'!L57)^(1/4)</f>
        <v>4.7000768115398417</v>
      </c>
      <c r="M57" s="21">
        <f>('исходные данные'!M57)^(1/4)</f>
        <v>4.1302205884470604</v>
      </c>
      <c r="N57" s="21">
        <f>('исходные данные'!N57)^(1/4)</f>
        <v>2.0905393267485861</v>
      </c>
      <c r="O57" s="21">
        <f>('исходные данные'!O57)^(1/4)</f>
        <v>5.1323029391913026</v>
      </c>
      <c r="P57" s="21">
        <f>('исходные данные'!P57)^(1/4)</f>
        <v>10.552258268195278</v>
      </c>
      <c r="Q57" s="21">
        <f>('исходные данные'!Q57)^(1/4)</f>
        <v>5.6456464223446554</v>
      </c>
      <c r="R57" s="21">
        <f>('исходные данные'!R57)^(1/4)</f>
        <v>5.8517493118724104</v>
      </c>
      <c r="S57" s="21">
        <f>('исходные данные'!S57)^(1/4)</f>
        <v>5.185840701610001</v>
      </c>
      <c r="T57" s="21">
        <f>('исходные данные'!T57)^(1/4)</f>
        <v>4.7285336179658017</v>
      </c>
      <c r="U57" s="21">
        <f>('исходные данные'!U57)^(1/4)</f>
        <v>4.5547705767688633</v>
      </c>
      <c r="V57" s="21">
        <f>('исходные данные'!V57)^(1/4)</f>
        <v>5.3797712744654982</v>
      </c>
      <c r="W57" s="21">
        <f>('исходные данные'!W57)^(1/4)</f>
        <v>5.7997079841057575</v>
      </c>
      <c r="X57" s="21">
        <f>('исходные данные'!X57)^(1/4)</f>
        <v>4.1842951016269518</v>
      </c>
      <c r="Y57" s="21">
        <f>('исходные данные'!Y57)^(1/4)</f>
        <v>4.6059894434471724</v>
      </c>
      <c r="Z57" s="21">
        <f>('исходные данные'!Z57)^(1/4)</f>
        <v>4.0503317082560688</v>
      </c>
      <c r="AA57" s="21">
        <f>('исходные данные'!AA57)^(1/4)</f>
        <v>0</v>
      </c>
      <c r="AB57" s="21">
        <f>('исходные данные'!AB57)^(1/4)</f>
        <v>2.4470241384877944</v>
      </c>
      <c r="AC57" s="21">
        <f>('исходные данные'!AC57)^(1/4)</f>
        <v>8.2387109538824799</v>
      </c>
      <c r="AD57" s="21">
        <f>('исходные данные'!AD57)^(1/4)</f>
        <v>6.7928029266564005</v>
      </c>
      <c r="AE57" s="21">
        <f>('исходные данные'!AE57)^(1/2)</f>
        <v>16</v>
      </c>
      <c r="AF57" s="21">
        <f>('исходные данные'!AF57)^(1/4)</f>
        <v>4.18244613647754</v>
      </c>
      <c r="AG57" s="21">
        <f>('исходные данные'!AG57)^(1/4)</f>
        <v>2.1292687200037501</v>
      </c>
      <c r="AH57" s="21">
        <f>('исходные данные'!AH57)^(1/4)</f>
        <v>1.8864297153805192</v>
      </c>
      <c r="AI57" s="21">
        <f>'исходные данные'!AI57</f>
        <v>1538</v>
      </c>
    </row>
    <row r="58" spans="1:35" x14ac:dyDescent="0.25">
      <c r="A58" s="15" t="s">
        <v>51</v>
      </c>
      <c r="B58" s="21">
        <f>('исходные данные'!B58)^(1/4)</f>
        <v>3.1717220987923</v>
      </c>
      <c r="C58" s="21">
        <f>('исходные данные'!C58)^(1/4)</f>
        <v>7.0622123557812966</v>
      </c>
      <c r="D58" s="21">
        <f>('исходные данные'!D58)^(1/4)</f>
        <v>2.0123844926512722</v>
      </c>
      <c r="E58" s="21">
        <f>'исходные данные'!E58</f>
        <v>26.7</v>
      </c>
      <c r="F58" s="21">
        <f>'исходные данные'!F58</f>
        <v>75.3</v>
      </c>
      <c r="G58" s="21">
        <f>'исходные данные'!G58</f>
        <v>24.7</v>
      </c>
      <c r="H58" s="21">
        <f>('исходные данные'!H58)^(1/4)</f>
        <v>3.1543421455299043</v>
      </c>
      <c r="I58" s="21">
        <f>('исходные данные'!I58)^(1/4)</f>
        <v>3.7848122362378804</v>
      </c>
      <c r="J58" s="21">
        <f>('исходные данные'!J58)^(1/4)</f>
        <v>3.6577435886430929</v>
      </c>
      <c r="K58" s="21">
        <f>('исходные данные'!K58)^(1/4)</f>
        <v>4.508894036236768</v>
      </c>
      <c r="L58" s="21">
        <f>('исходные данные'!L58)^(1/4)</f>
        <v>3.8380880477988302</v>
      </c>
      <c r="M58" s="21">
        <f>('исходные данные'!M58)^(1/4)</f>
        <v>3.2603904386951346</v>
      </c>
      <c r="N58" s="21">
        <f>('исходные данные'!N58)^(1/4)</f>
        <v>1.5451431251708252</v>
      </c>
      <c r="O58" s="21">
        <f>('исходные данные'!O58)^(1/4)</f>
        <v>4.9034956089194344</v>
      </c>
      <c r="P58" s="21">
        <f>('исходные данные'!P58)^(1/4)</f>
        <v>7.0797758872407526</v>
      </c>
      <c r="Q58" s="21">
        <f>('исходные данные'!Q58)^(1/4)</f>
        <v>5.289120014310301</v>
      </c>
      <c r="R58" s="21">
        <f>('исходные данные'!R58)^(1/4)</f>
        <v>5.764473078023796</v>
      </c>
      <c r="S58" s="21">
        <f>('исходные данные'!S58)^(1/4)</f>
        <v>4.815396590966678</v>
      </c>
      <c r="T58" s="21">
        <f>('исходные данные'!T58)^(1/4)</f>
        <v>4.4294938521331284</v>
      </c>
      <c r="U58" s="21">
        <f>('исходные данные'!U58)^(1/4)</f>
        <v>4.4232230579905947</v>
      </c>
      <c r="V58" s="21">
        <f>('исходные данные'!V58)^(1/4)</f>
        <v>4.7955963590105162</v>
      </c>
      <c r="W58" s="21">
        <f>('исходные данные'!W58)^(1/4)</f>
        <v>5.1364481126399655</v>
      </c>
      <c r="X58" s="21">
        <f>('исходные данные'!X58)^(1/4)</f>
        <v>3.8214044616593315</v>
      </c>
      <c r="Y58" s="21">
        <f>('исходные данные'!Y58)^(1/4)</f>
        <v>4.4534130511053824</v>
      </c>
      <c r="Z58" s="21">
        <f>('исходные данные'!Z58)^(1/4)</f>
        <v>3.5811155673521746</v>
      </c>
      <c r="AA58" s="21">
        <f>('исходные данные'!AA58)^(1/4)</f>
        <v>0</v>
      </c>
      <c r="AB58" s="21">
        <f>('исходные данные'!AB58)^(1/4)</f>
        <v>2.1300378475561987</v>
      </c>
      <c r="AC58" s="21">
        <f>('исходные данные'!AC58)^(1/4)</f>
        <v>5.5069552403697788</v>
      </c>
      <c r="AD58" s="21">
        <f>('исходные данные'!AD58)^(1/4)</f>
        <v>4.6205490000012999</v>
      </c>
      <c r="AE58" s="21">
        <f>('исходные данные'!AE58)^(1/2)</f>
        <v>15.459624833740307</v>
      </c>
      <c r="AF58" s="21">
        <f>('исходные данные'!AF58)^(1/4)</f>
        <v>4.232785473794876</v>
      </c>
      <c r="AG58" s="21">
        <f>('исходные данные'!AG58)^(1/4)</f>
        <v>1.6901810848596694</v>
      </c>
      <c r="AH58" s="21">
        <f>('исходные данные'!AH58)^(1/4)</f>
        <v>1.6646294335853105</v>
      </c>
      <c r="AI58" s="21">
        <f>'исходные данные'!AI58</f>
        <v>1195</v>
      </c>
    </row>
    <row r="59" spans="1:35" x14ac:dyDescent="0.25">
      <c r="A59" s="15" t="s">
        <v>52</v>
      </c>
      <c r="B59" s="21">
        <f>('исходные данные'!B59)^(1/4)</f>
        <v>2.4696518525473916</v>
      </c>
      <c r="C59" s="21">
        <f>('исходные данные'!C59)^(1/4)</f>
        <v>5.9550530152873034</v>
      </c>
      <c r="D59" s="21">
        <f>('исходные данные'!D59)^(1/4)</f>
        <v>1.9968676489630899</v>
      </c>
      <c r="E59" s="21">
        <f>'исходные данные'!E59</f>
        <v>27.5</v>
      </c>
      <c r="F59" s="21">
        <f>'исходные данные'!F59</f>
        <v>74.7</v>
      </c>
      <c r="G59" s="21">
        <f>'исходные данные'!G59</f>
        <v>25.3</v>
      </c>
      <c r="H59" s="21">
        <f>('исходные данные'!H59)^(1/4)</f>
        <v>3.8643478781119174</v>
      </c>
      <c r="I59" s="21">
        <f>('исходные данные'!I59)^(1/4)</f>
        <v>3.0408257109629724</v>
      </c>
      <c r="J59" s="21">
        <f>('исходные данные'!J59)^(1/4)</f>
        <v>3.923621327083012</v>
      </c>
      <c r="K59" s="21">
        <f>('исходные данные'!K59)^(1/4)</f>
        <v>3.6576925017685142</v>
      </c>
      <c r="L59" s="21">
        <f>('исходные данные'!L59)^(1/4)</f>
        <v>3.9482220388574771</v>
      </c>
      <c r="M59" s="21">
        <f>('исходные данные'!M59)^(1/4)</f>
        <v>3.356996822992933</v>
      </c>
      <c r="N59" s="21">
        <f>('исходные данные'!N59)^(1/4)</f>
        <v>1.9060903506699229</v>
      </c>
      <c r="O59" s="21">
        <f>('исходные данные'!O59)^(1/4)</f>
        <v>4.3031101421426667</v>
      </c>
      <c r="P59" s="21">
        <f>('исходные данные'!P59)^(1/4)</f>
        <v>7.9844819530621409</v>
      </c>
      <c r="Q59" s="21">
        <f>('исходные данные'!Q59)^(1/4)</f>
        <v>4.9305807845300142</v>
      </c>
      <c r="R59" s="21">
        <f>('исходные данные'!R59)^(1/4)</f>
        <v>5.2779626130241057</v>
      </c>
      <c r="S59" s="21">
        <f>('исходные данные'!S59)^(1/4)</f>
        <v>4.7058170409478617</v>
      </c>
      <c r="T59" s="21">
        <f>('исходные данные'!T59)^(1/4)</f>
        <v>4.6088047168419157</v>
      </c>
      <c r="U59" s="21">
        <f>('исходные данные'!U59)^(1/4)</f>
        <v>3.881438829747748</v>
      </c>
      <c r="V59" s="21">
        <f>('исходные данные'!V59)^(1/4)</f>
        <v>5.2916925338737713</v>
      </c>
      <c r="W59" s="21">
        <f>('исходные данные'!W59)^(1/4)</f>
        <v>5.3216978878668089</v>
      </c>
      <c r="X59" s="21">
        <f>('исходные данные'!X59)^(1/4)</f>
        <v>4.1401005089832417</v>
      </c>
      <c r="Y59" s="21">
        <f>('исходные данные'!Y59)^(1/4)</f>
        <v>4.3143292977667382</v>
      </c>
      <c r="Z59" s="21">
        <f>('исходные данные'!Z59)^(1/4)</f>
        <v>4.0283964369056369</v>
      </c>
      <c r="AA59" s="21">
        <f>('исходные данные'!AA59)^(1/4)</f>
        <v>0</v>
      </c>
      <c r="AB59" s="21">
        <f>('исходные данные'!AB59)^(1/4)</f>
        <v>2.2067637459644494</v>
      </c>
      <c r="AC59" s="21">
        <f>('исходные данные'!AC59)^(1/4)</f>
        <v>4.4373527057012394</v>
      </c>
      <c r="AD59" s="21">
        <f>('исходные данные'!AD59)^(1/4)</f>
        <v>3.0766422692538344</v>
      </c>
      <c r="AE59" s="21">
        <f>('исходные данные'!AE59)^(1/2)</f>
        <v>13.416407864998739</v>
      </c>
      <c r="AF59" s="21">
        <f>('исходные данные'!AF59)^(1/4)</f>
        <v>4.9999999999999991</v>
      </c>
      <c r="AG59" s="21">
        <f>('исходные данные'!AG59)^(1/4)</f>
        <v>1.5881329797994221</v>
      </c>
      <c r="AH59" s="21">
        <f>('исходные данные'!AH59)^(1/4)</f>
        <v>1.9766950512971944</v>
      </c>
      <c r="AI59" s="21">
        <f>'исходные данные'!AI59</f>
        <v>1306</v>
      </c>
    </row>
    <row r="60" spans="1:35" x14ac:dyDescent="0.25">
      <c r="A60" s="15" t="s">
        <v>53</v>
      </c>
      <c r="B60" s="21">
        <f>('исходные данные'!B60)^(1/4)</f>
        <v>2.9078802008755242</v>
      </c>
      <c r="C60" s="21">
        <f>('исходные данные'!C60)^(1/4)</f>
        <v>5.4183146323976201</v>
      </c>
      <c r="D60" s="21">
        <f>('исходные данные'!D60)^(1/4)</f>
        <v>2.087797629929844</v>
      </c>
      <c r="E60" s="21">
        <f>'исходные данные'!E60</f>
        <v>27.9</v>
      </c>
      <c r="F60" s="21">
        <f>'исходные данные'!F60</f>
        <v>61.8</v>
      </c>
      <c r="G60" s="21">
        <f>'исходные данные'!G60</f>
        <v>38.200000000000003</v>
      </c>
      <c r="H60" s="21">
        <f>('исходные данные'!H60)^(1/4)</f>
        <v>3.0885906193876611</v>
      </c>
      <c r="I60" s="21">
        <f>('исходные данные'!I60)^(1/4)</f>
        <v>2.6788710396739259</v>
      </c>
      <c r="J60" s="21">
        <f>('исходные данные'!J60)^(1/4)</f>
        <v>3.389561224270194</v>
      </c>
      <c r="K60" s="21">
        <f>('исходные данные'!K60)^(1/4)</f>
        <v>3.4092134486924857</v>
      </c>
      <c r="L60" s="21">
        <f>('исходные данные'!L60)^(1/4)</f>
        <v>2.514866859365871</v>
      </c>
      <c r="M60" s="21">
        <f>('исходные данные'!M60)^(1/4)</f>
        <v>2.2795070569547775</v>
      </c>
      <c r="N60" s="21">
        <f>('исходные данные'!N60)^(1/4)</f>
        <v>1.3774493079968597</v>
      </c>
      <c r="O60" s="21">
        <f>('исходные данные'!O60)^(1/4)</f>
        <v>4.5031030274123838</v>
      </c>
      <c r="P60" s="21">
        <f>('исходные данные'!P60)^(1/4)</f>
        <v>6.0906460070901529</v>
      </c>
      <c r="Q60" s="21">
        <f>('исходные данные'!Q60)^(1/4)</f>
        <v>5.1430268849072629</v>
      </c>
      <c r="R60" s="21">
        <f>('исходные данные'!R60)^(1/4)</f>
        <v>5.330157671493148</v>
      </c>
      <c r="S60" s="21">
        <f>('исходные данные'!S60)^(1/4)</f>
        <v>4.6243874975940997</v>
      </c>
      <c r="T60" s="21">
        <f>('исходные данные'!T60)^(1/4)</f>
        <v>4.2535853460703086</v>
      </c>
      <c r="U60" s="21">
        <f>('исходные данные'!U60)^(1/4)</f>
        <v>4.1366672873101109</v>
      </c>
      <c r="V60" s="21">
        <f>('исходные данные'!V60)^(1/4)</f>
        <v>5.4751852876743072</v>
      </c>
      <c r="W60" s="21">
        <f>('исходные данные'!W60)^(1/4)</f>
        <v>4.8457725388032138</v>
      </c>
      <c r="X60" s="21">
        <f>('исходные данные'!X60)^(1/4)</f>
        <v>4.0102841954381008</v>
      </c>
      <c r="Y60" s="21">
        <f>('исходные данные'!Y60)^(1/4)</f>
        <v>4.4532272393904293</v>
      </c>
      <c r="Z60" s="21">
        <f>('исходные данные'!Z60)^(1/4)</f>
        <v>3.7959790442341377</v>
      </c>
      <c r="AA60" s="21">
        <f>('исходные данные'!AA60)^(1/4)</f>
        <v>0</v>
      </c>
      <c r="AB60" s="21">
        <f>('исходные данные'!AB60)^(1/4)</f>
        <v>2.1282604110379242</v>
      </c>
      <c r="AC60" s="21">
        <f>('исходные данные'!AC60)^(1/4)</f>
        <v>3.5375121439747064</v>
      </c>
      <c r="AD60" s="21">
        <f>('исходные данные'!AD60)^(1/4)</f>
        <v>3.3302457126178266</v>
      </c>
      <c r="AE60" s="21">
        <f>('исходные данные'!AE60)^(1/2)</f>
        <v>12.24744871391589</v>
      </c>
      <c r="AF60" s="21">
        <f>('исходные данные'!AF60)^(1/4)</f>
        <v>4.3649236973007497</v>
      </c>
      <c r="AG60" s="21">
        <f>('исходные данные'!AG60)^(1/4)</f>
        <v>1.7976138569020257</v>
      </c>
      <c r="AH60" s="21">
        <f>('исходные данные'!AH60)^(1/4)</f>
        <v>1.9782412917094749</v>
      </c>
      <c r="AI60" s="21">
        <f>'исходные данные'!AI60</f>
        <v>2572</v>
      </c>
    </row>
    <row r="61" spans="1:35" x14ac:dyDescent="0.25">
      <c r="A61" s="15" t="s">
        <v>54</v>
      </c>
      <c r="B61" s="21">
        <f>('исходные данные'!B61)^(1/4)</f>
        <v>3.7335175758742931</v>
      </c>
      <c r="C61" s="21">
        <f>('исходные данные'!C61)^(1/4)</f>
        <v>8.1118885289091818</v>
      </c>
      <c r="D61" s="21">
        <f>('исходные данные'!D61)^(1/4)</f>
        <v>2.0767213897317967</v>
      </c>
      <c r="E61" s="21">
        <f>'исходные данные'!E61</f>
        <v>25.1</v>
      </c>
      <c r="F61" s="21">
        <f>'исходные данные'!F61</f>
        <v>84.5</v>
      </c>
      <c r="G61" s="21">
        <f>'исходные данные'!G61</f>
        <v>15.5</v>
      </c>
      <c r="H61" s="21">
        <f>('исходные данные'!H61)^(1/4)</f>
        <v>3.1934368675747402</v>
      </c>
      <c r="I61" s="21">
        <f>('исходные данные'!I61)^(1/4)</f>
        <v>3.9937352979261793</v>
      </c>
      <c r="J61" s="21">
        <f>('исходные данные'!J61)^(1/4)</f>
        <v>3.3302457126178266</v>
      </c>
      <c r="K61" s="21">
        <f>('исходные данные'!K61)^(1/4)</f>
        <v>5.100649889713277</v>
      </c>
      <c r="L61" s="21">
        <f>('исходные данные'!L61)^(1/4)</f>
        <v>4.7498450864588158</v>
      </c>
      <c r="M61" s="21">
        <f>('исходные данные'!M61)^(1/4)</f>
        <v>4.0422932400270257</v>
      </c>
      <c r="N61" s="21">
        <f>('исходные данные'!N61)^(1/4)</f>
        <v>1.6437308834542408</v>
      </c>
      <c r="O61" s="21">
        <f>('исходные данные'!O61)^(1/4)</f>
        <v>4.9069625830496442</v>
      </c>
      <c r="P61" s="21">
        <f>('исходные данные'!P61)^(1/4)</f>
        <v>5.3602557332237097</v>
      </c>
      <c r="Q61" s="21">
        <f>('исходные данные'!Q61)^(1/4)</f>
        <v>5.9791180328264586</v>
      </c>
      <c r="R61" s="21">
        <f>('исходные данные'!R61)^(1/4)</f>
        <v>5.7419703077097477</v>
      </c>
      <c r="S61" s="21">
        <f>('исходные данные'!S61)^(1/4)</f>
        <v>5.3163118499521893</v>
      </c>
      <c r="T61" s="21">
        <f>('исходные данные'!T61)^(1/4)</f>
        <v>5.2630806392336096</v>
      </c>
      <c r="U61" s="21">
        <f>('исходные данные'!U61)^(1/4)</f>
        <v>4.9964333119864399</v>
      </c>
      <c r="V61" s="21">
        <f>('исходные данные'!V61)^(1/4)</f>
        <v>6.0647800659565814</v>
      </c>
      <c r="W61" s="21">
        <f>('исходные данные'!W61)^(1/4)</f>
        <v>6.1629672019051407</v>
      </c>
      <c r="X61" s="21">
        <f>('исходные данные'!X61)^(1/4)</f>
        <v>4.3281675079182049</v>
      </c>
      <c r="Y61" s="21">
        <f>('исходные данные'!Y61)^(1/4)</f>
        <v>4.8944749899781472</v>
      </c>
      <c r="Z61" s="21">
        <f>('исходные данные'!Z61)^(1/4)</f>
        <v>4.529363084879753</v>
      </c>
      <c r="AA61" s="21">
        <f>('исходные данные'!AA61)^(1/4)</f>
        <v>0</v>
      </c>
      <c r="AB61" s="21">
        <f>('исходные данные'!AB61)^(1/4)</f>
        <v>2.5082925975699877</v>
      </c>
      <c r="AC61" s="21">
        <f>('исходные данные'!AC61)^(1/4)</f>
        <v>8.7929650142424833</v>
      </c>
      <c r="AD61" s="21">
        <f>('исходные данные'!AD61)^(1/4)</f>
        <v>6.0572764713836609</v>
      </c>
      <c r="AE61" s="21">
        <f>('исходные данные'!AE61)^(1/2)</f>
        <v>17.349351572897472</v>
      </c>
      <c r="AF61" s="21">
        <f>('исходные данные'!AF61)^(1/4)</f>
        <v>4.6159804757670413</v>
      </c>
      <c r="AG61" s="21">
        <f>('исходные данные'!AG61)^(1/4)</f>
        <v>2.0263233125015283</v>
      </c>
      <c r="AH61" s="21">
        <f>('исходные данные'!AH61)^(1/4)</f>
        <v>2.969537438398429</v>
      </c>
      <c r="AI61" s="21">
        <f>'исходные данные'!AI61</f>
        <v>1669</v>
      </c>
    </row>
    <row r="62" spans="1:35" s="4" customFormat="1" x14ac:dyDescent="0.25">
      <c r="A62" s="15" t="s">
        <v>55</v>
      </c>
      <c r="B62" s="21">
        <f>('исходные данные'!B62)^(1/4)</f>
        <v>3.5571144021958734</v>
      </c>
      <c r="C62" s="21">
        <f>('исходные данные'!C62)^(1/4)</f>
        <v>6.1756958037181295</v>
      </c>
      <c r="D62" s="21">
        <f>('исходные данные'!D62)^(1/4)</f>
        <v>2.133008501256132</v>
      </c>
      <c r="E62" s="21">
        <f>'исходные данные'!E62</f>
        <v>21</v>
      </c>
      <c r="F62" s="21">
        <f>'исходные данные'!F62</f>
        <v>65.3</v>
      </c>
      <c r="G62" s="21">
        <f>'исходные данные'!G62</f>
        <v>34.700000000000003</v>
      </c>
      <c r="H62" s="21">
        <f>('исходные данные'!H62)^(1/4)</f>
        <v>3.6423205736757436</v>
      </c>
      <c r="I62" s="21">
        <f>('исходные данные'!I62)^(1/4)</f>
        <v>3.7048465487006057</v>
      </c>
      <c r="J62" s="21">
        <f>('исходные данные'!J62)^(1/4)</f>
        <v>3.0274001040350909</v>
      </c>
      <c r="K62" s="21">
        <f>('исходные данные'!K62)^(1/4)</f>
        <v>3.8804666109023023</v>
      </c>
      <c r="L62" s="21">
        <f>('исходные данные'!L62)^(1/4)</f>
        <v>3.4397906282503925</v>
      </c>
      <c r="M62" s="21">
        <f>('исходные данные'!M62)^(1/4)</f>
        <v>3.1463462836457889</v>
      </c>
      <c r="N62" s="21">
        <f>('исходные данные'!N62)^(1/4)</f>
        <v>1.3160740129524926</v>
      </c>
      <c r="O62" s="21">
        <f>('исходные данные'!O62)^(1/4)</f>
        <v>4.9548624340547702</v>
      </c>
      <c r="P62" s="21">
        <f>('исходные данные'!P62)^(1/4)</f>
        <v>10.034201090092699</v>
      </c>
      <c r="Q62" s="21">
        <f>('исходные данные'!Q62)^(1/4)</f>
        <v>6.5323569952558413</v>
      </c>
      <c r="R62" s="21">
        <f>('исходные данные'!R62)^(1/4)</f>
        <v>6.3106193477391903</v>
      </c>
      <c r="S62" s="21">
        <f>('исходные данные'!S62)^(1/4)</f>
        <v>5.5042535826162</v>
      </c>
      <c r="T62" s="21">
        <f>('исходные данные'!T62)^(1/4)</f>
        <v>5.9646786266126544</v>
      </c>
      <c r="U62" s="21">
        <f>('исходные данные'!U62)^(1/4)</f>
        <v>5.1942893128398264</v>
      </c>
      <c r="V62" s="21">
        <f>('исходные данные'!V62)^(1/4)</f>
        <v>6.1360547636382723</v>
      </c>
      <c r="W62" s="21">
        <f>('исходные данные'!W62)^(1/4)</f>
        <v>7.5124612175357628</v>
      </c>
      <c r="X62" s="21">
        <f>('исходные данные'!X62)^(1/4)</f>
        <v>4.7673837792508822</v>
      </c>
      <c r="Y62" s="21">
        <f>('исходные данные'!Y62)^(1/4)</f>
        <v>4.7214037156891182</v>
      </c>
      <c r="Z62" s="21">
        <f>('исходные данные'!Z62)^(1/4)</f>
        <v>3.6918143591582457</v>
      </c>
      <c r="AA62" s="21">
        <f>('исходные данные'!AA62)^(1/4)</f>
        <v>0</v>
      </c>
      <c r="AB62" s="21">
        <f>('исходные данные'!AB62)^(1/4)</f>
        <v>1.6603643426724279</v>
      </c>
      <c r="AC62" s="21">
        <f>('исходные данные'!AC62)^(1/4)</f>
        <v>6.5981090742650608</v>
      </c>
      <c r="AD62" s="21">
        <f>('исходные данные'!AD62)^(1/4)</f>
        <v>3.907798272052545</v>
      </c>
      <c r="AE62" s="21">
        <f>('исходные данные'!AE62)^(1/2)</f>
        <v>15.524174696260024</v>
      </c>
      <c r="AF62" s="21">
        <f>('исходные данные'!AF62)^(1/4)</f>
        <v>4.6235871708481886</v>
      </c>
      <c r="AG62" s="21">
        <f>('исходные данные'!AG62)^(1/4)</f>
        <v>2.2457661691197761</v>
      </c>
      <c r="AH62" s="21">
        <f>('исходные данные'!AH62)^(1/4)</f>
        <v>2.3276681975229807</v>
      </c>
      <c r="AI62" s="21">
        <f>'исходные данные'!AI62</f>
        <v>2148</v>
      </c>
    </row>
    <row r="63" spans="1:35" ht="21" x14ac:dyDescent="0.25">
      <c r="A63" s="15" t="s">
        <v>112</v>
      </c>
      <c r="B63" s="21">
        <f>('исходные данные'!B63)^(1/4)</f>
        <v>4.8089232923077097</v>
      </c>
      <c r="C63" s="21">
        <f>('исходные данные'!C63)^(1/4)</f>
        <v>6.3508746495649095</v>
      </c>
      <c r="D63" s="21">
        <f>('исходные данные'!D63)^(1/4)</f>
        <v>2.1851623634241299</v>
      </c>
      <c r="E63" s="21">
        <f>'исходные данные'!E63</f>
        <v>14</v>
      </c>
      <c r="F63" s="21">
        <f>'исходные данные'!F63</f>
        <v>92.2</v>
      </c>
      <c r="G63" s="21">
        <f>'исходные данные'!G63</f>
        <v>7.8</v>
      </c>
      <c r="H63" s="21">
        <f>('исходные данные'!H63)^(1/4)</f>
        <v>3.0885906193876611</v>
      </c>
      <c r="I63" s="21">
        <f>('исходные данные'!I63)^(1/4)</f>
        <v>3.0688870527239813</v>
      </c>
      <c r="J63" s="21">
        <f>('исходные данные'!J63)^(1/4)</f>
        <v>1.8043736085467281</v>
      </c>
      <c r="K63" s="21">
        <f>('исходные данные'!K63)^(1/4)</f>
        <v>4.33600401614438</v>
      </c>
      <c r="L63" s="21">
        <f>('исходные данные'!L63)^(1/4)</f>
        <v>2.4663257145596602</v>
      </c>
      <c r="M63" s="21">
        <f>('исходные данные'!M63)^(1/4)</f>
        <v>2.0597671439071177</v>
      </c>
      <c r="N63" s="21">
        <f>('исходные данные'!N63)^(1/4)</f>
        <v>0.74008280449228525</v>
      </c>
      <c r="O63" s="21">
        <f>('исходные данные'!O63)^(1/4)</f>
        <v>5.5613936054976438</v>
      </c>
      <c r="P63" s="21">
        <f>('исходные данные'!P63)^(1/4)</f>
        <v>10.011690859295536</v>
      </c>
      <c r="Q63" s="21">
        <f>('исходные данные'!Q63)^(1/4)</f>
        <v>6.4465087601573581</v>
      </c>
      <c r="R63" s="21">
        <f>('исходные данные'!R63)^(1/4)</f>
        <v>6.772640340439942</v>
      </c>
      <c r="S63" s="21">
        <f>('исходные данные'!S63)^(1/4)</f>
        <v>6.0726895823613445</v>
      </c>
      <c r="T63" s="21">
        <f>('исходные данные'!T63)^(1/4)</f>
        <v>5.5518732288414769</v>
      </c>
      <c r="U63" s="21">
        <f>('исходные данные'!U63)^(1/4)</f>
        <v>5.8292223425958358</v>
      </c>
      <c r="V63" s="21">
        <f>('исходные данные'!V63)^(1/4)</f>
        <v>6.7799148708140509</v>
      </c>
      <c r="W63" s="21">
        <f>('исходные данные'!W63)^(1/4)</f>
        <v>7.2347508031834895</v>
      </c>
      <c r="X63" s="21">
        <f>('исходные данные'!X63)^(1/4)</f>
        <v>5.0768479667184865</v>
      </c>
      <c r="Y63" s="21">
        <f>('исходные данные'!Y63)^(1/4)</f>
        <v>5.711162962676668</v>
      </c>
      <c r="Z63" s="21">
        <f>('исходные данные'!Z63)^(1/4)</f>
        <v>5.2783488498702864</v>
      </c>
      <c r="AA63" s="21">
        <f>('исходные данные'!AA63)^(1/4)</f>
        <v>0</v>
      </c>
      <c r="AB63" s="21">
        <f>('исходные данные'!AB63)^(1/4)</f>
        <v>2.2701128572923008</v>
      </c>
      <c r="AC63" s="21">
        <f>('исходные данные'!AC63)^(1/4)</f>
        <v>10.400158771113814</v>
      </c>
      <c r="AD63" s="21">
        <f>('исходные данные'!AD63)^(1/4)</f>
        <v>5.3274132459043146</v>
      </c>
      <c r="AE63" s="21">
        <f>('исходные данные'!AE63)^(1/2)</f>
        <v>12.569805089976535</v>
      </c>
      <c r="AF63" s="21">
        <f>('исходные данные'!AF63)^(1/4)</f>
        <v>4.151347725692716</v>
      </c>
      <c r="AG63" s="21">
        <f>('исходные данные'!AG63)^(1/4)</f>
        <v>1.5462766445176293</v>
      </c>
      <c r="AH63" s="21">
        <f>('исходные данные'!AH63)^(1/4)</f>
        <v>2.1270491114352561</v>
      </c>
      <c r="AI63" s="21">
        <f>'исходные данные'!AI63</f>
        <v>1469</v>
      </c>
    </row>
    <row r="64" spans="1:35" ht="21" x14ac:dyDescent="0.25">
      <c r="A64" s="15" t="s">
        <v>91</v>
      </c>
      <c r="B64" s="21">
        <f>('исходные данные'!B64)^(1/4)</f>
        <v>5.2665223685675659</v>
      </c>
      <c r="C64" s="21">
        <f>('исходные данные'!C64)^(1/4)</f>
        <v>4.8073489187812077</v>
      </c>
      <c r="D64" s="21">
        <f>('исходные данные'!D64)^(1/4)</f>
        <v>2.2087381843623266</v>
      </c>
      <c r="E64" s="21">
        <f>'исходные данные'!E64</f>
        <v>10</v>
      </c>
      <c r="F64" s="21">
        <f>'исходные данные'!F64</f>
        <v>83.7</v>
      </c>
      <c r="G64" s="21">
        <f>'исходные данные'!G64</f>
        <v>16.3</v>
      </c>
      <c r="H64" s="21">
        <f>('исходные данные'!H64)^(1/4)</f>
        <v>2.8502698827717978</v>
      </c>
      <c r="I64" s="21">
        <f>('исходные данные'!I64)^(1/4)</f>
        <v>2.1381421328492136</v>
      </c>
      <c r="J64" s="21">
        <f>('исходные данные'!J64)^(1/4)</f>
        <v>1.3049669101523762</v>
      </c>
      <c r="K64" s="21">
        <f>('исходные данные'!K64)^(1/4)</f>
        <v>3.298189093437975</v>
      </c>
      <c r="L64" s="21">
        <f>('исходные данные'!L64)^(1/4)</f>
        <v>2</v>
      </c>
      <c r="M64" s="21">
        <f>('исходные данные'!M64)^(1/4)</f>
        <v>1.8988289221159418</v>
      </c>
      <c r="N64" s="21">
        <f>('исходные данные'!N64)^(1/4)</f>
        <v>0.66874030497642201</v>
      </c>
      <c r="O64" s="21">
        <f>('исходные данные'!O64)^(1/4)</f>
        <v>4.5018127114025654</v>
      </c>
      <c r="P64" s="21">
        <f>('исходные данные'!P64)^(1/4)</f>
        <v>10.859679703573072</v>
      </c>
      <c r="Q64" s="21">
        <f>('исходные данные'!Q64)^(1/4)</f>
        <v>7.0857675394033341</v>
      </c>
      <c r="R64" s="21">
        <f>('исходные данные'!R64)^(1/4)</f>
        <v>6.1649170451613218</v>
      </c>
      <c r="S64" s="21">
        <f>('исходные данные'!S64)^(1/4)</f>
        <v>7.3186811079523544</v>
      </c>
      <c r="T64" s="21">
        <f>('исходные данные'!T64)^(1/4)</f>
        <v>9.2865249098581995</v>
      </c>
      <c r="U64" s="21">
        <f>('исходные данные'!U64)^(1/4)</f>
        <v>6.3263979873396368</v>
      </c>
      <c r="V64" s="21">
        <f>('исходные данные'!V64)^(1/4)</f>
        <v>7.021901759336334</v>
      </c>
      <c r="W64" s="21">
        <f>('исходные данные'!W64)^(1/4)</f>
        <v>8.0197069914542745</v>
      </c>
      <c r="X64" s="21">
        <f>('исходные данные'!X64)^(1/4)</f>
        <v>5.1668281799622875</v>
      </c>
      <c r="Y64" s="21">
        <f>('исходные данные'!Y64)^(1/4)</f>
        <v>6.3068015022524531</v>
      </c>
      <c r="Z64" s="21">
        <f>('исходные данные'!Z64)^(1/4)</f>
        <v>5.5129211455124327</v>
      </c>
      <c r="AA64" s="21">
        <f>('исходные данные'!AA64)^(1/4)</f>
        <v>0</v>
      </c>
      <c r="AB64" s="21">
        <f>('исходные данные'!AB64)^(1/4)</f>
        <v>2.1702750634460704</v>
      </c>
      <c r="AC64" s="21">
        <f>('исходные данные'!AC64)^(1/4)</f>
        <v>5.0672317700631631</v>
      </c>
      <c r="AD64" s="21">
        <f>('исходные данные'!AD64)^(1/4)</f>
        <v>1.7647895909936366</v>
      </c>
      <c r="AE64" s="21">
        <f>('исходные данные'!AE64)^(1/2)</f>
        <v>0</v>
      </c>
      <c r="AF64" s="21">
        <f>('исходные данные'!AF64)^(1/4)</f>
        <v>4.4580945385166286</v>
      </c>
      <c r="AG64" s="21">
        <f>('исходные данные'!AG64)^(1/4)</f>
        <v>1.6745830002893354</v>
      </c>
      <c r="AH64" s="21">
        <f>('исходные данные'!AH64)^(1/4)</f>
        <v>2.0031753543820239</v>
      </c>
      <c r="AI64" s="21">
        <f>'исходные данные'!AI64</f>
        <v>1789</v>
      </c>
    </row>
    <row r="65" spans="1:35" x14ac:dyDescent="0.25">
      <c r="A65" s="15" t="s">
        <v>56</v>
      </c>
      <c r="B65" s="21">
        <f>('исходные данные'!B65)^(1/4)</f>
        <v>3.0671556630065888</v>
      </c>
      <c r="C65" s="21">
        <f>('исходные данные'!C65)^(1/4)</f>
        <v>7.6919902245780856</v>
      </c>
      <c r="D65" s="21">
        <f>('исходные данные'!D65)^(1/4)</f>
        <v>2.082281603850872</v>
      </c>
      <c r="E65" s="21">
        <f>'исходные данные'!E65</f>
        <v>24.9</v>
      </c>
      <c r="F65" s="21">
        <f>'исходные данные'!F65</f>
        <v>82.6</v>
      </c>
      <c r="G65" s="21">
        <f>'исходные данные'!G65</f>
        <v>17.399999999999999</v>
      </c>
      <c r="H65" s="21">
        <f>('исходные данные'!H65)^(1/4)</f>
        <v>3.4879112747597865</v>
      </c>
      <c r="I65" s="21">
        <f>('исходные данные'!I65)^(1/4)</f>
        <v>3.9502514520378615</v>
      </c>
      <c r="J65" s="21">
        <f>('исходные данные'!J65)^(1/4)</f>
        <v>3.7368757062242439</v>
      </c>
      <c r="K65" s="21">
        <f>('исходные данные'!K65)^(1/4)</f>
        <v>4.9351283867548732</v>
      </c>
      <c r="L65" s="21">
        <f>('исходные данные'!L65)^(1/4)</f>
        <v>4.3406731829771257</v>
      </c>
      <c r="M65" s="21">
        <f>('исходные данные'!M65)^(1/4)</f>
        <v>3.8686728405353383</v>
      </c>
      <c r="N65" s="21">
        <f>('исходные данные'!N65)^(1/4)</f>
        <v>1.5100830606950983</v>
      </c>
      <c r="O65" s="21">
        <f>('исходные данные'!O65)^(1/4)</f>
        <v>5.0444538379049773</v>
      </c>
      <c r="P65" s="21">
        <f>('исходные данные'!P65)^(1/4)</f>
        <v>6.2449241352343687</v>
      </c>
      <c r="Q65" s="21">
        <f>('исходные данные'!Q65)^(1/4)</f>
        <v>5.7868163523527256</v>
      </c>
      <c r="R65" s="21">
        <f>('исходные данные'!R65)^(1/4)</f>
        <v>5.4995387514864271</v>
      </c>
      <c r="S65" s="21">
        <f>('исходные данные'!S65)^(1/4)</f>
        <v>4.936671931529359</v>
      </c>
      <c r="T65" s="21">
        <f>('исходные данные'!T65)^(1/4)</f>
        <v>4.7324511962372746</v>
      </c>
      <c r="U65" s="21">
        <f>('исходные данные'!U65)^(1/4)</f>
        <v>4.3663234600714924</v>
      </c>
      <c r="V65" s="21">
        <f>('исходные данные'!V65)^(1/4)</f>
        <v>5.4035059997127943</v>
      </c>
      <c r="W65" s="21">
        <f>('исходные данные'!W65)^(1/4)</f>
        <v>5.7452684968428738</v>
      </c>
      <c r="X65" s="21">
        <f>('исходные данные'!X65)^(1/4)</f>
        <v>4.1076182083136361</v>
      </c>
      <c r="Y65" s="21">
        <f>('исходные данные'!Y65)^(1/4)</f>
        <v>4.7950575574652481</v>
      </c>
      <c r="Z65" s="21">
        <f>('исходные данные'!Z65)^(1/4)</f>
        <v>4.0435640286302741</v>
      </c>
      <c r="AA65" s="21">
        <f>('исходные данные'!AA65)^(1/4)</f>
        <v>0</v>
      </c>
      <c r="AB65" s="21">
        <f>('исходные данные'!AB65)^(1/4)</f>
        <v>2.3887323269653389</v>
      </c>
      <c r="AC65" s="21">
        <f>('исходные данные'!AC65)^(1/4)</f>
        <v>7.2036906840959531</v>
      </c>
      <c r="AD65" s="21">
        <f>('исходные данные'!AD65)^(1/4)</f>
        <v>6.4055987281542626</v>
      </c>
      <c r="AE65" s="21">
        <f>('исходные данные'!AE65)^(1/2)</f>
        <v>15.132745950421556</v>
      </c>
      <c r="AF65" s="21">
        <f>('исходные данные'!AF65)^(1/4)</f>
        <v>3.7884957561553803</v>
      </c>
      <c r="AG65" s="21">
        <f>('исходные данные'!AG65)^(1/4)</f>
        <v>1.9222870955918316</v>
      </c>
      <c r="AH65" s="21">
        <f>('исходные данные'!AH65)^(1/4)</f>
        <v>2.2112744140097762</v>
      </c>
      <c r="AI65" s="21">
        <f>'исходные данные'!AI65</f>
        <v>2018</v>
      </c>
    </row>
    <row r="66" spans="1:35" x14ac:dyDescent="0.25">
      <c r="A66" s="15" t="s">
        <v>57</v>
      </c>
      <c r="B66" s="21">
        <f>('исходные данные'!B66)^(1/4)</f>
        <v>3.1045876711758669</v>
      </c>
      <c r="C66" s="21">
        <f>('исходные данные'!C66)^(1/4)</f>
        <v>3.8301040007699267</v>
      </c>
      <c r="D66" s="21">
        <f>('исходные данные'!D66)^(1/4)</f>
        <v>2.3023777518642392</v>
      </c>
      <c r="E66" s="21">
        <f>'исходные данные'!E66</f>
        <v>17.3</v>
      </c>
      <c r="F66" s="21">
        <f>'исходные данные'!F66</f>
        <v>29.2</v>
      </c>
      <c r="G66" s="21">
        <f>'исходные данные'!G66</f>
        <v>70.8</v>
      </c>
      <c r="H66" s="21">
        <f>('исходные данные'!H66)^(1/4)</f>
        <v>2.7232698153315003</v>
      </c>
      <c r="I66" s="21">
        <f>('исходные данные'!I66)^(1/4)</f>
        <v>1.74630757210618</v>
      </c>
      <c r="J66" s="21">
        <f>('исходные данные'!J66)^(1/4)</f>
        <v>2.6321480259049852</v>
      </c>
      <c r="K66" s="21">
        <f>('исходные данные'!K66)^(1/4)</f>
        <v>2.3588495283288888</v>
      </c>
      <c r="L66" s="21">
        <f>('исходные данные'!L66)^(1/4)</f>
        <v>1</v>
      </c>
      <c r="M66" s="21">
        <f>('исходные данные'!M66)^(1/4)</f>
        <v>1.4142135623730949</v>
      </c>
      <c r="N66" s="21">
        <f>('исходные данные'!N66)^(1/4)</f>
        <v>0.56234132519034907</v>
      </c>
      <c r="O66" s="21">
        <f>('исходные данные'!O66)^(1/4)</f>
        <v>4.8397615973654089</v>
      </c>
      <c r="P66" s="21">
        <f>('исходные данные'!P66)^(1/4)</f>
        <v>5.0054046591526777</v>
      </c>
      <c r="Q66" s="21">
        <f>('исходные данные'!Q66)^(1/4)</f>
        <v>4.6997239996573628</v>
      </c>
      <c r="R66" s="21">
        <f>('исходные данные'!R66)^(1/4)</f>
        <v>5.1514612637169384</v>
      </c>
      <c r="S66" s="21">
        <f>('исходные данные'!S66)^(1/4)</f>
        <v>4.9304294017632113</v>
      </c>
      <c r="T66" s="21">
        <f>('исходные данные'!T66)^(1/4)</f>
        <v>4.3654142690068625</v>
      </c>
      <c r="U66" s="21">
        <f>('исходные данные'!U66)^(1/4)</f>
        <v>4.0443684578951027</v>
      </c>
      <c r="V66" s="21">
        <f>('исходные данные'!V66)^(1/4)</f>
        <v>4.4900706567545603</v>
      </c>
      <c r="W66" s="21">
        <f>('исходные данные'!W66)^(1/4)</f>
        <v>5.2409356345613087</v>
      </c>
      <c r="X66" s="21">
        <f>('исходные данные'!X66)^(1/4)</f>
        <v>4.2219010922481655</v>
      </c>
      <c r="Y66" s="21">
        <f>('исходные данные'!Y66)^(1/4)</f>
        <v>4.3687861887294277</v>
      </c>
      <c r="Z66" s="21">
        <f>('исходные данные'!Z66)^(1/4)</f>
        <v>3.8830797588501205</v>
      </c>
      <c r="AA66" s="21">
        <f>('исходные данные'!AA66)^(1/4)</f>
        <v>0</v>
      </c>
      <c r="AB66" s="21">
        <f>('исходные данные'!AB66)^(1/4)</f>
        <v>2.3407097424549739</v>
      </c>
      <c r="AC66" s="21">
        <f>('исходные данные'!AC66)^(1/4)</f>
        <v>2.4877096652757373</v>
      </c>
      <c r="AD66" s="21">
        <f>('исходные данные'!AD66)^(1/4)</f>
        <v>1.6265765616977856</v>
      </c>
      <c r="AE66" s="21">
        <f>('исходные данные'!AE66)^(1/2)</f>
        <v>9.1651513899116797</v>
      </c>
      <c r="AF66" s="21">
        <f>('исходные данные'!AF66)^(1/4)</f>
        <v>3.8815614349536407</v>
      </c>
      <c r="AG66" s="21">
        <f>('исходные данные'!AG66)^(1/4)</f>
        <v>2.7551475017486791</v>
      </c>
      <c r="AH66" s="21">
        <f>('исходные данные'!AH66)^(1/4)</f>
        <v>1.2346160950369274</v>
      </c>
      <c r="AI66" s="21">
        <f>'исходные данные'!AI66</f>
        <v>2480</v>
      </c>
    </row>
    <row r="67" spans="1:35" x14ac:dyDescent="0.25">
      <c r="A67" s="15" t="s">
        <v>58</v>
      </c>
      <c r="B67" s="21">
        <f>('исходные данные'!B67)^(1/4)</f>
        <v>4.3293185021253962</v>
      </c>
      <c r="C67" s="21">
        <f>('исходные данные'!C67)^(1/4)</f>
        <v>5.5983627569857646</v>
      </c>
      <c r="D67" s="21">
        <f>('исходные данные'!D67)^(1/4)</f>
        <v>2.2087381843623266</v>
      </c>
      <c r="E67" s="21">
        <f>'исходные данные'!E67</f>
        <v>19.2</v>
      </c>
      <c r="F67" s="21">
        <f>'исходные данные'!F67</f>
        <v>59</v>
      </c>
      <c r="G67" s="21">
        <f>'исходные данные'!G67</f>
        <v>41</v>
      </c>
      <c r="H67" s="21">
        <f>('исходные данные'!H67)^(1/4)</f>
        <v>4.090623489235047</v>
      </c>
      <c r="I67" s="21">
        <f>('исходные данные'!I67)^(1/4)</f>
        <v>2.9794188038053426</v>
      </c>
      <c r="J67" s="21">
        <f>('исходные данные'!J67)^(1/4)</f>
        <v>2.2581008643532257</v>
      </c>
      <c r="K67" s="21">
        <f>('исходные данные'!K67)^(1/4)</f>
        <v>3.5189447536967409</v>
      </c>
      <c r="L67" s="21">
        <f>('исходные данные'!L67)^(1/4)</f>
        <v>2.5900200641113513</v>
      </c>
      <c r="M67" s="21">
        <f>('исходные данные'!M67)^(1/4)</f>
        <v>1.7320508075688774</v>
      </c>
      <c r="N67" s="21">
        <f>('исходные данные'!N67)^(1/4)</f>
        <v>1.158292185288269</v>
      </c>
      <c r="O67" s="21">
        <f>('исходные данные'!O67)^(1/4)</f>
        <v>3.8217273692807563</v>
      </c>
      <c r="P67" s="21">
        <f>('исходные данные'!P67)^(1/4)</f>
        <v>5.6616005619304115</v>
      </c>
      <c r="Q67" s="21">
        <f>('исходные данные'!Q67)^(1/4)</f>
        <v>5.2445844491816693</v>
      </c>
      <c r="R67" s="21">
        <f>('исходные данные'!R67)^(1/4)</f>
        <v>5.1947551459180872</v>
      </c>
      <c r="S67" s="21">
        <f>('исходные данные'!S67)^(1/4)</f>
        <v>4.6330612258954833</v>
      </c>
      <c r="T67" s="21">
        <f>('исходные данные'!T67)^(1/4)</f>
        <v>4.5922460574175501</v>
      </c>
      <c r="U67" s="21">
        <f>('исходные данные'!U67)^(1/4)</f>
        <v>4.593954587191738</v>
      </c>
      <c r="V67" s="21">
        <f>('исходные данные'!V67)^(1/4)</f>
        <v>5.4358349751075803</v>
      </c>
      <c r="W67" s="21">
        <f>('исходные данные'!W67)^(1/4)</f>
        <v>4.4905644914640312</v>
      </c>
      <c r="X67" s="21">
        <f>('исходные данные'!X67)^(1/4)</f>
        <v>4.3674507500854176</v>
      </c>
      <c r="Y67" s="21">
        <f>('исходные данные'!Y67)^(1/4)</f>
        <v>4.5554246090035067</v>
      </c>
      <c r="Z67" s="21">
        <f>('исходные данные'!Z67)^(1/4)</f>
        <v>4.045667734460169</v>
      </c>
      <c r="AA67" s="21">
        <f>('исходные данные'!AA67)^(1/4)</f>
        <v>0</v>
      </c>
      <c r="AB67" s="21">
        <f>('исходные данные'!AB67)^(1/4)</f>
        <v>2.1485567654530544</v>
      </c>
      <c r="AC67" s="21">
        <f>('исходные данные'!AC67)^(1/4)</f>
        <v>6.2132442325935049</v>
      </c>
      <c r="AD67" s="21">
        <f>('исходные данные'!AD67)^(1/4)</f>
        <v>2.9641783101891019</v>
      </c>
      <c r="AE67" s="21">
        <f>('исходные данные'!AE67)^(1/2)</f>
        <v>15.329709716755891</v>
      </c>
      <c r="AF67" s="21">
        <f>('исходные данные'!AF67)^(1/4)</f>
        <v>4.5162017287064513</v>
      </c>
      <c r="AG67" s="21">
        <f>('исходные данные'!AG67)^(1/4)</f>
        <v>1.7446138346265172</v>
      </c>
      <c r="AH67" s="21">
        <f>('исходные данные'!AH67)^(1/4)</f>
        <v>2.0860139098626318</v>
      </c>
      <c r="AI67" s="21">
        <f>'исходные данные'!AI67</f>
        <v>2835</v>
      </c>
    </row>
    <row r="68" spans="1:35" x14ac:dyDescent="0.25">
      <c r="A68" s="15" t="s">
        <v>59</v>
      </c>
      <c r="B68" s="21">
        <f>('исходные данные'!B68)^(1/4)</f>
        <v>3.6034159169465223</v>
      </c>
      <c r="C68" s="21">
        <f>('исходные данные'!C68)^(1/4)</f>
        <v>4.2148706258866317</v>
      </c>
      <c r="D68" s="21">
        <f>('исходные данные'!D68)^(1/4)</f>
        <v>2.414736402766418</v>
      </c>
      <c r="E68" s="21">
        <f>'исходные данные'!E68</f>
        <v>10.9</v>
      </c>
      <c r="F68" s="21">
        <f>'исходные данные'!F68</f>
        <v>54.2</v>
      </c>
      <c r="G68" s="21">
        <f>'исходные данные'!G68</f>
        <v>45.8</v>
      </c>
      <c r="H68" s="21">
        <f>('исходные данные'!H68)^(1/4)</f>
        <v>3.8336586254776353</v>
      </c>
      <c r="I68" s="21">
        <f>('исходные данные'!I68)^(1/4)</f>
        <v>2.2982700142711043</v>
      </c>
      <c r="J68" s="21">
        <f>('исходные данные'!J68)^(1/4)</f>
        <v>2.1406951429280725</v>
      </c>
      <c r="K68" s="21">
        <f>('исходные данные'!K68)^(1/4)</f>
        <v>2.5580505956230715</v>
      </c>
      <c r="L68" s="21">
        <f>('исходные данные'!L68)^(1/4)</f>
        <v>1.189207115002721</v>
      </c>
      <c r="M68" s="21">
        <f>('исходные данные'!M68)^(1/4)</f>
        <v>0</v>
      </c>
      <c r="N68" s="21">
        <f>('исходные данные'!N68)^(1/4)</f>
        <v>0.56234132519034907</v>
      </c>
      <c r="O68" s="21">
        <f>('исходные данные'!O68)^(1/4)</f>
        <v>4.3989692926125876</v>
      </c>
      <c r="P68" s="21">
        <f>('исходные данные'!P68)^(1/4)</f>
        <v>6.1664816857522595</v>
      </c>
      <c r="Q68" s="21">
        <f>('исходные данные'!Q68)^(1/4)</f>
        <v>4.4768232851085346</v>
      </c>
      <c r="R68" s="21">
        <f>('исходные данные'!R68)^(1/4)</f>
        <v>5.1407045403612548</v>
      </c>
      <c r="S68" s="21">
        <f>('исходные данные'!S68)^(1/4)</f>
        <v>5.3476965085139847</v>
      </c>
      <c r="T68" s="21">
        <f>('исходные данные'!T68)^(1/4)</f>
        <v>4.4102753730456987</v>
      </c>
      <c r="U68" s="21">
        <f>('исходные данные'!U68)^(1/4)</f>
        <v>4.0717600237338392</v>
      </c>
      <c r="V68" s="21">
        <f>('исходные данные'!V68)^(1/4)</f>
        <v>3.8815221834867222</v>
      </c>
      <c r="W68" s="21">
        <f>('исходные данные'!W68)^(1/4)</f>
        <v>4.6682270402330222</v>
      </c>
      <c r="X68" s="21">
        <f>('исходные данные'!X68)^(1/4)</f>
        <v>4.0609930342268479</v>
      </c>
      <c r="Y68" s="21">
        <f>('исходные данные'!Y68)^(1/4)</f>
        <v>4.6777321648293055</v>
      </c>
      <c r="Z68" s="21">
        <f>('исходные данные'!Z68)^(1/4)</f>
        <v>3.7725705654179644</v>
      </c>
      <c r="AA68" s="21">
        <f>('исходные данные'!AA68)^(1/4)</f>
        <v>0</v>
      </c>
      <c r="AB68" s="21">
        <f>('исходные данные'!AB68)^(1/4)</f>
        <v>1.8494013676343111</v>
      </c>
      <c r="AC68" s="21">
        <f>('исходные данные'!AC68)^(1/4)</f>
        <v>0.79527072876705063</v>
      </c>
      <c r="AD68" s="21">
        <f>('исходные данные'!AD68)^(1/4)</f>
        <v>2.0987003380923746</v>
      </c>
      <c r="AE68" s="21">
        <f>('исходные данные'!AE68)^(1/2)</f>
        <v>9.8994949366116654</v>
      </c>
      <c r="AF68" s="21">
        <f>('исходные данные'!AF68)^(1/4)</f>
        <v>3.5565588200778455</v>
      </c>
      <c r="AG68" s="21">
        <f>('исходные данные'!AG68)^(1/4)</f>
        <v>0.98740668924146424</v>
      </c>
      <c r="AH68" s="21">
        <f>('исходные данные'!AH68)^(1/4)</f>
        <v>1.3663561712387757</v>
      </c>
      <c r="AI68" s="21">
        <f>'исходные данные'!AI68</f>
        <v>2682</v>
      </c>
    </row>
    <row r="69" spans="1:35" x14ac:dyDescent="0.25">
      <c r="A69" s="15" t="s">
        <v>60</v>
      </c>
      <c r="B69" s="21">
        <f>('исходные данные'!B69)^(1/4)</f>
        <v>2.8015293587859178</v>
      </c>
      <c r="C69" s="21">
        <f>('исходные данные'!C69)^(1/4)</f>
        <v>4.8134130024463238</v>
      </c>
      <c r="D69" s="21">
        <f>('исходные данные'!D69)^(1/4)</f>
        <v>2.1482998635399415</v>
      </c>
      <c r="E69" s="21">
        <f>'исходные данные'!E69</f>
        <v>22.5</v>
      </c>
      <c r="F69" s="21">
        <f>'исходные данные'!F69</f>
        <v>68.8</v>
      </c>
      <c r="G69" s="21">
        <f>'исходные данные'!G69</f>
        <v>31.2</v>
      </c>
      <c r="H69" s="21">
        <f>('исходные данные'!H69)^(1/4)</f>
        <v>3.1701538797227009</v>
      </c>
      <c r="I69" s="21">
        <f>('исходные данные'!I69)^(1/4)</f>
        <v>2.514866859365871</v>
      </c>
      <c r="J69" s="21">
        <f>('исходные данные'!J69)^(1/4)</f>
        <v>3.0540758099773515</v>
      </c>
      <c r="K69" s="21">
        <f>('исходные данные'!K69)^(1/4)</f>
        <v>2.9366018330765562</v>
      </c>
      <c r="L69" s="21">
        <f>('исходные данные'!L69)^(1/4)</f>
        <v>1.778279410038923</v>
      </c>
      <c r="M69" s="21">
        <f>('исходные данные'!M69)^(1/4)</f>
        <v>1.681792830507429</v>
      </c>
      <c r="N69" s="21">
        <f>('исходные данные'!N69)^(1/4)</f>
        <v>0.56234132519034907</v>
      </c>
      <c r="O69" s="21">
        <f>('исходные данные'!O69)^(1/4)</f>
        <v>4.4314719194184367</v>
      </c>
      <c r="P69" s="21">
        <f>('исходные данные'!P69)^(1/4)</f>
        <v>6.9712519671782411</v>
      </c>
      <c r="Q69" s="21">
        <f>('исходные данные'!Q69)^(1/4)</f>
        <v>5.552921254615673</v>
      </c>
      <c r="R69" s="21">
        <f>('исходные данные'!R69)^(1/4)</f>
        <v>7.0968933421690163</v>
      </c>
      <c r="S69" s="21">
        <f>('исходные данные'!S69)^(1/4)</f>
        <v>4.8231361316797861</v>
      </c>
      <c r="T69" s="21">
        <f>('исходные данные'!T69)^(1/4)</f>
        <v>5.2666065633354657</v>
      </c>
      <c r="U69" s="21">
        <f>('исходные данные'!U69)^(1/4)</f>
        <v>4.7377832521084908</v>
      </c>
      <c r="V69" s="21">
        <f>('исходные данные'!V69)^(1/4)</f>
        <v>5.1437835293309373</v>
      </c>
      <c r="W69" s="21">
        <f>('исходные данные'!W69)^(1/4)</f>
        <v>5.347800606309332</v>
      </c>
      <c r="X69" s="21">
        <f>('исходные данные'!X69)^(1/4)</f>
        <v>4.1408076016807867</v>
      </c>
      <c r="Y69" s="21">
        <f>('исходные данные'!Y69)^(1/4)</f>
        <v>4.785377660584051</v>
      </c>
      <c r="Z69" s="21">
        <f>('исходные данные'!Z69)^(1/4)</f>
        <v>4.1033793823388152</v>
      </c>
      <c r="AA69" s="21">
        <f>('исходные данные'!AA69)^(1/4)</f>
        <v>0</v>
      </c>
      <c r="AB69" s="21">
        <f>('исходные данные'!AB69)^(1/4)</f>
        <v>2.1699150750855063</v>
      </c>
      <c r="AC69" s="21">
        <f>('исходные данные'!AC69)^(1/4)</f>
        <v>6.3363806545826664</v>
      </c>
      <c r="AD69" s="21">
        <f>('исходные данные'!AD69)^(1/4)</f>
        <v>2.0711161526832442</v>
      </c>
      <c r="AE69" s="21">
        <f>('исходные данные'!AE69)^(1/2)</f>
        <v>15.779733838059499</v>
      </c>
      <c r="AF69" s="21">
        <f>('исходные данные'!AF69)^(1/4)</f>
        <v>5.0512079391316034</v>
      </c>
      <c r="AG69" s="21">
        <f>('исходные данные'!AG69)^(1/4)</f>
        <v>1.8654139163946828</v>
      </c>
      <c r="AH69" s="21">
        <f>('исходные данные'!AH69)^(1/4)</f>
        <v>1.8796005952391015</v>
      </c>
      <c r="AI69" s="21">
        <f>'исходные данные'!AI69</f>
        <v>2568</v>
      </c>
    </row>
    <row r="70" spans="1:35" x14ac:dyDescent="0.25">
      <c r="A70" s="15" t="s">
        <v>61</v>
      </c>
      <c r="B70" s="21">
        <f>('исходные данные'!B70)^(1/4)</f>
        <v>3.600205743678508</v>
      </c>
      <c r="C70" s="21">
        <f>('исходные данные'!C70)^(1/4)</f>
        <v>6.9822210102525872</v>
      </c>
      <c r="D70" s="21">
        <f>('исходные данные'!D70)^(1/4)</f>
        <v>2.0767213897317967</v>
      </c>
      <c r="E70" s="21">
        <f>'исходные данные'!E70</f>
        <v>26</v>
      </c>
      <c r="F70" s="21">
        <f>'исходные данные'!F70</f>
        <v>56.2</v>
      </c>
      <c r="G70" s="21">
        <f>'исходные данные'!G70</f>
        <v>43.8</v>
      </c>
      <c r="H70" s="21">
        <f>('исходные данные'!H70)^(1/4)</f>
        <v>3.4274392955194308</v>
      </c>
      <c r="I70" s="21">
        <f>('исходные данные'!I70)^(1/4)</f>
        <v>3.6103420089169238</v>
      </c>
      <c r="J70" s="21">
        <f>('исходные данные'!J70)^(1/4)</f>
        <v>3.8556541270345428</v>
      </c>
      <c r="K70" s="21">
        <f>('исходные данные'!K70)^(1/4)</f>
        <v>4.3344391533334443</v>
      </c>
      <c r="L70" s="21">
        <f>('исходные данные'!L70)^(1/4)</f>
        <v>3.6830232101156435</v>
      </c>
      <c r="M70" s="21">
        <f>('исходные данные'!M70)^(1/4)</f>
        <v>2.7476962050544724</v>
      </c>
      <c r="N70" s="21">
        <f>('исходные данные'!N70)^(1/4)</f>
        <v>1.4052906339306293</v>
      </c>
      <c r="O70" s="21">
        <f>('исходные данные'!O70)^(1/4)</f>
        <v>4.5201394140711937</v>
      </c>
      <c r="P70" s="21">
        <f>('исходные данные'!P70)^(1/4)</f>
        <v>5.8413680924784197</v>
      </c>
      <c r="Q70" s="21">
        <f>('исходные данные'!Q70)^(1/4)</f>
        <v>5.1111991863166901</v>
      </c>
      <c r="R70" s="21">
        <f>('исходные данные'!R70)^(1/4)</f>
        <v>4.4803028592525234</v>
      </c>
      <c r="S70" s="21">
        <f>('исходные данные'!S70)^(1/4)</f>
        <v>4.5904156191588639</v>
      </c>
      <c r="T70" s="21">
        <f>('исходные данные'!T70)^(1/4)</f>
        <v>4.4667655265709358</v>
      </c>
      <c r="U70" s="21">
        <f>('исходные данные'!U70)^(1/4)</f>
        <v>4.2530681066302805</v>
      </c>
      <c r="V70" s="21">
        <f>('исходные данные'!V70)^(1/4)</f>
        <v>4.6016870325787682</v>
      </c>
      <c r="W70" s="21">
        <f>('исходные данные'!W70)^(1/4)</f>
        <v>5.7695068686557054</v>
      </c>
      <c r="X70" s="21">
        <f>('исходные данные'!X70)^(1/4)</f>
        <v>3.8648290846927895</v>
      </c>
      <c r="Y70" s="21">
        <f>('исходные данные'!Y70)^(1/4)</f>
        <v>4.2338324388409205</v>
      </c>
      <c r="Z70" s="21">
        <f>('исходные данные'!Z70)^(1/4)</f>
        <v>4.0225151933027821</v>
      </c>
      <c r="AA70" s="21">
        <f>('исходные данные'!AA70)^(1/4)</f>
        <v>0</v>
      </c>
      <c r="AB70" s="21">
        <f>('исходные данные'!AB70)^(1/4)</f>
        <v>2.2180942804544137</v>
      </c>
      <c r="AC70" s="21">
        <f>('исходные данные'!AC70)^(1/4)</f>
        <v>4.000390567792576</v>
      </c>
      <c r="AD70" s="21">
        <f>('исходные данные'!AD70)^(1/4)</f>
        <v>4.4926776202158498</v>
      </c>
      <c r="AE70" s="21">
        <f>('исходные данные'!AE70)^(1/2)</f>
        <v>12.806248474865697</v>
      </c>
      <c r="AF70" s="21">
        <f>('исходные данные'!AF70)^(1/4)</f>
        <v>3.7511661226171107</v>
      </c>
      <c r="AG70" s="21">
        <f>('исходные данные'!AG70)^(1/4)</f>
        <v>1.7694789016929042</v>
      </c>
      <c r="AH70" s="21">
        <f>('исходные данные'!AH70)^(1/4)</f>
        <v>1.8238761553660563</v>
      </c>
      <c r="AI70" s="21">
        <f>'исходные данные'!AI70</f>
        <v>2041</v>
      </c>
    </row>
    <row r="71" spans="1:35" x14ac:dyDescent="0.25">
      <c r="A71" s="15" t="s">
        <v>62</v>
      </c>
      <c r="B71" s="21">
        <f>('исходные данные'!B71)^(1/4)</f>
        <v>4.5587502591690976</v>
      </c>
      <c r="C71" s="21">
        <f>('исходные данные'!C71)^(1/4)</f>
        <v>5.7366336246799543</v>
      </c>
      <c r="D71" s="21">
        <f>('исходные данные'!D71)^(1/4)</f>
        <v>2.1779385873464312</v>
      </c>
      <c r="E71" s="21">
        <f>'исходные данные'!E71</f>
        <v>19.600000000000001</v>
      </c>
      <c r="F71" s="21">
        <f>'исходные данные'!F71</f>
        <v>67.7</v>
      </c>
      <c r="G71" s="21">
        <f>'исходные данные'!G71</f>
        <v>32.299999999999997</v>
      </c>
      <c r="H71" s="21">
        <f>('исходные данные'!H71)^(1/4)</f>
        <v>3.5621029660089167</v>
      </c>
      <c r="I71" s="21">
        <f>('исходные данные'!I71)^(1/4)</f>
        <v>2.6710341803681188</v>
      </c>
      <c r="J71" s="21">
        <f>('исходные данные'!J71)^(1/4)</f>
        <v>2.414736402766418</v>
      </c>
      <c r="K71" s="21">
        <f>('исходные данные'!K71)^(1/4)</f>
        <v>3.3685674049962882</v>
      </c>
      <c r="L71" s="21">
        <f>('исходные данные'!L71)^(1/4)</f>
        <v>2.3967817269284302</v>
      </c>
      <c r="M71" s="21">
        <f>('исходные данные'!M71)^(1/4)</f>
        <v>1.3160740129524926</v>
      </c>
      <c r="N71" s="21">
        <f>('исходные данные'!N71)^(1/4)</f>
        <v>1.7272193775068816</v>
      </c>
      <c r="O71" s="21">
        <f>('исходные данные'!O71)^(1/4)</f>
        <v>3.9117323967639646</v>
      </c>
      <c r="P71" s="21">
        <f>('исходные данные'!P71)^(1/4)</f>
        <v>6.2610542556425219</v>
      </c>
      <c r="Q71" s="21">
        <f>('исходные данные'!Q71)^(1/4)</f>
        <v>4.1347886205639162</v>
      </c>
      <c r="R71" s="21">
        <f>('исходные данные'!R71)^(1/4)</f>
        <v>4.901475128821037</v>
      </c>
      <c r="S71" s="21">
        <f>('исходные данные'!S71)^(1/4)</f>
        <v>4.6174686384201236</v>
      </c>
      <c r="T71" s="21">
        <f>('исходные данные'!T71)^(1/4)</f>
        <v>4.6895094874823773</v>
      </c>
      <c r="U71" s="21">
        <f>('исходные данные'!U71)^(1/4)</f>
        <v>4.5495492704509708</v>
      </c>
      <c r="V71" s="21">
        <f>('исходные данные'!V71)^(1/4)</f>
        <v>5.4636058875454729</v>
      </c>
      <c r="W71" s="21">
        <f>('исходные данные'!W71)^(1/4)</f>
        <v>5.2351625746019206</v>
      </c>
      <c r="X71" s="21">
        <f>('исходные данные'!X71)^(1/4)</f>
        <v>4.1725921680583493</v>
      </c>
      <c r="Y71" s="21">
        <f>('исходные данные'!Y71)^(1/4)</f>
        <v>4.4910633992713453</v>
      </c>
      <c r="Z71" s="21">
        <f>('исходные данные'!Z71)^(1/4)</f>
        <v>3.8328919865178719</v>
      </c>
      <c r="AA71" s="21">
        <f>('исходные данные'!AA71)^(1/4)</f>
        <v>0</v>
      </c>
      <c r="AB71" s="21">
        <f>('исходные данные'!AB71)^(1/4)</f>
        <v>1.9782070933857747</v>
      </c>
      <c r="AC71" s="21">
        <f>('исходные данные'!AC71)^(1/4)</f>
        <v>3.2214687723607822</v>
      </c>
      <c r="AD71" s="21">
        <f>('исходные данные'!AD71)^(1/4)</f>
        <v>3.1326117442603185</v>
      </c>
      <c r="AE71" s="21">
        <f>('исходные данные'!AE71)^(1/2)</f>
        <v>16.15549442140351</v>
      </c>
      <c r="AF71" s="21">
        <f>('исходные данные'!AF71)^(1/4)</f>
        <v>3.8336586254776353</v>
      </c>
      <c r="AG71" s="21">
        <f>('исходные данные'!AG71)^(1/4)</f>
        <v>1.6329224771604762</v>
      </c>
      <c r="AH71" s="21">
        <f>('исходные данные'!AH71)^(1/4)</f>
        <v>3.0057714296711224</v>
      </c>
      <c r="AI71" s="21">
        <f>'исходные данные'!AI71</f>
        <v>3075</v>
      </c>
    </row>
    <row r="72" spans="1:35" x14ac:dyDescent="0.25">
      <c r="A72" s="15" t="s">
        <v>63</v>
      </c>
      <c r="B72" s="21">
        <f>('исходные данные'!B72)^(1/4)</f>
        <v>6.9749386202226793</v>
      </c>
      <c r="C72" s="21">
        <f>('исходные данные'!C72)^(1/4)</f>
        <v>7.3170830863619587</v>
      </c>
      <c r="D72" s="21">
        <f>('исходные данные'!D72)^(1/4)</f>
        <v>2.0932702787842112</v>
      </c>
      <c r="E72" s="21">
        <f>'исходные данные'!E72</f>
        <v>22.1</v>
      </c>
      <c r="F72" s="21">
        <f>'исходные данные'!F72</f>
        <v>77</v>
      </c>
      <c r="G72" s="21">
        <f>'исходные данные'!G72</f>
        <v>23</v>
      </c>
      <c r="H72" s="21">
        <f>('исходные данные'!H72)^(1/4)</f>
        <v>3.302833952022977</v>
      </c>
      <c r="I72" s="21">
        <f>('исходные данные'!I72)^(1/4)</f>
        <v>3.9647717144086991</v>
      </c>
      <c r="J72" s="21">
        <f>('исходные данные'!J72)^(1/4)</f>
        <v>1.8612097182041991</v>
      </c>
      <c r="K72" s="21">
        <f>('исходные данные'!K72)^(1/4)</f>
        <v>4.5910522532298401</v>
      </c>
      <c r="L72" s="21">
        <f>('исходные данные'!L72)^(1/4)</f>
        <v>4.3828498391227759</v>
      </c>
      <c r="M72" s="21">
        <f>('исходные данные'!M72)^(1/4)</f>
        <v>3.1857325005549697</v>
      </c>
      <c r="N72" s="21">
        <f>('исходные данные'!N72)^(1/4)</f>
        <v>1.4142135623730949</v>
      </c>
      <c r="O72" s="21">
        <f>('исходные данные'!O72)^(1/4)</f>
        <v>4.8902133614309022</v>
      </c>
      <c r="P72" s="21">
        <f>('исходные данные'!P72)^(1/4)</f>
        <v>10.237966442147213</v>
      </c>
      <c r="Q72" s="21">
        <f>('исходные данные'!Q72)^(1/4)</f>
        <v>7.324631945013298</v>
      </c>
      <c r="R72" s="21">
        <f>('исходные данные'!R72)^(1/4)</f>
        <v>6.3335654610541088</v>
      </c>
      <c r="S72" s="21">
        <f>('исходные данные'!S72)^(1/4)</f>
        <v>5.6141888614023134</v>
      </c>
      <c r="T72" s="21">
        <f>('исходные данные'!T72)^(1/4)</f>
        <v>4.7496114875220456</v>
      </c>
      <c r="U72" s="21">
        <f>('исходные данные'!U72)^(1/4)</f>
        <v>4.3209456121381598</v>
      </c>
      <c r="V72" s="21">
        <f>('исходные данные'!V72)^(1/4)</f>
        <v>5.4432089624230358</v>
      </c>
      <c r="W72" s="21">
        <f>('исходные данные'!W72)^(1/4)</f>
        <v>5.4036235483759505</v>
      </c>
      <c r="X72" s="21">
        <f>('исходные данные'!X72)^(1/4)</f>
        <v>4.4640071115515871</v>
      </c>
      <c r="Y72" s="21">
        <f>('исходные данные'!Y72)^(1/4)</f>
        <v>4.8691321302982589</v>
      </c>
      <c r="Z72" s="21">
        <f>('исходные данные'!Z72)^(1/4)</f>
        <v>4.3148152921575829</v>
      </c>
      <c r="AA72" s="21">
        <f>('исходные данные'!AA72)^(1/4)</f>
        <v>0</v>
      </c>
      <c r="AB72" s="21">
        <f>('исходные данные'!AB72)^(1/4)</f>
        <v>2.3033728908445403</v>
      </c>
      <c r="AC72" s="21">
        <f>('исходные данные'!AC72)^(1/4)</f>
        <v>8.911211878349679</v>
      </c>
      <c r="AD72" s="21">
        <f>('исходные данные'!AD72)^(1/4)</f>
        <v>3.9755581344138684</v>
      </c>
      <c r="AE72" s="21">
        <f>('исходные данные'!AE72)^(1/2)</f>
        <v>17.832554500127006</v>
      </c>
      <c r="AF72" s="21">
        <f>('исходные данные'!AF72)^(1/4)</f>
        <v>4.9939891696598471</v>
      </c>
      <c r="AG72" s="21">
        <f>('исходные данные'!AG72)^(1/4)</f>
        <v>1.5489343090005292</v>
      </c>
      <c r="AH72" s="21">
        <f>('исходные данные'!AH72)^(1/4)</f>
        <v>2.2300960695124488</v>
      </c>
      <c r="AI72" s="21">
        <f>'исходные данные'!AI72</f>
        <v>2176</v>
      </c>
    </row>
    <row r="73" spans="1:35" x14ac:dyDescent="0.25">
      <c r="A73" s="15" t="s">
        <v>64</v>
      </c>
      <c r="B73" s="21">
        <f>('исходные данные'!B73)^(1/4)</f>
        <v>5.2759102983590314</v>
      </c>
      <c r="C73" s="21">
        <f>('исходные данные'!C73)^(1/4)</f>
        <v>7.0085847776586121</v>
      </c>
      <c r="D73" s="21">
        <f>('исходные данные'!D73)^(1/4)</f>
        <v>2.1432390513291653</v>
      </c>
      <c r="E73" s="21">
        <f>'исходные данные'!E73</f>
        <v>22</v>
      </c>
      <c r="F73" s="21">
        <f>'исходные данные'!F73</f>
        <v>79</v>
      </c>
      <c r="G73" s="21">
        <f>'исходные данные'!G73</f>
        <v>21</v>
      </c>
      <c r="H73" s="21">
        <f>('исходные данные'!H73)^(1/4)</f>
        <v>3.1054227990714818</v>
      </c>
      <c r="I73" s="21">
        <f>('исходные данные'!I73)^(1/4)</f>
        <v>3.4861424070074181</v>
      </c>
      <c r="J73" s="21">
        <f>('исходные данные'!J73)^(1/4)</f>
        <v>2.340347319320716</v>
      </c>
      <c r="K73" s="21">
        <f>('исходные данные'!K73)^(1/4)</f>
        <v>4.4103567595687885</v>
      </c>
      <c r="L73" s="21">
        <f>('исходные данные'!L73)^(1/4)</f>
        <v>3.8247534349716963</v>
      </c>
      <c r="M73" s="21">
        <f>('исходные данные'!M73)^(1/4)</f>
        <v>2.871621711025901</v>
      </c>
      <c r="N73" s="21">
        <f>('исходные данные'!N73)^(1/4)</f>
        <v>1.3049669101523762</v>
      </c>
      <c r="O73" s="21">
        <f>('исходные данные'!O73)^(1/4)</f>
        <v>4.9193992515139824</v>
      </c>
      <c r="P73" s="21">
        <f>('исходные данные'!P73)^(1/4)</f>
        <v>9.5033532910407104</v>
      </c>
      <c r="Q73" s="21">
        <f>('исходные данные'!Q73)^(1/4)</f>
        <v>5.5307440293395009</v>
      </c>
      <c r="R73" s="21">
        <f>('исходные данные'!R73)^(1/4)</f>
        <v>6.0397566058170939</v>
      </c>
      <c r="S73" s="21">
        <f>('исходные данные'!S73)^(1/4)</f>
        <v>5.0914150144654622</v>
      </c>
      <c r="T73" s="21">
        <f>('исходные данные'!T73)^(1/4)</f>
        <v>4.6085002201989225</v>
      </c>
      <c r="U73" s="21">
        <f>('исходные данные'!U73)^(1/4)</f>
        <v>4.1071500460862485</v>
      </c>
      <c r="V73" s="21">
        <f>('исходные данные'!V73)^(1/4)</f>
        <v>5.8361212097909947</v>
      </c>
      <c r="W73" s="21">
        <f>('исходные данные'!W73)^(1/4)</f>
        <v>5.2964240517129273</v>
      </c>
      <c r="X73" s="21">
        <f>('исходные данные'!X73)^(1/4)</f>
        <v>4.2625275032428682</v>
      </c>
      <c r="Y73" s="21">
        <f>('исходные данные'!Y73)^(1/4)</f>
        <v>4.8158243115715544</v>
      </c>
      <c r="Z73" s="21">
        <f>('исходные данные'!Z73)^(1/4)</f>
        <v>4.2877923266551319</v>
      </c>
      <c r="AA73" s="21">
        <f>('исходные данные'!AA73)^(1/4)</f>
        <v>0</v>
      </c>
      <c r="AB73" s="21">
        <f>('исходные данные'!AB73)^(1/4)</f>
        <v>2.3049739020015187</v>
      </c>
      <c r="AC73" s="21">
        <f>('исходные данные'!AC73)^(1/4)</f>
        <v>8.7815799358241122</v>
      </c>
      <c r="AD73" s="21">
        <f>('исходные данные'!AD73)^(1/4)</f>
        <v>3.97356726888182</v>
      </c>
      <c r="AE73" s="21">
        <f>('исходные данные'!AE73)^(1/2)</f>
        <v>15.459624833740307</v>
      </c>
      <c r="AF73" s="21">
        <f>('исходные данные'!AF73)^(1/4)</f>
        <v>4.4998285224346706</v>
      </c>
      <c r="AG73" s="21">
        <f>('исходные данные'!AG73)^(1/4)</f>
        <v>1.4902406624261642</v>
      </c>
      <c r="AH73" s="21">
        <f>('исходные данные'!AH73)^(1/4)</f>
        <v>2.3829480153543634</v>
      </c>
      <c r="AI73" s="21">
        <f>'исходные данные'!AI73</f>
        <v>2219</v>
      </c>
    </row>
    <row r="74" spans="1:35" x14ac:dyDescent="0.25">
      <c r="A74" s="15" t="s">
        <v>65</v>
      </c>
      <c r="B74" s="21">
        <f>('исходные данные'!B74)^(1/4)</f>
        <v>3.12772084449947</v>
      </c>
      <c r="C74" s="21">
        <f>('исходные данные'!C74)^(1/4)</f>
        <v>7.2201527140505641</v>
      </c>
      <c r="D74" s="21">
        <f>('исходные данные'!D74)^(1/4)</f>
        <v>2.0959905837807953</v>
      </c>
      <c r="E74" s="21">
        <f>'исходные данные'!E74</f>
        <v>24.6</v>
      </c>
      <c r="F74" s="21">
        <f>'исходные данные'!F74</f>
        <v>85.8</v>
      </c>
      <c r="G74" s="21">
        <f>'исходные данные'!G74</f>
        <v>14.2</v>
      </c>
      <c r="H74" s="21">
        <f>('исходные данные'!H74)^(1/4)</f>
        <v>3.2458671804084558</v>
      </c>
      <c r="I74" s="21">
        <f>('исходные данные'!I74)^(1/4)</f>
        <v>4.2128659306105209</v>
      </c>
      <c r="J74" s="21">
        <f>('исходные данные'!J74)^(1/4)</f>
        <v>3.6319286829827648</v>
      </c>
      <c r="K74" s="21">
        <f>('исходные данные'!K74)^(1/4)</f>
        <v>4.4883816941837633</v>
      </c>
      <c r="L74" s="21">
        <f>('исходные данные'!L74)^(1/4)</f>
        <v>3.755893499510587</v>
      </c>
      <c r="M74" s="21">
        <f>('исходные данные'!M74)^(1/4)</f>
        <v>2.9525917237371893</v>
      </c>
      <c r="N74" s="21">
        <f>('исходные данные'!N74)^(1/4)</f>
        <v>1.3049669101523762</v>
      </c>
      <c r="O74" s="21">
        <f>('исходные данные'!O74)^(1/4)</f>
        <v>5.2562344047789118</v>
      </c>
      <c r="P74" s="21">
        <f>('исходные данные'!P74)^(1/4)</f>
        <v>6.5151666093735621</v>
      </c>
      <c r="Q74" s="21">
        <f>('исходные данные'!Q74)^(1/4)</f>
        <v>5.6026072528116861</v>
      </c>
      <c r="R74" s="21">
        <f>('исходные данные'!R74)^(1/4)</f>
        <v>5.3506541105966399</v>
      </c>
      <c r="S74" s="21">
        <f>('исходные данные'!S74)^(1/4)</f>
        <v>4.6322243950060029</v>
      </c>
      <c r="T74" s="21">
        <f>('исходные данные'!T74)^(1/4)</f>
        <v>4.5026123543374172</v>
      </c>
      <c r="U74" s="21">
        <f>('исходные данные'!U74)^(1/4)</f>
        <v>4.2226700983251062</v>
      </c>
      <c r="V74" s="21">
        <f>('исходные данные'!V74)^(1/4)</f>
        <v>4.9801832685329446</v>
      </c>
      <c r="W74" s="21">
        <f>('исходные данные'!W74)^(1/4)</f>
        <v>4.9790477576360459</v>
      </c>
      <c r="X74" s="21">
        <f>('исходные данные'!X74)^(1/4)</f>
        <v>4.1604594725266839</v>
      </c>
      <c r="Y74" s="21">
        <f>('исходные данные'!Y74)^(1/4)</f>
        <v>4.6062442490728612</v>
      </c>
      <c r="Z74" s="21">
        <f>('исходные данные'!Z74)^(1/4)</f>
        <v>3.7030164471636402</v>
      </c>
      <c r="AA74" s="21">
        <f>('исходные данные'!AA74)^(1/4)</f>
        <v>0</v>
      </c>
      <c r="AB74" s="21">
        <f>('исходные данные'!AB74)^(1/4)</f>
        <v>2.0916041988898981</v>
      </c>
      <c r="AC74" s="21">
        <f>('исходные данные'!AC74)^(1/4)</f>
        <v>9.6739472424078592</v>
      </c>
      <c r="AD74" s="21">
        <f>('исходные данные'!AD74)^(1/4)</f>
        <v>6.3130607656243694</v>
      </c>
      <c r="AE74" s="21">
        <f>('исходные данные'!AE74)^(1/2)</f>
        <v>13.892443989449804</v>
      </c>
      <c r="AF74" s="21">
        <f>('исходные данные'!AF74)^(1/4)</f>
        <v>4.7428307748014777</v>
      </c>
      <c r="AG74" s="21">
        <f>('исходные данные'!AG74)^(1/4)</f>
        <v>1.8011302688736672</v>
      </c>
      <c r="AH74" s="21">
        <f>('исходные данные'!AH74)^(1/4)</f>
        <v>2.2796996445431543</v>
      </c>
      <c r="AI74" s="21">
        <f>'исходные данные'!AI74</f>
        <v>2304</v>
      </c>
    </row>
    <row r="75" spans="1:35" x14ac:dyDescent="0.25">
      <c r="A75" s="15" t="s">
        <v>66</v>
      </c>
      <c r="B75" s="21">
        <f>('исходные данные'!B75)^(1/4)</f>
        <v>3.6515978202187913</v>
      </c>
      <c r="C75" s="21">
        <f>('исходные данные'!C75)^(1/4)</f>
        <v>7.2495955830391514</v>
      </c>
      <c r="D75" s="21">
        <f>('исходные данные'!D75)^(1/4)</f>
        <v>2.0540215729017546</v>
      </c>
      <c r="E75" s="21">
        <f>'исходные данные'!E75</f>
        <v>24.3</v>
      </c>
      <c r="F75" s="21">
        <f>'исходные данные'!F75</f>
        <v>78.7</v>
      </c>
      <c r="G75" s="21">
        <f>'исходные данные'!G75</f>
        <v>21.3</v>
      </c>
      <c r="H75" s="21">
        <f>('исходные данные'!H75)^(1/4)</f>
        <v>3.3766483753851806</v>
      </c>
      <c r="I75" s="21">
        <f>('исходные данные'!I75)^(1/4)</f>
        <v>3.6443883125577043</v>
      </c>
      <c r="J75" s="21">
        <f>('исходные данные'!J75)^(1/4)</f>
        <v>3.23114631499574</v>
      </c>
      <c r="K75" s="21">
        <f>('исходные данные'!K75)^(1/4)</f>
        <v>4.74087056458501</v>
      </c>
      <c r="L75" s="21">
        <f>('исходные данные'!L75)^(1/4)</f>
        <v>4.7844588288038592</v>
      </c>
      <c r="M75" s="21">
        <f>('исходные данные'!M75)^(1/4)</f>
        <v>3.7792667089113592</v>
      </c>
      <c r="N75" s="21">
        <f>('исходные данные'!N75)^(1/4)</f>
        <v>1.778279410038923</v>
      </c>
      <c r="O75" s="21">
        <f>('исходные данные'!O75)^(1/4)</f>
        <v>4.8404920608496056</v>
      </c>
      <c r="P75" s="21">
        <f>('исходные данные'!P75)^(1/4)</f>
        <v>7.3147187115204604</v>
      </c>
      <c r="Q75" s="21">
        <f>('исходные данные'!Q75)^(1/4)</f>
        <v>5.2573585010250783</v>
      </c>
      <c r="R75" s="21">
        <f>('исходные данные'!R75)^(1/4)</f>
        <v>5.447515404254939</v>
      </c>
      <c r="S75" s="21">
        <f>('исходные данные'!S75)^(1/4)</f>
        <v>4.7404508153641638</v>
      </c>
      <c r="T75" s="21">
        <f>('исходные данные'!T75)^(1/4)</f>
        <v>5.0155716634255052</v>
      </c>
      <c r="U75" s="21">
        <f>('исходные данные'!U75)^(1/4)</f>
        <v>4.3918064069084375</v>
      </c>
      <c r="V75" s="21">
        <f>('исходные данные'!V75)^(1/4)</f>
        <v>5.9381198652748752</v>
      </c>
      <c r="W75" s="21">
        <f>('исходные данные'!W75)^(1/4)</f>
        <v>6.2305785732468353</v>
      </c>
      <c r="X75" s="21">
        <f>('исходные данные'!X75)^(1/4)</f>
        <v>4.478403347412387</v>
      </c>
      <c r="Y75" s="21">
        <f>('исходные данные'!Y75)^(1/4)</f>
        <v>4.8626031380368673</v>
      </c>
      <c r="Z75" s="21">
        <f>('исходные данные'!Z75)^(1/4)</f>
        <v>3.8832799371739406</v>
      </c>
      <c r="AA75" s="21">
        <f>('исходные данные'!AA75)^(1/4)</f>
        <v>0</v>
      </c>
      <c r="AB75" s="21">
        <f>('исходные данные'!AB75)^(1/4)</f>
        <v>2.691110831540692</v>
      </c>
      <c r="AC75" s="21">
        <f>('исходные данные'!AC75)^(1/4)</f>
        <v>5.5715264656918846</v>
      </c>
      <c r="AD75" s="21">
        <f>('исходные данные'!AD75)^(1/4)</f>
        <v>5.5196353962402878</v>
      </c>
      <c r="AE75" s="21">
        <f>('исходные данные'!AE75)^(1/2)</f>
        <v>18.110770276274835</v>
      </c>
      <c r="AF75" s="21">
        <f>('исходные данные'!AF75)^(1/4)</f>
        <v>3.8336586254776353</v>
      </c>
      <c r="AG75" s="21">
        <f>('исходные данные'!AG75)^(1/4)</f>
        <v>1.8138610574396925</v>
      </c>
      <c r="AH75" s="21">
        <f>('исходные данные'!AH75)^(1/4)</f>
        <v>2.6484457655559708</v>
      </c>
      <c r="AI75" s="21">
        <f>'исходные данные'!AI75</f>
        <v>1934</v>
      </c>
    </row>
    <row r="76" spans="1:35" x14ac:dyDescent="0.25">
      <c r="A76" s="15" t="s">
        <v>67</v>
      </c>
      <c r="B76" s="21">
        <f>('исходные данные'!B76)^(1/4)</f>
        <v>3.446527542370625</v>
      </c>
      <c r="C76" s="21">
        <f>('исходные данные'!C76)^(1/4)</f>
        <v>6.6693577451332189</v>
      </c>
      <c r="D76" s="21">
        <f>('исходные данные'!D76)^(1/4)</f>
        <v>2.082281603850872</v>
      </c>
      <c r="E76" s="21">
        <f>'исходные данные'!E76</f>
        <v>23.8</v>
      </c>
      <c r="F76" s="21">
        <f>'исходные данные'!F76</f>
        <v>72.400000000000006</v>
      </c>
      <c r="G76" s="21">
        <f>'исходные данные'!G76</f>
        <v>27.6</v>
      </c>
      <c r="H76" s="21">
        <f>('исходные данные'!H76)^(1/4)</f>
        <v>3.8643478781119174</v>
      </c>
      <c r="I76" s="21">
        <f>('исходные данные'!I76)^(1/4)</f>
        <v>4.1259560287202923</v>
      </c>
      <c r="J76" s="21">
        <f>('исходные данные'!J76)^(1/4)</f>
        <v>3.1463462836457889</v>
      </c>
      <c r="K76" s="21">
        <f>('исходные данные'!K76)^(1/4)</f>
        <v>4.1352358382196952</v>
      </c>
      <c r="L76" s="21">
        <f>('исходные данные'!L76)^(1/4)</f>
        <v>3.8067540958393198</v>
      </c>
      <c r="M76" s="21">
        <f>('исходные данные'!M76)^(1/4)</f>
        <v>3.4274392955194308</v>
      </c>
      <c r="N76" s="21">
        <f>('исходные данные'!N76)^(1/4)</f>
        <v>1.4315691227432645</v>
      </c>
      <c r="O76" s="21">
        <f>('исходные данные'!O76)^(1/4)</f>
        <v>4.5581412750075092</v>
      </c>
      <c r="P76" s="21">
        <f>('исходные данные'!P76)^(1/4)</f>
        <v>8.6865247086187143</v>
      </c>
      <c r="Q76" s="21">
        <f>('исходные данные'!Q76)^(1/4)</f>
        <v>6.3605159144966992</v>
      </c>
      <c r="R76" s="21">
        <f>('исходные данные'!R76)^(1/4)</f>
        <v>5.0863267201483673</v>
      </c>
      <c r="S76" s="21">
        <f>('исходные данные'!S76)^(1/4)</f>
        <v>4.3882751271392406</v>
      </c>
      <c r="T76" s="21">
        <f>('исходные данные'!T76)^(1/4)</f>
        <v>4.7935766045479316</v>
      </c>
      <c r="U76" s="21">
        <f>('исходные данные'!U76)^(1/4)</f>
        <v>4.1794887796282216</v>
      </c>
      <c r="V76" s="21">
        <f>('исходные данные'!V76)^(1/4)</f>
        <v>5.1638760358586575</v>
      </c>
      <c r="W76" s="21">
        <f>('исходные данные'!W76)^(1/4)</f>
        <v>5.2650052195343822</v>
      </c>
      <c r="X76" s="21">
        <f>('исходные данные'!X76)^(1/4)</f>
        <v>4.1611112869321563</v>
      </c>
      <c r="Y76" s="21">
        <f>('исходные данные'!Y76)^(1/4)</f>
        <v>4.423148532020944</v>
      </c>
      <c r="Z76" s="21">
        <f>('исходные данные'!Z76)^(1/4)</f>
        <v>4.0342115787922159</v>
      </c>
      <c r="AA76" s="21">
        <f>('исходные данные'!AA76)^(1/4)</f>
        <v>0</v>
      </c>
      <c r="AB76" s="21">
        <f>('исходные данные'!AB76)^(1/4)</f>
        <v>2.2490143770648126</v>
      </c>
      <c r="AC76" s="21">
        <f>('исходные данные'!AC76)^(1/4)</f>
        <v>4.1617914502878168</v>
      </c>
      <c r="AD76" s="21">
        <f>('исходные данные'!AD76)^(1/4)</f>
        <v>4.7058449673853744</v>
      </c>
      <c r="AE76" s="21">
        <f>('исходные данные'!AE76)^(1/2)</f>
        <v>18.761663039293719</v>
      </c>
      <c r="AF76" s="21">
        <f>('исходные данные'!AF76)^(1/4)</f>
        <v>4.6536445747078403</v>
      </c>
      <c r="AG76" s="21">
        <f>('исходные данные'!AG76)^(1/4)</f>
        <v>1.970017356105656</v>
      </c>
      <c r="AH76" s="21">
        <f>('исходные данные'!AH76)^(1/4)</f>
        <v>2.3003473953303564</v>
      </c>
      <c r="AI76" s="21">
        <f>'исходные данные'!AI76</f>
        <v>1554</v>
      </c>
    </row>
    <row r="77" spans="1:35" x14ac:dyDescent="0.25">
      <c r="A77" s="15" t="s">
        <v>68</v>
      </c>
      <c r="B77" s="21">
        <f>('исходные данные'!B77)^(1/4)</f>
        <v>4.2108583694350488</v>
      </c>
      <c r="C77" s="21">
        <f>('исходные данные'!C77)^(1/4)</f>
        <v>5.7284056144087678</v>
      </c>
      <c r="D77" s="21">
        <f>('исходные данные'!D77)^(1/4)</f>
        <v>2.0739244522212745</v>
      </c>
      <c r="E77" s="21">
        <f>'исходные данные'!E77</f>
        <v>22</v>
      </c>
      <c r="F77" s="21">
        <f>'исходные данные'!F77</f>
        <v>72.2</v>
      </c>
      <c r="G77" s="21">
        <f>'исходные данные'!G77</f>
        <v>27.8</v>
      </c>
      <c r="H77" s="21">
        <f>('исходные данные'!H77)^(1/4)</f>
        <v>3.2958732516891813</v>
      </c>
      <c r="I77" s="21">
        <f>('исходные данные'!I77)^(1/4)</f>
        <v>3.1725053368070011</v>
      </c>
      <c r="J77" s="21">
        <f>('исходные данные'!J77)^(1/4)</f>
        <v>2.2133638394006434</v>
      </c>
      <c r="K77" s="21">
        <f>('исходные данные'!K77)^(1/4)</f>
        <v>3.655739378446726</v>
      </c>
      <c r="L77" s="21">
        <f>('исходные данные'!L77)^(1/4)</f>
        <v>4.4832746115135294</v>
      </c>
      <c r="M77" s="21">
        <f>('исходные данные'!M77)^(1/4)</f>
        <v>3.3959626904120714</v>
      </c>
      <c r="N77" s="21">
        <f>('исходные данные'!N77)^(1/4)</f>
        <v>1.5100830606950983</v>
      </c>
      <c r="O77" s="21">
        <f>('исходные данные'!O77)^(1/4)</f>
        <v>4.9963261065814688</v>
      </c>
      <c r="P77" s="21">
        <f>('исходные данные'!P77)^(1/4)</f>
        <v>10.325782859083739</v>
      </c>
      <c r="Q77" s="21">
        <f>('исходные данные'!Q77)^(1/4)</f>
        <v>5.1280617767287486</v>
      </c>
      <c r="R77" s="21">
        <f>('исходные данные'!R77)^(1/4)</f>
        <v>5.6530715735058568</v>
      </c>
      <c r="S77" s="21">
        <f>('исходные данные'!S77)^(1/4)</f>
        <v>4.999543134664945</v>
      </c>
      <c r="T77" s="21">
        <f>('исходные данные'!T77)^(1/4)</f>
        <v>4.7025476738680201</v>
      </c>
      <c r="U77" s="21">
        <f>('исходные данные'!U77)^(1/4)</f>
        <v>4.5109524920967621</v>
      </c>
      <c r="V77" s="21">
        <f>('исходные данные'!V77)^(1/4)</f>
        <v>5.9411835908892563</v>
      </c>
      <c r="W77" s="21">
        <f>('исходные данные'!W77)^(1/4)</f>
        <v>6.0072640175549665</v>
      </c>
      <c r="X77" s="21">
        <f>('исходные данные'!X77)^(1/4)</f>
        <v>4.5293268796806547</v>
      </c>
      <c r="Y77" s="21">
        <f>('исходные данные'!Y77)^(1/4)</f>
        <v>4.8934959612924231</v>
      </c>
      <c r="Z77" s="21">
        <f>('исходные данные'!Z77)^(1/4)</f>
        <v>4.2104368674521995</v>
      </c>
      <c r="AA77" s="21">
        <f>('исходные данные'!AA77)^(1/4)</f>
        <v>0</v>
      </c>
      <c r="AB77" s="21">
        <f>('исходные данные'!AB77)^(1/4)</f>
        <v>2.4090407500543853</v>
      </c>
      <c r="AC77" s="21">
        <f>('исходные данные'!AC77)^(1/4)</f>
        <v>3.883270245156194</v>
      </c>
      <c r="AD77" s="21">
        <f>('исходные данные'!AD77)^(1/4)</f>
        <v>3.0156183504402083</v>
      </c>
      <c r="AE77" s="21">
        <f>('исходные данные'!AE77)^(1/2)</f>
        <v>17.888543819998318</v>
      </c>
      <c r="AF77" s="21">
        <f>('исходные данные'!AF77)^(1/4)</f>
        <v>4.409333520524795</v>
      </c>
      <c r="AG77" s="21">
        <f>('исходные данные'!AG77)^(1/4)</f>
        <v>1.6907792382590658</v>
      </c>
      <c r="AH77" s="21">
        <f>('исходные данные'!AH77)^(1/4)</f>
        <v>2.6194989464532004</v>
      </c>
      <c r="AI77" s="21">
        <f>'исходные данные'!AI77</f>
        <v>2148</v>
      </c>
    </row>
    <row r="78" spans="1:35" x14ac:dyDescent="0.25">
      <c r="A78" s="15" t="s">
        <v>69</v>
      </c>
      <c r="B78" s="21">
        <f>('исходные данные'!B78)^(1/4)</f>
        <v>7.4517965323901629</v>
      </c>
      <c r="C78" s="21">
        <f>('исходные данные'!C78)^(1/4)</f>
        <v>5.5658804480689694</v>
      </c>
      <c r="D78" s="21">
        <f>('исходные данные'!D78)^(1/4)</f>
        <v>2.2293293735820354</v>
      </c>
      <c r="E78" s="21">
        <f>'исходные данные'!E78</f>
        <v>15.8</v>
      </c>
      <c r="F78" s="21">
        <f>'исходные данные'!F78</f>
        <v>65.400000000000006</v>
      </c>
      <c r="G78" s="21">
        <f>'исходные данные'!G78</f>
        <v>34.6</v>
      </c>
      <c r="H78" s="21">
        <f>('исходные данные'!H78)^(1/4)</f>
        <v>3.2458671804084558</v>
      </c>
      <c r="I78" s="21">
        <f>('исходные данные'!I78)^(1/4)</f>
        <v>3.1112499147873107</v>
      </c>
      <c r="J78" s="21">
        <f>('исходные данные'!J78)^(1/4)</f>
        <v>1.3961944237683348</v>
      </c>
      <c r="K78" s="21">
        <f>('исходные данные'!K78)^(1/4)</f>
        <v>3.5920292511939338</v>
      </c>
      <c r="L78" s="21">
        <f>('исходные данные'!L78)^(1/4)</f>
        <v>3.0000000000000004</v>
      </c>
      <c r="M78" s="21">
        <f>('исходные данные'!M78)^(1/4)</f>
        <v>2.0305431848689306</v>
      </c>
      <c r="N78" s="21">
        <f>('исходные данные'!N78)^(1/4)</f>
        <v>0.91469121922869445</v>
      </c>
      <c r="O78" s="21">
        <f>('исходные данные'!O78)^(1/4)</f>
        <v>4.3354931171939359</v>
      </c>
      <c r="P78" s="21">
        <f>('исходные данные'!P78)^(1/4)</f>
        <v>9.459211393331902</v>
      </c>
      <c r="Q78" s="21">
        <f>('исходные данные'!Q78)^(1/4)</f>
        <v>4.9623160913377324</v>
      </c>
      <c r="R78" s="21">
        <f>('исходные данные'!R78)^(1/4)</f>
        <v>5.7344145045704016</v>
      </c>
      <c r="S78" s="21">
        <f>('исходные данные'!S78)^(1/4)</f>
        <v>6.0120191945831341</v>
      </c>
      <c r="T78" s="21">
        <f>('исходные данные'!T78)^(1/4)</f>
        <v>5.4613433820462705</v>
      </c>
      <c r="U78" s="21">
        <f>('исходные данные'!U78)^(1/4)</f>
        <v>5.8044452855941131</v>
      </c>
      <c r="V78" s="21">
        <f>('исходные данные'!V78)^(1/4)</f>
        <v>5.9466632682151621</v>
      </c>
      <c r="W78" s="21">
        <f>('исходные данные'!W78)^(1/4)</f>
        <v>5.5383456909947091</v>
      </c>
      <c r="X78" s="21">
        <f>('исходные данные'!X78)^(1/4)</f>
        <v>4.8812753609721087</v>
      </c>
      <c r="Y78" s="21">
        <f>('исходные данные'!Y78)^(1/4)</f>
        <v>5.4865819907991042</v>
      </c>
      <c r="Z78" s="21">
        <f>('исходные данные'!Z78)^(1/4)</f>
        <v>5.0225295354524579</v>
      </c>
      <c r="AA78" s="21">
        <f>('исходные данные'!AA78)^(1/4)</f>
        <v>0</v>
      </c>
      <c r="AB78" s="21">
        <f>('исходные данные'!AB78)^(1/4)</f>
        <v>2.306856076002477</v>
      </c>
      <c r="AC78" s="21">
        <f>('исходные данные'!AC78)^(1/4)</f>
        <v>7.8270917899687431</v>
      </c>
      <c r="AD78" s="21">
        <f>('исходные данные'!AD78)^(1/4)</f>
        <v>2.3858121863011519</v>
      </c>
      <c r="AE78" s="21">
        <f>('исходные данные'!AE78)^(1/2)</f>
        <v>14.491376746189438</v>
      </c>
      <c r="AF78" s="21">
        <f>('исходные данные'!AF78)^(1/4)</f>
        <v>4.8048717736512376</v>
      </c>
      <c r="AG78" s="21">
        <f>('исходные данные'!AG78)^(1/4)</f>
        <v>1.9473136041872163</v>
      </c>
      <c r="AH78" s="21">
        <f>('исходные данные'!AH78)^(1/4)</f>
        <v>1.8230248666600284</v>
      </c>
      <c r="AI78" s="21">
        <f>'исходные данные'!AI78</f>
        <v>1236</v>
      </c>
    </row>
    <row r="79" spans="1:35" x14ac:dyDescent="0.25">
      <c r="A79" s="15" t="s">
        <v>70</v>
      </c>
      <c r="B79" s="21">
        <f>('исходные данные'!B79)^(1/4)</f>
        <v>4.6419415849949566</v>
      </c>
      <c r="C79" s="21">
        <f>('исходные данные'!C79)^(1/4)</f>
        <v>4.2165390229302275</v>
      </c>
      <c r="D79" s="21">
        <f>('исходные данные'!D79)^(1/4)</f>
        <v>2.0682963828333425</v>
      </c>
      <c r="E79" s="21">
        <f>'исходные данные'!E79</f>
        <v>19.8</v>
      </c>
      <c r="F79" s="21">
        <f>'исходные данные'!F79</f>
        <v>77.8</v>
      </c>
      <c r="G79" s="21">
        <f>'исходные данные'!G79</f>
        <v>22.2</v>
      </c>
      <c r="H79" s="21">
        <f>('исходные данные'!H79)^(1/4)</f>
        <v>3.5894426763392011</v>
      </c>
      <c r="I79" s="21">
        <f>('исходные данные'!I79)^(1/4)</f>
        <v>2.6801705166700103</v>
      </c>
      <c r="J79" s="21">
        <f>('исходные данные'!J79)^(1/4)</f>
        <v>1.4315691227432645</v>
      </c>
      <c r="K79" s="21">
        <f>('исходные данные'!K79)^(1/4)</f>
        <v>2.9439681916351059</v>
      </c>
      <c r="L79" s="21">
        <f>('исходные данные'!L79)^(1/4)</f>
        <v>2</v>
      </c>
      <c r="M79" s="21">
        <f>('исходные данные'!M79)^(1/4)</f>
        <v>1.6265765616977856</v>
      </c>
      <c r="N79" s="21">
        <f>('исходные данные'!N79)^(1/4)</f>
        <v>0.74008280449228525</v>
      </c>
      <c r="O79" s="21">
        <f>('исходные данные'!O79)^(1/4)</f>
        <v>6.2495735844471199</v>
      </c>
      <c r="P79" s="21">
        <f>('исходные данные'!P79)^(1/4)</f>
        <v>8.0433842150479347</v>
      </c>
      <c r="Q79" s="21">
        <f>('исходные данные'!Q79)^(1/4)</f>
        <v>5.6219090924536186</v>
      </c>
      <c r="R79" s="21">
        <f>('исходные данные'!R79)^(1/4)</f>
        <v>5.5571056303797857</v>
      </c>
      <c r="S79" s="21">
        <f>('исходные данные'!S79)^(1/4)</f>
        <v>4.6724602510032582</v>
      </c>
      <c r="T79" s="21">
        <f>('исходные данные'!T79)^(1/4)</f>
        <v>5.018346122838337</v>
      </c>
      <c r="U79" s="21">
        <f>('исходные данные'!U79)^(1/4)</f>
        <v>5.3915681730872667</v>
      </c>
      <c r="V79" s="21">
        <f>('исходные данные'!V79)^(1/4)</f>
        <v>5.5241405446041814</v>
      </c>
      <c r="W79" s="21">
        <f>('исходные данные'!W79)^(1/4)</f>
        <v>5.3144737937951918</v>
      </c>
      <c r="X79" s="21">
        <f>('исходные данные'!X79)^(1/4)</f>
        <v>4.9727328675278333</v>
      </c>
      <c r="Y79" s="21">
        <f>('исходные данные'!Y79)^(1/4)</f>
        <v>5.7778726408920127</v>
      </c>
      <c r="Z79" s="21">
        <f>('исходные данные'!Z79)^(1/4)</f>
        <v>4.8845802437204355</v>
      </c>
      <c r="AA79" s="21">
        <f>('исходные данные'!AA79)^(1/4)</f>
        <v>0</v>
      </c>
      <c r="AB79" s="21">
        <f>('исходные данные'!AB79)^(1/4)</f>
        <v>2.4629077196234608</v>
      </c>
      <c r="AC79" s="21">
        <f>('исходные данные'!AC79)^(1/4)</f>
        <v>4.8532662025382098</v>
      </c>
      <c r="AD79" s="21">
        <f>('исходные данные'!AD79)^(1/4)</f>
        <v>0.56234132519034907</v>
      </c>
      <c r="AE79" s="21">
        <f>('исходные данные'!AE79)^(1/2)</f>
        <v>15.033296378372908</v>
      </c>
      <c r="AF79" s="21">
        <f>('исходные данные'!AF79)^(1/4)</f>
        <v>4.1231056256176606</v>
      </c>
      <c r="AG79" s="21">
        <f>('исходные данные'!AG79)^(1/4)</f>
        <v>2.3892037196839264</v>
      </c>
      <c r="AH79" s="21">
        <f>('исходные данные'!AH79)^(1/4)</f>
        <v>2.0235448913312317</v>
      </c>
      <c r="AI79" s="21">
        <f>'исходные данные'!AI79</f>
        <v>1808</v>
      </c>
    </row>
    <row r="80" spans="1:35" x14ac:dyDescent="0.25">
      <c r="A80" s="15" t="s">
        <v>71</v>
      </c>
      <c r="B80" s="21">
        <f>('исходные данные'!B80)^(1/4)</f>
        <v>3.5823944201782782</v>
      </c>
      <c r="C80" s="21">
        <f>('исходные данные'!C80)^(1/4)</f>
        <v>6.6272454694235901</v>
      </c>
      <c r="D80" s="21">
        <f>('исходные данные'!D80)^(1/4)</f>
        <v>2.0364892021971399</v>
      </c>
      <c r="E80" s="21">
        <f>'исходные данные'!E80</f>
        <v>23.9</v>
      </c>
      <c r="F80" s="21">
        <f>'исходные данные'!F80</f>
        <v>77</v>
      </c>
      <c r="G80" s="21">
        <f>'исходные данные'!G80</f>
        <v>23</v>
      </c>
      <c r="H80" s="21">
        <f>('исходные данные'!H80)^(1/4)</f>
        <v>2.9525917237371893</v>
      </c>
      <c r="I80" s="21">
        <f>('исходные данные'!I80)^(1/4)</f>
        <v>2.807197057909939</v>
      </c>
      <c r="J80" s="21">
        <f>('исходные данные'!J80)^(1/4)</f>
        <v>3.1054227990714818</v>
      </c>
      <c r="K80" s="21">
        <f>('исходные данные'!K80)^(1/4)</f>
        <v>4.3190844025231092</v>
      </c>
      <c r="L80" s="21">
        <f>('исходные данные'!L80)^(1/4)</f>
        <v>3.8157856043757272</v>
      </c>
      <c r="M80" s="21">
        <f>('исходные данные'!M80)^(1/4)</f>
        <v>2.7596690210718942</v>
      </c>
      <c r="N80" s="21">
        <f>('исходные данные'!N80)^(1/4)</f>
        <v>0.74008280449228525</v>
      </c>
      <c r="O80" s="21">
        <f>('исходные данные'!O80)^(1/4)</f>
        <v>5.2273095702328458</v>
      </c>
      <c r="P80" s="21">
        <f>('исходные данные'!P80)^(1/4)</f>
        <v>5.2624935602933789</v>
      </c>
      <c r="Q80" s="21">
        <f>('исходные данные'!Q80)^(1/4)</f>
        <v>4.9293389333964717</v>
      </c>
      <c r="R80" s="21">
        <f>('исходные данные'!R80)^(1/4)</f>
        <v>4.6306134016563965</v>
      </c>
      <c r="S80" s="21">
        <f>('исходные данные'!S80)^(1/4)</f>
        <v>4.883232264181947</v>
      </c>
      <c r="T80" s="21">
        <f>('исходные данные'!T80)^(1/4)</f>
        <v>5.2097964703853057</v>
      </c>
      <c r="U80" s="21">
        <f>('исходные данные'!U80)^(1/4)</f>
        <v>4.5565510993100453</v>
      </c>
      <c r="V80" s="21">
        <f>('исходные данные'!V80)^(1/4)</f>
        <v>6.2450130102446373</v>
      </c>
      <c r="W80" s="21">
        <f>('исходные данные'!W80)^(1/4)</f>
        <v>5.6555543168885407</v>
      </c>
      <c r="X80" s="21">
        <f>('исходные данные'!X80)^(1/4)</f>
        <v>4.1734673573485539</v>
      </c>
      <c r="Y80" s="21">
        <f>('исходные данные'!Y80)^(1/4)</f>
        <v>4.9443107301943439</v>
      </c>
      <c r="Z80" s="21">
        <f>('исходные данные'!Z80)^(1/4)</f>
        <v>4.2704231669224599</v>
      </c>
      <c r="AA80" s="21">
        <f>('исходные данные'!AA80)^(1/4)</f>
        <v>0</v>
      </c>
      <c r="AB80" s="21">
        <f>('исходные данные'!AB80)^(1/4)</f>
        <v>2.4619948901133695</v>
      </c>
      <c r="AC80" s="21">
        <f>('исходные данные'!AC80)^(1/4)</f>
        <v>7.2098354737695569</v>
      </c>
      <c r="AD80" s="21">
        <f>('исходные данные'!AD80)^(1/4)</f>
        <v>1.5518759343963224</v>
      </c>
      <c r="AE80" s="21">
        <f>('исходные данные'!AE80)^(1/2)</f>
        <v>16.522711641858304</v>
      </c>
      <c r="AF80" s="21">
        <f>('исходные данные'!AF80)^(1/4)</f>
        <v>4.3679267425563486</v>
      </c>
      <c r="AG80" s="21">
        <f>('исходные данные'!AG80)^(1/4)</f>
        <v>1.6324770513891491</v>
      </c>
      <c r="AH80" s="21">
        <f>('исходные данные'!AH80)^(1/4)</f>
        <v>2.4167037528845547</v>
      </c>
      <c r="AI80" s="21">
        <f>'исходные данные'!AI80</f>
        <v>2455</v>
      </c>
    </row>
    <row r="81" spans="1:35" ht="15" customHeight="1" x14ac:dyDescent="0.25">
      <c r="A81" s="15" t="s">
        <v>72</v>
      </c>
      <c r="B81" s="21">
        <f>('исходные данные'!B81)^(1/4)</f>
        <v>5.2975666192939634</v>
      </c>
      <c r="C81" s="21">
        <f>('исходные данные'!C81)^(1/4)</f>
        <v>6.0440722129385298</v>
      </c>
      <c r="D81" s="21">
        <f>('исходные данные'!D81)^(1/4)</f>
        <v>2.0597671439071177</v>
      </c>
      <c r="E81" s="21">
        <f>'исходные данные'!E81</f>
        <v>22.4</v>
      </c>
      <c r="F81" s="21">
        <f>'исходные данные'!F81</f>
        <v>82</v>
      </c>
      <c r="G81" s="21">
        <f>'исходные данные'!G81</f>
        <v>18</v>
      </c>
      <c r="H81" s="21">
        <f>('исходные данные'!H81)^(1/4)</f>
        <v>3.1934368675747402</v>
      </c>
      <c r="I81" s="21">
        <f>('исходные данные'!I81)^(1/4)</f>
        <v>3.2567778121631528</v>
      </c>
      <c r="J81" s="21">
        <f>('исходные данные'!J81)^(1/4)</f>
        <v>1.8612097182041991</v>
      </c>
      <c r="K81" s="21">
        <f>('исходные данные'!K81)^(1/4)</f>
        <v>3.9847133739477365</v>
      </c>
      <c r="L81" s="21">
        <f>('исходные данные'!L81)^(1/4)</f>
        <v>3.5565588200778455</v>
      </c>
      <c r="M81" s="21">
        <f>('исходные данные'!M81)^(1/4)</f>
        <v>2.8394115144336771</v>
      </c>
      <c r="N81" s="21">
        <f>('исходные данные'!N81)^(1/4)</f>
        <v>1.8128252384140608</v>
      </c>
      <c r="O81" s="21">
        <f>('исходные данные'!O81)^(1/4)</f>
        <v>5.7959498883591483</v>
      </c>
      <c r="P81" s="21">
        <f>('исходные данные'!P81)^(1/4)</f>
        <v>7.1166354786416157</v>
      </c>
      <c r="Q81" s="21">
        <f>('исходные данные'!Q81)^(1/4)</f>
        <v>5.5049730702637785</v>
      </c>
      <c r="R81" s="21">
        <f>('исходные данные'!R81)^(1/4)</f>
        <v>5.7708208840437338</v>
      </c>
      <c r="S81" s="21">
        <f>('исходные данные'!S81)^(1/4)</f>
        <v>4.6892200794446435</v>
      </c>
      <c r="T81" s="21">
        <f>('исходные данные'!T81)^(1/4)</f>
        <v>5.0462292269972293</v>
      </c>
      <c r="U81" s="21">
        <f>('исходные данные'!U81)^(1/4)</f>
        <v>4.8429599063660191</v>
      </c>
      <c r="V81" s="21">
        <f>('исходные данные'!V81)^(1/4)</f>
        <v>6.2773192007709335</v>
      </c>
      <c r="W81" s="21">
        <f>('исходные данные'!W81)^(1/4)</f>
        <v>5.3899293626570355</v>
      </c>
      <c r="X81" s="21">
        <f>('исходные данные'!X81)^(1/4)</f>
        <v>4.6277129093686886</v>
      </c>
      <c r="Y81" s="21">
        <f>('исходные данные'!Y81)^(1/4)</f>
        <v>5.0792068973355216</v>
      </c>
      <c r="Z81" s="21">
        <f>('исходные данные'!Z81)^(1/4)</f>
        <v>4.3555172327007075</v>
      </c>
      <c r="AA81" s="21">
        <f>('исходные данные'!AA81)^(1/4)</f>
        <v>0</v>
      </c>
      <c r="AB81" s="21">
        <f>('исходные данные'!AB81)^(1/4)</f>
        <v>2.4248246599806107</v>
      </c>
      <c r="AC81" s="21">
        <f>('исходные данные'!AC81)^(1/4)</f>
        <v>5.8142346894773036</v>
      </c>
      <c r="AD81" s="21">
        <f>('исходные данные'!AD81)^(1/4)</f>
        <v>1.2698234324738655</v>
      </c>
      <c r="AE81" s="21">
        <f>('исходные данные'!AE81)^(1/2)</f>
        <v>15.394804318340652</v>
      </c>
      <c r="AF81" s="21">
        <f>('исходные данные'!AF81)^(1/4)</f>
        <v>4.3709236065782253</v>
      </c>
      <c r="AG81" s="21">
        <f>('исходные данные'!AG81)^(1/4)</f>
        <v>1.8490621342728293</v>
      </c>
      <c r="AH81" s="21">
        <f>('исходные данные'!AH81)^(1/4)</f>
        <v>3.7598983983879646</v>
      </c>
      <c r="AI81" s="21">
        <f>'исходные данные'!AI81</f>
        <v>2316</v>
      </c>
    </row>
    <row r="82" spans="1:35" x14ac:dyDescent="0.25">
      <c r="A82" s="15" t="s">
        <v>73</v>
      </c>
      <c r="B82" s="21">
        <f>('исходные данные'!B82)^(1/4)</f>
        <v>4.3616131725855229</v>
      </c>
      <c r="C82" s="21">
        <f>('исходные данные'!C82)^(1/4)</f>
        <v>5.3277439049535387</v>
      </c>
      <c r="D82" s="21">
        <f>('исходные данные'!D82)^(1/4)</f>
        <v>2.1147425268811282</v>
      </c>
      <c r="E82" s="21">
        <f>'исходные данные'!E82</f>
        <v>22.2</v>
      </c>
      <c r="F82" s="21">
        <f>'исходные данные'!F82</f>
        <v>67.3</v>
      </c>
      <c r="G82" s="21">
        <f>'исходные данные'!G82</f>
        <v>32.700000000000003</v>
      </c>
      <c r="H82" s="21">
        <f>('исходные данные'!H82)^(1/4)</f>
        <v>3.0628143136087864</v>
      </c>
      <c r="I82" s="21">
        <f>('исходные данные'!I82)^(1/4)</f>
        <v>2.6994396975844213</v>
      </c>
      <c r="J82" s="21">
        <f>('исходные данные'!J82)^(1/4)</f>
        <v>2.414736402766418</v>
      </c>
      <c r="K82" s="21">
        <f>('исходные данные'!K82)^(1/4)</f>
        <v>3.3641110981410951</v>
      </c>
      <c r="L82" s="21">
        <f>('исходные данные'!L82)^(1/4)</f>
        <v>3.4149529703482893</v>
      </c>
      <c r="M82" s="21">
        <f>('исходные данные'!M82)^(1/4)</f>
        <v>2.2133638394006434</v>
      </c>
      <c r="N82" s="21">
        <f>('исходные данные'!N82)^(1/4)</f>
        <v>1.2935687276168015</v>
      </c>
      <c r="O82" s="21">
        <f>('исходные данные'!O82)^(1/4)</f>
        <v>4.644307869933229</v>
      </c>
      <c r="P82" s="21">
        <f>('исходные данные'!P82)^(1/4)</f>
        <v>7.7979855738699859</v>
      </c>
      <c r="Q82" s="21">
        <f>('исходные данные'!Q82)^(1/4)</f>
        <v>4.8557641283091257</v>
      </c>
      <c r="R82" s="21">
        <f>('исходные данные'!R82)^(1/4)</f>
        <v>5.6503974546508182</v>
      </c>
      <c r="S82" s="21">
        <f>('исходные данные'!S82)^(1/4)</f>
        <v>5.0717257659865806</v>
      </c>
      <c r="T82" s="21">
        <f>('исходные данные'!T82)^(1/4)</f>
        <v>4.3296910765008203</v>
      </c>
      <c r="U82" s="21">
        <f>('исходные данные'!U82)^(1/4)</f>
        <v>4.670783654617785</v>
      </c>
      <c r="V82" s="21">
        <f>('исходные данные'!V82)^(1/4)</f>
        <v>5.6052705152916769</v>
      </c>
      <c r="W82" s="21">
        <f>('исходные данные'!W82)^(1/4)</f>
        <v>4.9616476227960256</v>
      </c>
      <c r="X82" s="21">
        <f>('исходные данные'!X82)^(1/4)</f>
        <v>4.5142922328015871</v>
      </c>
      <c r="Y82" s="21">
        <f>('исходные данные'!Y82)^(1/4)</f>
        <v>4.6431261737675147</v>
      </c>
      <c r="Z82" s="21">
        <f>('исходные данные'!Z82)^(1/4)</f>
        <v>4.0513524513217964</v>
      </c>
      <c r="AA82" s="21">
        <f>('исходные данные'!AA82)^(1/4)</f>
        <v>0</v>
      </c>
      <c r="AB82" s="21">
        <f>('исходные данные'!AB82)^(1/4)</f>
        <v>2.1329448713334385</v>
      </c>
      <c r="AC82" s="21">
        <f>('исходные данные'!AC82)^(1/4)</f>
        <v>4.4659740445185747</v>
      </c>
      <c r="AD82" s="21">
        <f>('исходные данные'!AD82)^(1/4)</f>
        <v>0.94574160900317583</v>
      </c>
      <c r="AE82" s="21">
        <f>('исходные данные'!AE82)^(1/2)</f>
        <v>13.228756555322953</v>
      </c>
      <c r="AF82" s="21">
        <f>('исходные данные'!AF82)^(1/4)</f>
        <v>4.9737947036147325</v>
      </c>
      <c r="AG82" s="21">
        <f>('исходные данные'!AG82)^(1/4)</f>
        <v>1.2998361710847521</v>
      </c>
      <c r="AH82" s="21">
        <f>('исходные данные'!AH82)^(1/4)</f>
        <v>2.8330125509099831</v>
      </c>
      <c r="AI82" s="21">
        <f>'исходные данные'!AI82</f>
        <v>2411</v>
      </c>
    </row>
    <row r="83" spans="1:35" x14ac:dyDescent="0.25">
      <c r="A83" s="15" t="s">
        <v>74</v>
      </c>
      <c r="B83" s="21">
        <f>('исходные данные'!B83)^(1/4)</f>
        <v>4.6374360553657841</v>
      </c>
      <c r="C83" s="21">
        <f>('исходные данные'!C83)^(1/4)</f>
        <v>3.4784460280135643</v>
      </c>
      <c r="D83" s="21">
        <f>('исходные данные'!D83)^(1/4)</f>
        <v>2.0767213897317967</v>
      </c>
      <c r="E83" s="21">
        <f>'исходные данные'!E83</f>
        <v>20.3</v>
      </c>
      <c r="F83" s="21">
        <f>'исходные данные'!F83</f>
        <v>95.5</v>
      </c>
      <c r="G83" s="21">
        <f>'исходные данные'!G83</f>
        <v>4.5</v>
      </c>
      <c r="H83" s="21">
        <f>('исходные данные'!H83)^(1/4)</f>
        <v>2.9230127856917649</v>
      </c>
      <c r="I83" s="21">
        <f>('исходные данные'!I83)^(1/4)</f>
        <v>1.6437308834542408</v>
      </c>
      <c r="J83" s="21">
        <f>('исходные данные'!J83)^(1/4)</f>
        <v>1.5172912992053529</v>
      </c>
      <c r="K83" s="21">
        <f>('исходные данные'!K83)^(1/4)</f>
        <v>2.3814927537247281</v>
      </c>
      <c r="L83" s="21">
        <f>('исходные данные'!L83)^(1/4)</f>
        <v>1.4142135623730949</v>
      </c>
      <c r="M83" s="21">
        <f>('исходные данные'!M83)^(1/4)</f>
        <v>1.681792830507429</v>
      </c>
      <c r="N83" s="21">
        <f>('исходные данные'!N83)^(1/4)</f>
        <v>1.808614233815278</v>
      </c>
      <c r="O83" s="21">
        <f>('исходные данные'!O83)^(1/4)</f>
        <v>7.1916161525844791</v>
      </c>
      <c r="P83" s="21">
        <f>('исходные данные'!P83)^(1/4)</f>
        <v>7.4949473799296209</v>
      </c>
      <c r="Q83" s="21">
        <f>('исходные данные'!Q83)^(1/4)</f>
        <v>4.968992464773808</v>
      </c>
      <c r="R83" s="21">
        <f>('исходные данные'!R83)^(1/4)</f>
        <v>6.2505823496482531</v>
      </c>
      <c r="S83" s="21">
        <f>('исходные данные'!S83)^(1/4)</f>
        <v>7.2496879006315691</v>
      </c>
      <c r="T83" s="21">
        <f>('исходные данные'!T83)^(1/4)</f>
        <v>5.5366940636280448</v>
      </c>
      <c r="U83" s="21">
        <f>('исходные данные'!U83)^(1/4)</f>
        <v>4.741679965139328</v>
      </c>
      <c r="V83" s="21">
        <f>('исходные данные'!V83)^(1/4)</f>
        <v>5.6341863321779213</v>
      </c>
      <c r="W83" s="21">
        <f>('исходные данные'!W83)^(1/4)</f>
        <v>5.7045022424279619</v>
      </c>
      <c r="X83" s="21">
        <f>('исходные данные'!X83)^(1/4)</f>
        <v>5.2940549135343513</v>
      </c>
      <c r="Y83" s="21">
        <f>('исходные данные'!Y83)^(1/4)</f>
        <v>5.6874760723612185</v>
      </c>
      <c r="Z83" s="21">
        <f>('исходные данные'!Z83)^(1/4)</f>
        <v>5.174926263903239</v>
      </c>
      <c r="AA83" s="21">
        <f>('исходные данные'!AA83)^(1/4)</f>
        <v>0</v>
      </c>
      <c r="AB83" s="21">
        <f>('исходные данные'!AB83)^(1/4)</f>
        <v>2.453384457681985</v>
      </c>
      <c r="AC83" s="21">
        <f>('исходные данные'!AC83)^(1/4)</f>
        <v>3.4489675633978236</v>
      </c>
      <c r="AD83" s="21">
        <f>('исходные данные'!AD83)^(1/4)</f>
        <v>3.7097529911128877</v>
      </c>
      <c r="AE83" s="21">
        <f>('исходные данные'!AE83)^(1/2)</f>
        <v>18.138357147217054</v>
      </c>
      <c r="AF83" s="21">
        <f>('исходные данные'!AF83)^(1/4)</f>
        <v>3.5785819083633812</v>
      </c>
      <c r="AG83" s="21">
        <f>('исходные данные'!AG83)^(1/4)</f>
        <v>1.3594311962679215</v>
      </c>
      <c r="AH83" s="21">
        <f>('исходные данные'!AH83)^(1/4)</f>
        <v>2.3675774165255943</v>
      </c>
      <c r="AI83" s="21">
        <f>'исходные данные'!AI83</f>
        <v>2248</v>
      </c>
    </row>
    <row r="84" spans="1:35" x14ac:dyDescent="0.25">
      <c r="A84" s="15" t="s">
        <v>75</v>
      </c>
      <c r="B84" s="21">
        <f>('исходные данные'!B84)^(1/4)</f>
        <v>3.0549530399428528</v>
      </c>
      <c r="C84" s="21">
        <f>('исходные данные'!C84)^(1/4)</f>
        <v>4.6983904257802811</v>
      </c>
      <c r="D84" s="21">
        <f>('исходные данные'!D84)^(1/4)</f>
        <v>2.0795070719013991</v>
      </c>
      <c r="E84" s="21">
        <f>'исходные данные'!E84</f>
        <v>22.7</v>
      </c>
      <c r="F84" s="21">
        <f>'исходные данные'!F84</f>
        <v>81.599999999999994</v>
      </c>
      <c r="G84" s="21">
        <f>'исходные данные'!G84</f>
        <v>18.399999999999999</v>
      </c>
      <c r="H84" s="21">
        <f>('исходные данные'!H84)^(1/4)</f>
        <v>2.8060662632966835</v>
      </c>
      <c r="I84" s="21">
        <f>('исходные данные'!I84)^(1/4)</f>
        <v>2.1304277239944298</v>
      </c>
      <c r="J84" s="21">
        <f>('исходные данные'!J84)^(1/4)</f>
        <v>2.1899387030948421</v>
      </c>
      <c r="K84" s="21">
        <f>('исходные данные'!K84)^(1/4)</f>
        <v>3.0522311626309024</v>
      </c>
      <c r="L84" s="21">
        <f>('исходные данные'!L84)^(1/4)</f>
        <v>1.4953487812212205</v>
      </c>
      <c r="M84" s="21">
        <f>('исходные данные'!M84)^(1/4)</f>
        <v>1</v>
      </c>
      <c r="N84" s="21">
        <f>('исходные данные'!N84)^(1/4)</f>
        <v>1.9308729571003498</v>
      </c>
      <c r="O84" s="21">
        <f>('исходные данные'!O84)^(1/4)</f>
        <v>6.8779056830677012</v>
      </c>
      <c r="P84" s="21">
        <f>('исходные данные'!P84)^(1/4)</f>
        <v>14.213613110872169</v>
      </c>
      <c r="Q84" s="21">
        <f>('исходные данные'!Q84)^(1/4)</f>
        <v>5.4845908825476126</v>
      </c>
      <c r="R84" s="21">
        <f>('исходные данные'!R84)^(1/4)</f>
        <v>5.427072886424229</v>
      </c>
      <c r="S84" s="21">
        <f>('исходные данные'!S84)^(1/4)</f>
        <v>6.6672954852452744</v>
      </c>
      <c r="T84" s="21">
        <f>('исходные данные'!T84)^(1/4)</f>
        <v>5.2227028833058258</v>
      </c>
      <c r="U84" s="21">
        <f>('исходные данные'!U84)^(1/4)</f>
        <v>4.6805480857917985</v>
      </c>
      <c r="V84" s="21">
        <f>('исходные данные'!V84)^(1/4)</f>
        <v>6.2196571925554522</v>
      </c>
      <c r="W84" s="21">
        <f>('исходные данные'!W84)^(1/4)</f>
        <v>7.0489956169865806</v>
      </c>
      <c r="X84" s="21">
        <f>('исходные данные'!X84)^(1/4)</f>
        <v>5.0550228010903249</v>
      </c>
      <c r="Y84" s="21">
        <f>('исходные данные'!Y84)^(1/4)</f>
        <v>5.5779389886157862</v>
      </c>
      <c r="Z84" s="21">
        <f>('исходные данные'!Z84)^(1/4)</f>
        <v>5.0618064914888929</v>
      </c>
      <c r="AA84" s="21">
        <f>('исходные данные'!AA84)^(1/4)</f>
        <v>0</v>
      </c>
      <c r="AB84" s="21">
        <f>('исходные данные'!AB84)^(1/4)</f>
        <v>2.4576244287811404</v>
      </c>
      <c r="AC84" s="21">
        <f>('исходные данные'!AC84)^(1/4)</f>
        <v>10.374148299605356</v>
      </c>
      <c r="AD84" s="21">
        <f>('исходные данные'!AD84)^(1/4)</f>
        <v>1</v>
      </c>
      <c r="AE84" s="21">
        <f>('исходные данные'!AE84)^(1/2)</f>
        <v>13</v>
      </c>
      <c r="AF84" s="21">
        <f>('исходные данные'!AF84)^(1/4)</f>
        <v>4.8818798198671356</v>
      </c>
      <c r="AG84" s="21">
        <f>('исходные данные'!AG84)^(1/4)</f>
        <v>1.4739503554102438</v>
      </c>
      <c r="AH84" s="21">
        <f>('исходные данные'!AH84)^(1/4)</f>
        <v>1.771581785733207</v>
      </c>
      <c r="AI84" s="21">
        <f>'исходные данные'!AI84</f>
        <v>2310</v>
      </c>
    </row>
    <row r="85" spans="1:35" x14ac:dyDescent="0.25">
      <c r="A85" s="15" t="s">
        <v>92</v>
      </c>
      <c r="B85" s="21">
        <f>('исходные данные'!B85)^(1/4)</f>
        <v>2.4545769762948617</v>
      </c>
      <c r="C85" s="21">
        <f>('исходные данные'!C85)^(1/4)</f>
        <v>3.5899831329797265</v>
      </c>
      <c r="D85" s="21">
        <f>('исходные данные'!D85)^(1/4)</f>
        <v>2.1304277239944298</v>
      </c>
      <c r="E85" s="21">
        <f>'исходные данные'!E85</f>
        <v>22.1</v>
      </c>
      <c r="F85" s="21">
        <f>'исходные данные'!F85</f>
        <v>68.599999999999994</v>
      </c>
      <c r="G85" s="21">
        <f>'исходные данные'!G85</f>
        <v>31.4</v>
      </c>
      <c r="H85" s="21">
        <f>('исходные данные'!H85)^(1/4)</f>
        <v>3.1301691601465746</v>
      </c>
      <c r="I85" s="21">
        <f>('исходные данные'!I85)^(1/4)</f>
        <v>1.7958015200236968</v>
      </c>
      <c r="J85" s="21">
        <f>('исходные данные'!J85)^(1/4)</f>
        <v>2.871621711025901</v>
      </c>
      <c r="K85" s="21">
        <f>('исходные данные'!K85)^(1/4)</f>
        <v>2.1226808694059249</v>
      </c>
      <c r="L85" s="21">
        <f>('исходные данные'!L85)^(1/4)</f>
        <v>1.8988289221159418</v>
      </c>
      <c r="M85" s="21">
        <f>('исходные данные'!M85)^(1/4)</f>
        <v>1</v>
      </c>
      <c r="N85" s="21">
        <f>('исходные данные'!N85)^(1/4)</f>
        <v>1.0241136890844451</v>
      </c>
      <c r="O85" s="21">
        <f>('исходные данные'!O85)^(1/4)</f>
        <v>4.6755810510178986</v>
      </c>
      <c r="P85" s="21">
        <f>('исходные данные'!P85)^(1/4)</f>
        <v>5.027590291489842</v>
      </c>
      <c r="Q85" s="21">
        <f>('исходные данные'!Q85)^(1/4)</f>
        <v>4.1950819530748058</v>
      </c>
      <c r="R85" s="21">
        <f>('исходные данные'!R85)^(1/4)</f>
        <v>5.3842656204098525</v>
      </c>
      <c r="S85" s="21">
        <f>('исходные данные'!S85)^(1/4)</f>
        <v>5.1543698808122373</v>
      </c>
      <c r="T85" s="21">
        <f>('исходные данные'!T85)^(1/4)</f>
        <v>4.5283300776734734</v>
      </c>
      <c r="U85" s="21">
        <f>('исходные данные'!U85)^(1/4)</f>
        <v>4.8556995340731</v>
      </c>
      <c r="V85" s="21">
        <f>('исходные данные'!V85)^(1/4)</f>
        <v>5.7595017341224803</v>
      </c>
      <c r="W85" s="21">
        <f>('исходные данные'!W85)^(1/4)</f>
        <v>5.4007880299542466</v>
      </c>
      <c r="X85" s="21">
        <f>('исходные данные'!X85)^(1/4)</f>
        <v>4.0896368998568882</v>
      </c>
      <c r="Y85" s="21">
        <f>('исходные данные'!Y85)^(1/4)</f>
        <v>5.0143690253236111</v>
      </c>
      <c r="Z85" s="21">
        <f>('исходные данные'!Z85)^(1/4)</f>
        <v>4.2187530243506135</v>
      </c>
      <c r="AA85" s="21">
        <f>('исходные данные'!AA85)^(1/4)</f>
        <v>0</v>
      </c>
      <c r="AB85" s="21">
        <f>('исходные данные'!AB85)^(1/4)</f>
        <v>2.1340515128797533</v>
      </c>
      <c r="AC85" s="21">
        <f>('исходные данные'!AC85)^(1/4)</f>
        <v>2.4663257145596602</v>
      </c>
      <c r="AD85" s="21">
        <f>('исходные данные'!AD85)^(1/4)</f>
        <v>0.74008280449228525</v>
      </c>
      <c r="AE85" s="21">
        <f>('исходные данные'!AE85)^(1/2)</f>
        <v>8.5440037453175304</v>
      </c>
      <c r="AF85" s="21">
        <f>('исходные данные'!AF85)^(1/4)</f>
        <v>4.9939891696598471</v>
      </c>
      <c r="AG85" s="21">
        <f>('исходные данные'!AG85)^(1/4)</f>
        <v>1.0475266745794014</v>
      </c>
      <c r="AH85" s="21">
        <f>('исходные данные'!AH85)^(1/4)</f>
        <v>2.2940192071856669</v>
      </c>
      <c r="AI85" s="21">
        <f>'исходные данные'!AI85</f>
        <v>2167</v>
      </c>
    </row>
    <row r="86" spans="1:35" x14ac:dyDescent="0.25">
      <c r="A86" s="15" t="s">
        <v>76</v>
      </c>
      <c r="B86" s="21">
        <f>('исходные данные'!B86)^(1/4)</f>
        <v>5.1827359605836172</v>
      </c>
      <c r="C86" s="21">
        <f>('исходные данные'!C86)^(1/4)</f>
        <v>2.6618031169805443</v>
      </c>
      <c r="D86" s="21">
        <f>('исходные данные'!D86)^(1/4)</f>
        <v>2.1851623634241299</v>
      </c>
      <c r="E86" s="21">
        <f>'исходные данные'!E86</f>
        <v>13.2</v>
      </c>
      <c r="F86" s="21">
        <f>'исходные данные'!F86</f>
        <v>69.2</v>
      </c>
      <c r="G86" s="21">
        <f>'исходные данные'!G86</f>
        <v>30.8</v>
      </c>
      <c r="H86" s="21">
        <f>('исходные данные'!H86)^(1/4)</f>
        <v>2.9329720876685186</v>
      </c>
      <c r="I86" s="21">
        <f>('исходные данные'!I86)^(1/4)</f>
        <v>0.8408964152537145</v>
      </c>
      <c r="J86" s="21">
        <f>('исходные данные'!J86)^(1/4)</f>
        <v>0.97400374642529675</v>
      </c>
      <c r="K86" s="21">
        <f>('исходные данные'!K86)^(1/4)</f>
        <v>1.7097319077705408</v>
      </c>
      <c r="L86" s="21">
        <f>('исходные данные'!L86)^(1/4)</f>
        <v>0</v>
      </c>
      <c r="M86" s="21">
        <f>('исходные данные'!M86)^(1/4)</f>
        <v>0</v>
      </c>
      <c r="N86" s="21">
        <f>('исходные данные'!N86)^(1/4)</f>
        <v>0.56234132519034907</v>
      </c>
      <c r="O86" s="21">
        <f>('исходные данные'!O86)^(1/4)</f>
        <v>4.2007647116039415</v>
      </c>
      <c r="P86" s="21">
        <f>('исходные данные'!P86)^(1/4)</f>
        <v>8.5900714066839523</v>
      </c>
      <c r="Q86" s="21">
        <f>('исходные данные'!Q86)^(1/4)</f>
        <v>6.070836717433135</v>
      </c>
      <c r="R86" s="21">
        <f>('исходные данные'!R86)^(1/4)</f>
        <v>6.2248305683225613</v>
      </c>
      <c r="S86" s="21">
        <f>('исходные данные'!S86)^(1/4)</f>
        <v>6.2751666178422365</v>
      </c>
      <c r="T86" s="21">
        <f>('исходные данные'!T86)^(1/4)</f>
        <v>6.5351368721855883</v>
      </c>
      <c r="U86" s="21">
        <f>('исходные данные'!U86)^(1/4)</f>
        <v>5.1659680030390636</v>
      </c>
      <c r="V86" s="21">
        <f>('исходные данные'!V86)^(1/4)</f>
        <v>5.5442604857519875</v>
      </c>
      <c r="W86" s="21">
        <f>('исходные данные'!W86)^(1/4)</f>
        <v>5.3063166213224724</v>
      </c>
      <c r="X86" s="21">
        <f>('исходные данные'!X86)^(1/4)</f>
        <v>5.495879208188776</v>
      </c>
      <c r="Y86" s="21">
        <f>('исходные данные'!Y86)^(1/4)</f>
        <v>6.3707408894052655</v>
      </c>
      <c r="Z86" s="21">
        <f>('исходные данные'!Z86)^(1/4)</f>
        <v>5.8336388897770073</v>
      </c>
      <c r="AA86" s="21">
        <f>('исходные данные'!AA86)^(1/4)</f>
        <v>0</v>
      </c>
      <c r="AB86" s="21">
        <f>('исходные данные'!AB86)^(1/4)</f>
        <v>2.1844174053214034</v>
      </c>
      <c r="AC86" s="21">
        <f>('исходные данные'!AC86)^(1/4)</f>
        <v>3.0706155169702596</v>
      </c>
      <c r="AD86" s="21">
        <f>('исходные данные'!AD86)^(1/4)</f>
        <v>0</v>
      </c>
      <c r="AE86" s="21">
        <f>('исходные данные'!AE86)^(1/2)</f>
        <v>0</v>
      </c>
      <c r="AF86" s="21">
        <f>('исходные данные'!AF86)^(1/4)</f>
        <v>5.5223094230542538</v>
      </c>
      <c r="AG86" s="21">
        <f>('исходные данные'!AG86)^(1/4)</f>
        <v>0</v>
      </c>
      <c r="AH86" s="21">
        <f>('исходные данные'!AH86)^(1/4)</f>
        <v>0</v>
      </c>
      <c r="AI86" s="21">
        <f>'исходные данные'!AI86</f>
        <v>1617</v>
      </c>
    </row>
    <row r="87" spans="1:35" x14ac:dyDescent="0.25">
      <c r="A87" s="15" t="s">
        <v>138</v>
      </c>
      <c r="B87" s="21">
        <f>('исходные данные'!B87)^(1/4)</f>
        <v>2.2602689905800859</v>
      </c>
      <c r="C87" s="21">
        <f>('исходные данные'!C87)^(1/4)</f>
        <v>6.6083550205960382</v>
      </c>
      <c r="D87" s="21">
        <f>('исходные данные'!D87)^(1/4)</f>
        <v>2.0394427838547187</v>
      </c>
      <c r="E87" s="21">
        <f>'исходные данные'!E87</f>
        <v>27.4</v>
      </c>
      <c r="F87" s="21">
        <f>'исходные данные'!F87</f>
        <v>50.8</v>
      </c>
      <c r="G87" s="21">
        <f>'исходные данные'!G87</f>
        <v>49.2</v>
      </c>
      <c r="H87" s="21">
        <f>('исходные данные'!H87)^(1/4)</f>
        <v>3.4023281591860335</v>
      </c>
      <c r="I87" s="21">
        <f>('исходные данные'!I87)^(1/4)</f>
        <v>3.0978822590937929</v>
      </c>
      <c r="J87" s="21">
        <f>('исходные данные'!J87)^(1/4)</f>
        <v>4.6782548699530349</v>
      </c>
      <c r="K87" s="21">
        <f>('исходные данные'!K87)^(1/4)</f>
        <v>4.217655741963128</v>
      </c>
      <c r="L87" s="21">
        <f>('исходные данные'!L87)^(1/4)</f>
        <v>2.4322992790977871</v>
      </c>
      <c r="M87" s="21">
        <f>('исходные данные'!M87)^(1/4)</f>
        <v>3.4397906282503925</v>
      </c>
      <c r="N87" s="21">
        <f>('исходные данные'!N87)^(1/4)</f>
        <v>1.0466351393921056</v>
      </c>
      <c r="O87" s="21">
        <f>('исходные данные'!O87)^(1/4)</f>
        <v>4.2209044043575643</v>
      </c>
      <c r="P87" s="21">
        <f>('исходные данные'!P87)^(1/4)</f>
        <v>5.9254759750885926</v>
      </c>
      <c r="Q87" s="21">
        <f>('исходные данные'!Q87)^(1/4)</f>
        <v>4.473451788470272</v>
      </c>
      <c r="R87" s="21">
        <f>('исходные данные'!R87)^(1/4)</f>
        <v>5.3507253421894809</v>
      </c>
      <c r="S87" s="21">
        <f>('исходные данные'!S87)^(1/4)</f>
        <v>3.0805517165181602</v>
      </c>
      <c r="T87" s="21">
        <f>('исходные данные'!T87)^(1/4)</f>
        <v>4.0912228350152331</v>
      </c>
      <c r="U87" s="21">
        <f>('исходные данные'!U87)^(1/4)</f>
        <v>3.7461689579354345</v>
      </c>
      <c r="V87" s="21">
        <f>('исходные данные'!V87)^(1/4)</f>
        <v>4.4938324138023722</v>
      </c>
      <c r="W87" s="21">
        <f>('исходные данные'!W87)^(1/4)</f>
        <v>5.375554002053514</v>
      </c>
      <c r="X87" s="21">
        <f>('исходные данные'!X87)^(1/4)</f>
        <v>3.702560622463563</v>
      </c>
      <c r="Y87" s="21">
        <f>('исходные данные'!Y87)^(1/4)</f>
        <v>4.408584651077601</v>
      </c>
      <c r="Z87" s="21">
        <f>('исходные данные'!Z87)^(1/4)</f>
        <v>3.7393088028831336</v>
      </c>
      <c r="AA87" s="21">
        <f>('исходные данные'!AA87)^(1/4)</f>
        <v>0</v>
      </c>
      <c r="AB87" s="21">
        <f>('исходные данные'!AB87)^(1/4)</f>
        <v>1.4801656089845705</v>
      </c>
      <c r="AC87" s="21">
        <f>('исходные данные'!AC87)^(1/4)</f>
        <v>2.6042906871402178</v>
      </c>
      <c r="AD87" s="21">
        <f>('исходные данные'!AD87)^(1/4)</f>
        <v>2.4058093131823877</v>
      </c>
      <c r="AE87" s="21">
        <f>('исходные данные'!AE87)^(1/2)</f>
        <v>13.30413469565007</v>
      </c>
      <c r="AF87" s="21">
        <f>('исходные данные'!AF87)^(1/4)</f>
        <v>6.0982545013777596</v>
      </c>
      <c r="AG87" s="21">
        <f>('исходные данные'!AG87)^(1/4)</f>
        <v>1.9882028842338251</v>
      </c>
      <c r="AH87" s="21">
        <f>('исходные данные'!AH87)^(1/4)</f>
        <v>1.0591548125587644</v>
      </c>
      <c r="AI87" s="21">
        <f>'исходные данные'!AI87</f>
        <v>1464</v>
      </c>
    </row>
    <row r="88" spans="1:35" ht="15.75" thickBot="1" x14ac:dyDescent="0.3">
      <c r="A88" s="29" t="s">
        <v>139</v>
      </c>
      <c r="B88" s="21">
        <f>('исходные данные'!B88)^(1/4)</f>
        <v>0.97400374642529675</v>
      </c>
      <c r="C88" s="21">
        <f>('исходные данные'!C88)^(1/4)</f>
        <v>4.5170157276692473</v>
      </c>
      <c r="D88" s="21">
        <f>('исходные данные'!D88)^(1/4)</f>
        <v>2</v>
      </c>
      <c r="E88" s="30">
        <f>'исходные данные'!E88</f>
        <v>27.2</v>
      </c>
      <c r="F88" s="30">
        <f>'исходные данные'!F88</f>
        <v>92.7</v>
      </c>
      <c r="G88" s="30">
        <f>'исходные данные'!G88</f>
        <v>7.3</v>
      </c>
      <c r="H88" s="21">
        <f>('исходные данные'!H88)^(1/4)</f>
        <v>3.6880171513613438</v>
      </c>
      <c r="I88" s="21">
        <f>('исходные данные'!I88)^(1/4)</f>
        <v>1.9308729571003498</v>
      </c>
      <c r="J88" s="21">
        <f>('исходные данные'!J88)^(1/4)</f>
        <v>5.6499362296423081</v>
      </c>
      <c r="K88" s="21">
        <f>('исходные данные'!K88)^(1/4)</f>
        <v>3.1026559450124411</v>
      </c>
      <c r="L88" s="21">
        <f>('исходные данные'!L88)^(1/4)</f>
        <v>2.9230127856917649</v>
      </c>
      <c r="M88" s="21">
        <f>('исходные данные'!M88)^(1/4)</f>
        <v>2.4663257145596602</v>
      </c>
      <c r="N88" s="21">
        <f>('исходные данные'!N88)^(1/4)</f>
        <v>0</v>
      </c>
      <c r="O88" s="21">
        <f>('исходные данные'!O88)^(1/4)</f>
        <v>5.4033541075916771</v>
      </c>
      <c r="P88" s="21">
        <f>('исходные данные'!P88)^(1/4)</f>
        <v>4.452502944460937</v>
      </c>
      <c r="Q88" s="21">
        <f>('исходные данные'!Q88)^(1/4)</f>
        <v>4.1973783352813294</v>
      </c>
      <c r="R88" s="21">
        <f>('исходные данные'!R88)^(1/4)</f>
        <v>4.7012721695100499</v>
      </c>
      <c r="S88" s="21">
        <f>('исходные данные'!S88)^(1/4)</f>
        <v>2.7973407358811948</v>
      </c>
      <c r="T88" s="21">
        <f>('исходные данные'!T88)^(1/4)</f>
        <v>3.9511409106318962</v>
      </c>
      <c r="U88" s="21">
        <f>('исходные данные'!U88)^(1/4)</f>
        <v>4.4379986607935731</v>
      </c>
      <c r="V88" s="21">
        <f>('исходные данные'!V88)^(1/4)</f>
        <v>4.1876339768910835</v>
      </c>
      <c r="W88" s="21">
        <f>('исходные данные'!W88)^(1/4)</f>
        <v>4.4731394409075103</v>
      </c>
      <c r="X88" s="21">
        <f>('исходные данные'!X88)^(1/4)</f>
        <v>3.6065446132060903</v>
      </c>
      <c r="Y88" s="21">
        <f>('исходные данные'!Y88)^(1/4)</f>
        <v>4.2504585207920025</v>
      </c>
      <c r="Z88" s="21">
        <f>('исходные данные'!Z88)^(1/4)</f>
        <v>4.2788396130089277</v>
      </c>
      <c r="AA88" s="21">
        <f>('исходные данные'!AA88)^(1/4)</f>
        <v>0</v>
      </c>
      <c r="AB88" s="21">
        <f>('исходные данные'!AB88)^(1/4)</f>
        <v>1.7647895909936366</v>
      </c>
      <c r="AC88" s="21">
        <f>('исходные данные'!AC88)^(1/4)</f>
        <v>1.8988289221159418</v>
      </c>
      <c r="AD88" s="21">
        <f>('исходные данные'!AD88)^(1/4)</f>
        <v>1.4953487812212205</v>
      </c>
      <c r="AE88" s="21">
        <f>('исходные данные'!AE88)^(1/2)</f>
        <v>19.05255888325765</v>
      </c>
      <c r="AF88" s="21">
        <f>('исходные данные'!AF88)^(1/4)</f>
        <v>7.6739642595819939</v>
      </c>
      <c r="AG88" s="21">
        <f>('исходные данные'!AG88)^(1/4)</f>
        <v>3.6302202213911126</v>
      </c>
      <c r="AH88" s="21">
        <f>('исходные данные'!AH88)^(1/4)</f>
        <v>1.6384330919170023</v>
      </c>
      <c r="AI88" s="30">
        <f>'исходные данные'!AI88</f>
        <v>2030</v>
      </c>
    </row>
    <row r="89" spans="1:35" x14ac:dyDescent="0.25">
      <c r="A89" s="33" t="s">
        <v>131</v>
      </c>
      <c r="B89" s="46">
        <f>'исходные данные'!B92</f>
        <v>5.024070816927785</v>
      </c>
      <c r="C89" s="46">
        <f>'исходные данные'!C92</f>
        <v>3.2800809232454431</v>
      </c>
      <c r="D89" s="46">
        <f>'исходные данные'!D92</f>
        <v>1.9806240253974485</v>
      </c>
      <c r="E89" s="46">
        <f>'исходные данные'!E92</f>
        <v>-1.3086234143991602</v>
      </c>
      <c r="F89" s="46">
        <f>'исходные данные'!F92</f>
        <v>-0.51957272941585897</v>
      </c>
      <c r="G89" s="46">
        <f>'исходные данные'!G92</f>
        <v>0.51957272941585375</v>
      </c>
      <c r="H89" s="46">
        <f>'исходные данные'!H92</f>
        <v>1.7322631022585566</v>
      </c>
      <c r="I89" s="46">
        <f>'исходные данные'!I92</f>
        <v>3.9459471333417917</v>
      </c>
      <c r="J89" s="46">
        <f>'исходные данные'!J92</f>
        <v>3.9496190553202881</v>
      </c>
      <c r="K89" s="46">
        <f>'исходные данные'!K92</f>
        <v>5.1156698444719577</v>
      </c>
      <c r="L89" s="46">
        <f>'исходные данные'!L92</f>
        <v>7.6808778700285094</v>
      </c>
      <c r="M89" s="46">
        <f>'исходные данные'!M92</f>
        <v>6.2329178442337634</v>
      </c>
      <c r="N89" s="46">
        <f>'исходные данные'!N92</f>
        <v>1.2413230157977615</v>
      </c>
      <c r="O89" s="46">
        <f>'исходные данные'!O92</f>
        <v>3.5864571347544572</v>
      </c>
      <c r="P89" s="46">
        <f>'исходные данные'!P92</f>
        <v>3.8768774747758017</v>
      </c>
      <c r="Q89" s="46">
        <f>'исходные данные'!Q92</f>
        <v>1.6461717049162041</v>
      </c>
      <c r="R89" s="46">
        <f>'исходные данные'!R92</f>
        <v>5.2158555533097877</v>
      </c>
      <c r="S89" s="46">
        <f>'исходные данные'!S92</f>
        <v>6.3292028962827889</v>
      </c>
      <c r="T89" s="46">
        <f>'исходные данные'!T92</f>
        <v>7.1149468199436061</v>
      </c>
      <c r="U89" s="46">
        <f>'исходные данные'!U92</f>
        <v>2.6163461242497283</v>
      </c>
      <c r="V89" s="46">
        <f>'исходные данные'!V92</f>
        <v>2.7463881865873354</v>
      </c>
      <c r="W89" s="46">
        <f>'исходные данные'!W92</f>
        <v>2.6641058602852472</v>
      </c>
      <c r="X89" s="46">
        <f>'исходные данные'!X92</f>
        <v>1.9682785543851395</v>
      </c>
      <c r="Y89" s="46">
        <f>'исходные данные'!Y92</f>
        <v>2.3201161074155321</v>
      </c>
      <c r="Z89" s="46">
        <f>'исходные данные'!Z92</f>
        <v>2.2731225758594658</v>
      </c>
      <c r="AA89" s="46">
        <f>'исходные данные'!AA92</f>
        <v>9.1592415613797744</v>
      </c>
      <c r="AB89" s="46">
        <f>'исходные данные'!AB92</f>
        <v>2.4236509835787432</v>
      </c>
      <c r="AC89" s="46">
        <f>'исходные данные'!AC92</f>
        <v>8.6514335752445675</v>
      </c>
      <c r="AD89" s="46">
        <f>'исходные данные'!AD92</f>
        <v>7.8101474575901477</v>
      </c>
      <c r="AE89" s="46">
        <f>'исходные данные'!AE92</f>
        <v>1.9518798881672559</v>
      </c>
      <c r="AF89" s="46">
        <f>'исходные данные'!AF92</f>
        <v>3.7949979433196552</v>
      </c>
      <c r="AG89" s="46">
        <f>'исходные данные'!AG92</f>
        <v>4.5708795187312594</v>
      </c>
      <c r="AH89" s="46">
        <f>'исходные данные'!AH92</f>
        <v>3.9364557580778192</v>
      </c>
      <c r="AI89" s="47">
        <f>'исходные данные'!AI92</f>
        <v>8.1437005299538859E-2</v>
      </c>
    </row>
    <row r="90" spans="1:35" ht="15.75" thickBot="1" x14ac:dyDescent="0.3">
      <c r="A90" s="48" t="s">
        <v>163</v>
      </c>
      <c r="B90" s="49">
        <f>SKEW(B4:B88)</f>
        <v>1.2243996683076839</v>
      </c>
      <c r="C90" s="49">
        <f t="shared" ref="C90:AI90" si="0">SKEW(C4:C88)</f>
        <v>0.32122704338780755</v>
      </c>
      <c r="D90" s="49">
        <f t="shared" si="0"/>
        <v>1.4420137107623889</v>
      </c>
      <c r="E90" s="50">
        <f t="shared" si="0"/>
        <v>-1.3086234143991602</v>
      </c>
      <c r="F90" s="50">
        <f t="shared" si="0"/>
        <v>-0.51957272941585897</v>
      </c>
      <c r="G90" s="50">
        <f t="shared" si="0"/>
        <v>0.51957272941585375</v>
      </c>
      <c r="H90" s="49">
        <f t="shared" si="0"/>
        <v>0.74898887177178908</v>
      </c>
      <c r="I90" s="49">
        <f t="shared" si="0"/>
        <v>0.33530988534259482</v>
      </c>
      <c r="J90" s="49">
        <f t="shared" si="0"/>
        <v>2.0934541068340091E-2</v>
      </c>
      <c r="K90" s="49">
        <f t="shared" si="0"/>
        <v>0.91268723364366899</v>
      </c>
      <c r="L90" s="49">
        <f t="shared" si="0"/>
        <v>0.74696230700708666</v>
      </c>
      <c r="M90" s="49">
        <f t="shared" si="0"/>
        <v>0.43682132009405028</v>
      </c>
      <c r="N90" s="49">
        <f t="shared" si="0"/>
        <v>-0.50871073407851641</v>
      </c>
      <c r="O90" s="49">
        <f t="shared" si="0"/>
        <v>1.5066314622368795</v>
      </c>
      <c r="P90" s="49">
        <f t="shared" si="0"/>
        <v>0.55375230950192922</v>
      </c>
      <c r="Q90" s="49">
        <f t="shared" si="0"/>
        <v>0.17762360849125519</v>
      </c>
      <c r="R90" s="49">
        <f t="shared" si="0"/>
        <v>1.3439689850532142</v>
      </c>
      <c r="S90" s="49">
        <f t="shared" si="0"/>
        <v>1.757124108065633</v>
      </c>
      <c r="T90" s="49">
        <f t="shared" si="0"/>
        <v>3.0546795533458937</v>
      </c>
      <c r="U90" s="49">
        <f t="shared" si="0"/>
        <v>0.58883993826275016</v>
      </c>
      <c r="V90" s="49">
        <f t="shared" si="0"/>
        <v>0.92006781188307518</v>
      </c>
      <c r="W90" s="49">
        <f t="shared" si="0"/>
        <v>1.284213904364778</v>
      </c>
      <c r="X90" s="49">
        <f t="shared" si="0"/>
        <v>1.3049619084006532</v>
      </c>
      <c r="Y90" s="49">
        <f t="shared" si="0"/>
        <v>1.6438645196520141</v>
      </c>
      <c r="Z90" s="49">
        <f t="shared" si="0"/>
        <v>1.3340661672112948</v>
      </c>
      <c r="AA90" s="49">
        <f t="shared" si="0"/>
        <v>6.4232116299768043</v>
      </c>
      <c r="AB90" s="49">
        <f t="shared" si="0"/>
        <v>0.12821591312503364</v>
      </c>
      <c r="AC90" s="49">
        <f t="shared" si="0"/>
        <v>1.2277749361643535</v>
      </c>
      <c r="AD90" s="49">
        <f t="shared" si="0"/>
        <v>0.73989185320892858</v>
      </c>
      <c r="AE90" s="49">
        <f t="shared" si="0"/>
        <v>-0.61837363778858301</v>
      </c>
      <c r="AF90" s="49">
        <f t="shared" si="0"/>
        <v>1.1517349532684151</v>
      </c>
      <c r="AG90" s="49">
        <f t="shared" si="0"/>
        <v>-0.41933611858244452</v>
      </c>
      <c r="AH90" s="49">
        <f t="shared" si="0"/>
        <v>-0.45857346927681075</v>
      </c>
      <c r="AI90" s="50">
        <f t="shared" si="0"/>
        <v>8.1437005299538859E-2</v>
      </c>
    </row>
  </sheetData>
  <mergeCells count="13">
    <mergeCell ref="O2:AA2"/>
    <mergeCell ref="AC2:AD2"/>
    <mergeCell ref="AE2:AH2"/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J175"/>
  <sheetViews>
    <sheetView zoomScale="110" zoomScaleNormal="110" workbookViewId="0">
      <pane xSplit="1" ySplit="3" topLeftCell="U78" activePane="bottomRight" state="frozen"/>
      <selection activeCell="F6" sqref="F6:H6"/>
      <selection pane="topRight" activeCell="F6" sqref="F6:H6"/>
      <selection pane="bottomLeft" activeCell="F6" sqref="F6:H6"/>
      <selection pane="bottomRight" activeCell="AJ1" sqref="AJ1:AJ1048576"/>
    </sheetView>
  </sheetViews>
  <sheetFormatPr defaultRowHeight="10.5" x14ac:dyDescent="0.2"/>
  <cols>
    <col min="1" max="1" width="18.7109375" style="12" bestFit="1" customWidth="1"/>
    <col min="2" max="16384" width="9.140625" style="12"/>
  </cols>
  <sheetData>
    <row r="1" spans="1:35" ht="15" customHeight="1" x14ac:dyDescent="0.2">
      <c r="A1" s="18"/>
      <c r="B1" s="82" t="s">
        <v>84</v>
      </c>
      <c r="C1" s="82"/>
      <c r="D1" s="82"/>
      <c r="E1" s="82"/>
      <c r="F1" s="82"/>
      <c r="G1" s="82"/>
      <c r="H1" s="82"/>
      <c r="I1" s="82"/>
      <c r="J1" s="82"/>
      <c r="K1" s="19" t="s">
        <v>83</v>
      </c>
      <c r="L1" s="83" t="s">
        <v>85</v>
      </c>
      <c r="M1" s="83"/>
      <c r="N1" s="83"/>
      <c r="O1" s="84" t="s">
        <v>104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20" t="s">
        <v>110</v>
      </c>
      <c r="AC1" s="85" t="s">
        <v>105</v>
      </c>
      <c r="AD1" s="85"/>
      <c r="AE1" s="86" t="s">
        <v>106</v>
      </c>
      <c r="AF1" s="86"/>
      <c r="AG1" s="86"/>
      <c r="AH1" s="86"/>
      <c r="AI1" s="86"/>
    </row>
    <row r="2" spans="1:35" ht="36" customHeight="1" x14ac:dyDescent="0.2">
      <c r="A2" s="18"/>
      <c r="B2" s="81" t="s">
        <v>82</v>
      </c>
      <c r="C2" s="81"/>
      <c r="D2" s="80" t="s">
        <v>114</v>
      </c>
      <c r="E2" s="80"/>
      <c r="F2" s="81" t="s">
        <v>115</v>
      </c>
      <c r="G2" s="81"/>
      <c r="H2" s="81" t="s">
        <v>118</v>
      </c>
      <c r="I2" s="81"/>
      <c r="J2" s="81"/>
      <c r="K2" s="21" t="s">
        <v>137</v>
      </c>
      <c r="L2" s="80" t="s">
        <v>121</v>
      </c>
      <c r="M2" s="80"/>
      <c r="N2" s="21" t="s">
        <v>122</v>
      </c>
      <c r="O2" s="77" t="s">
        <v>161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21" t="s">
        <v>123</v>
      </c>
      <c r="AC2" s="80" t="s">
        <v>124</v>
      </c>
      <c r="AD2" s="80"/>
      <c r="AE2" s="81" t="s">
        <v>125</v>
      </c>
      <c r="AF2" s="81"/>
      <c r="AG2" s="81"/>
      <c r="AH2" s="81"/>
      <c r="AI2" s="21" t="s">
        <v>126</v>
      </c>
    </row>
    <row r="3" spans="1:35" ht="56.25" customHeight="1" x14ac:dyDescent="0.2">
      <c r="A3" s="22"/>
      <c r="B3" s="23" t="s">
        <v>77</v>
      </c>
      <c r="C3" s="23" t="s">
        <v>78</v>
      </c>
      <c r="D3" s="51" t="s">
        <v>116</v>
      </c>
      <c r="E3" s="51" t="s">
        <v>117</v>
      </c>
      <c r="F3" s="51" t="s">
        <v>81</v>
      </c>
      <c r="G3" s="51" t="s">
        <v>129</v>
      </c>
      <c r="H3" s="23" t="s">
        <v>119</v>
      </c>
      <c r="I3" s="23" t="s">
        <v>113</v>
      </c>
      <c r="J3" s="23" t="s">
        <v>120</v>
      </c>
      <c r="K3" s="23" t="s">
        <v>144</v>
      </c>
      <c r="L3" s="23" t="s">
        <v>86</v>
      </c>
      <c r="M3" s="23" t="s">
        <v>87</v>
      </c>
      <c r="N3" s="51" t="s">
        <v>162</v>
      </c>
      <c r="O3" s="23" t="s">
        <v>88</v>
      </c>
      <c r="P3" s="23" t="s">
        <v>93</v>
      </c>
      <c r="Q3" s="23" t="s">
        <v>94</v>
      </c>
      <c r="R3" s="23" t="s">
        <v>95</v>
      </c>
      <c r="S3" s="23" t="s">
        <v>89</v>
      </c>
      <c r="T3" s="23" t="s">
        <v>96</v>
      </c>
      <c r="U3" s="23" t="s">
        <v>97</v>
      </c>
      <c r="V3" s="23" t="s">
        <v>98</v>
      </c>
      <c r="W3" s="23" t="s">
        <v>99</v>
      </c>
      <c r="X3" s="23" t="s">
        <v>83</v>
      </c>
      <c r="Y3" s="23" t="s">
        <v>90</v>
      </c>
      <c r="Z3" s="23" t="s">
        <v>100</v>
      </c>
      <c r="AA3" s="23" t="s">
        <v>101</v>
      </c>
      <c r="AB3" s="23" t="s">
        <v>134</v>
      </c>
      <c r="AC3" s="23" t="s">
        <v>102</v>
      </c>
      <c r="AD3" s="23" t="s">
        <v>103</v>
      </c>
      <c r="AE3" s="23" t="s">
        <v>108</v>
      </c>
      <c r="AF3" s="23" t="s">
        <v>109</v>
      </c>
      <c r="AG3" s="23" t="s">
        <v>135</v>
      </c>
      <c r="AH3" s="23" t="s">
        <v>136</v>
      </c>
      <c r="AI3" s="23" t="s">
        <v>107</v>
      </c>
    </row>
    <row r="4" spans="1:35" x14ac:dyDescent="0.2">
      <c r="A4" s="15" t="s">
        <v>45</v>
      </c>
      <c r="B4" s="21">
        <f>(Трансформирование!B4/$B$89)*100</f>
        <v>1.3466680729034244</v>
      </c>
      <c r="C4" s="21">
        <f>(Трансформирование!C4/$C$89)*100</f>
        <v>1.4057702781889594</v>
      </c>
      <c r="D4" s="21">
        <f>Трансформирование!D4</f>
        <v>2.1067672401654693</v>
      </c>
      <c r="E4" s="21">
        <f>Трансформирование!E4</f>
        <v>24</v>
      </c>
      <c r="F4" s="21">
        <f>Трансформирование!F4</f>
        <v>75.599999999999994</v>
      </c>
      <c r="G4" s="21">
        <f>Трансформирование!G4</f>
        <v>24.4</v>
      </c>
      <c r="H4" s="21">
        <f>(Трансформирование!H4/$H$89)*100</f>
        <v>1.1159664974664727</v>
      </c>
      <c r="I4" s="21">
        <f>(Трансформирование!I4/$I$89)*100</f>
        <v>1.5950692537483195</v>
      </c>
      <c r="J4" s="21">
        <f>(Трансформирование!J4/$J$89)*100</f>
        <v>1.1054953168545492</v>
      </c>
      <c r="K4" s="21">
        <f>(Трансформирование!K4/$K$89)*100</f>
        <v>1.3315853327189284</v>
      </c>
      <c r="L4" s="21">
        <f>(Трансформирование!L4/$L$89)*100</f>
        <v>1.5922574235449984</v>
      </c>
      <c r="M4" s="21">
        <f>(Трансформирование!M4/$M$89)*100</f>
        <v>1.5448634240090096</v>
      </c>
      <c r="N4" s="21">
        <f>Трансформирование!N4</f>
        <v>1.6657993231786119</v>
      </c>
      <c r="O4" s="21">
        <f>(Трансформирование!O4/$O$89)*100</f>
        <v>1.0013449141572701</v>
      </c>
      <c r="P4" s="21">
        <f>(Трансформирование!P4/$P$89)*100</f>
        <v>1.6889415532734171</v>
      </c>
      <c r="Q4" s="21">
        <f>(Трансформирование!Q4/$Q$89)*100</f>
        <v>1.2933854503794961</v>
      </c>
      <c r="R4" s="21">
        <f>(Трансформирование!R4/$R$89)*100</f>
        <v>1.2274864691622971</v>
      </c>
      <c r="S4" s="21">
        <f>(Трансформирование!S4/$S$89)*100</f>
        <v>1.0458561834744229</v>
      </c>
      <c r="T4" s="21">
        <f>(Трансформирование!T4/$T$89)*100</f>
        <v>1.2125879359929133</v>
      </c>
      <c r="U4" s="21">
        <f>(Трансформирование!U4/$U$89)*100</f>
        <v>1.1181335542112849</v>
      </c>
      <c r="V4" s="21">
        <f>(Трансформирование!V4/$V$89)*100</f>
        <v>1.1269458372921113</v>
      </c>
      <c r="W4" s="21">
        <f>(Трансформирование!W4/$W$89)*100</f>
        <v>1.2306847118735891</v>
      </c>
      <c r="X4" s="21">
        <f>(Трансформирование!X4/$X$89)*100</f>
        <v>1.1867174377592631</v>
      </c>
      <c r="Y4" s="21">
        <f>(Трансформирование!Y4/$Y$89)*100</f>
        <v>1.1786040768060175</v>
      </c>
      <c r="Z4" s="21">
        <f>(Трансформирование!Z4/$Z$89)*100</f>
        <v>1.1196256130440179</v>
      </c>
      <c r="AA4" s="21">
        <f>(Трансформирование!AA4/$AA$89)*100</f>
        <v>0</v>
      </c>
      <c r="AB4" s="21">
        <f>(Трансформирование!AB4/$AB$89)*100</f>
        <v>1.2557663314726872</v>
      </c>
      <c r="AC4" s="21">
        <f>(Трансформирование!AC4/$AC$89)*100</f>
        <v>1.9439848108372495</v>
      </c>
      <c r="AD4" s="21">
        <f>(Трансформирование!AD4/$AD$89)*100</f>
        <v>1.593964065574311</v>
      </c>
      <c r="AE4" s="21">
        <f>(Трансформирование!AE4/$AE$89)*100</f>
        <v>1.550300340135834</v>
      </c>
      <c r="AF4" s="21">
        <f>(Трансформирование!AF4/$AF$89)*100</f>
        <v>1.1104755166095979</v>
      </c>
      <c r="AG4" s="21">
        <f>(Трансформирование!AG4/$AG$89)*100</f>
        <v>1.3702957713395256</v>
      </c>
      <c r="AH4" s="21">
        <f>(Трансформирование!AH4/$AH$89)*100</f>
        <v>1.1059748395125297</v>
      </c>
      <c r="AI4" s="21">
        <f>(Трансформирование!AI4/$AI$89)*100</f>
        <v>1.5472221443980612</v>
      </c>
    </row>
    <row r="5" spans="1:35" x14ac:dyDescent="0.2">
      <c r="A5" s="15" t="s">
        <v>0</v>
      </c>
      <c r="B5" s="21">
        <f>(Трансформирование!B5/$B$89)*100</f>
        <v>0.86364896853937267</v>
      </c>
      <c r="C5" s="21">
        <f>(Трансформирование!C5/$C$89)*100</f>
        <v>1.2312148827651341</v>
      </c>
      <c r="D5" s="21">
        <f>Трансформирование!D5</f>
        <v>2.0123844926512722</v>
      </c>
      <c r="E5" s="21">
        <f>Трансформирование!E5</f>
        <v>26.6</v>
      </c>
      <c r="F5" s="21">
        <f>Трансформирование!F5</f>
        <v>67.099999999999994</v>
      </c>
      <c r="G5" s="21">
        <f>Трансформирование!G5</f>
        <v>32.9</v>
      </c>
      <c r="H5" s="21">
        <f>(Трансформирование!H5/$H$89)*100</f>
        <v>1.1806114635287279</v>
      </c>
      <c r="I5" s="21">
        <f>(Трансформирование!I5/$I$89)*100</f>
        <v>1.252772062667187</v>
      </c>
      <c r="J5" s="21">
        <f>(Трансформирование!J5/$J$89)*100</f>
        <v>1.6864141357056435</v>
      </c>
      <c r="K5" s="21">
        <f>(Трансформирование!K5/$K$89)*100</f>
        <v>1.2278076715024808</v>
      </c>
      <c r="L5" s="21">
        <f>(Трансформирование!L5/$L$89)*100</f>
        <v>1.3086458395657066</v>
      </c>
      <c r="M5" s="21">
        <f>(Трансформирование!M5/$M$89)*100</f>
        <v>1.4376574090318914</v>
      </c>
      <c r="N5" s="21">
        <f>Трансформирование!N5</f>
        <v>1.4953487812212205</v>
      </c>
      <c r="O5" s="21">
        <f>(Трансформирование!O5/$O$89)*100</f>
        <v>1.3850361609236004</v>
      </c>
      <c r="P5" s="21">
        <f>(Трансформирование!P5/$P$89)*100</f>
        <v>1.2966052585916044</v>
      </c>
      <c r="Q5" s="21">
        <f>(Трансформирование!Q5/$Q$89)*100</f>
        <v>1.283244821167421</v>
      </c>
      <c r="R5" s="21">
        <f>(Трансформирование!R5/$R$89)*100</f>
        <v>1.2784459146677045</v>
      </c>
      <c r="S5" s="21">
        <f>(Трансформирование!S5/$S$89)*100</f>
        <v>1.2574778334935743</v>
      </c>
      <c r="T5" s="21">
        <f>(Трансформирование!T5/$T$89)*100</f>
        <v>1.3855788143062022</v>
      </c>
      <c r="U5" s="21">
        <f>(Трансформирование!U5/$U$89)*100</f>
        <v>1.1819433701428761</v>
      </c>
      <c r="V5" s="21">
        <f>(Трансформирование!V5/$V$89)*100</f>
        <v>1.2008502143371027</v>
      </c>
      <c r="W5" s="21">
        <f>(Трансформирование!W5/$W$89)*100</f>
        <v>1.225311721067003</v>
      </c>
      <c r="X5" s="21">
        <f>(Трансформирование!X5/$X$89)*100</f>
        <v>1.1354647771563926</v>
      </c>
      <c r="Y5" s="21">
        <f>(Трансформирование!Y5/$Y$89)*100</f>
        <v>1.176550231151561</v>
      </c>
      <c r="Z5" s="21">
        <f>(Трансформирование!Z5/$Z$89)*100</f>
        <v>1.1928463002023266</v>
      </c>
      <c r="AA5" s="21">
        <f>(Трансформирование!AA5/$AA$89)*100</f>
        <v>0</v>
      </c>
      <c r="AB5" s="21">
        <f>(Трансформирование!AB5/$AB$89)*100</f>
        <v>1.171259130058159</v>
      </c>
      <c r="AC5" s="21">
        <f>(Трансформирование!AC5/$AC$89)*100</f>
        <v>1.4653445850219819</v>
      </c>
      <c r="AD5" s="21">
        <f>(Трансформирование!AD5/$AD$89)*100</f>
        <v>1.6067374142355773</v>
      </c>
      <c r="AE5" s="21">
        <f>(Трансформирование!AE5/$AE$89)*100</f>
        <v>0.98561996739766444</v>
      </c>
      <c r="AF5" s="21">
        <f>(Трансформирование!AF5/$AF$89)*100</f>
        <v>1.2297086350954767</v>
      </c>
      <c r="AG5" s="21">
        <f>(Трансформирование!AG5/$AG$89)*100</f>
        <v>1.3232240148842804</v>
      </c>
      <c r="AH5" s="21">
        <f>(Трансформирование!AH5/$AH$89)*100</f>
        <v>1.035460097401637</v>
      </c>
      <c r="AI5" s="21">
        <f>(Трансформирование!AI5/$AI$89)*100</f>
        <v>0.71372538032667465</v>
      </c>
    </row>
    <row r="6" spans="1:35" x14ac:dyDescent="0.2">
      <c r="A6" s="15" t="s">
        <v>1</v>
      </c>
      <c r="B6" s="21">
        <f>(Трансформирование!B6/$B$89)*100</f>
        <v>0.92002852515463607</v>
      </c>
      <c r="C6" s="21">
        <f>(Трансформирование!C6/$C$89)*100</f>
        <v>1.161044409728814</v>
      </c>
      <c r="D6" s="21">
        <f>Трансформирование!D6</f>
        <v>2.0215250056184093</v>
      </c>
      <c r="E6" s="21">
        <f>Трансформирование!E6</f>
        <v>26.9</v>
      </c>
      <c r="F6" s="21">
        <f>Трансформирование!F6</f>
        <v>69.900000000000006</v>
      </c>
      <c r="G6" s="21">
        <f>Трансформирование!G6</f>
        <v>30.1</v>
      </c>
      <c r="H6" s="21">
        <f>(Трансформирование!H6/$H$89)*100</f>
        <v>1.2752607968277037</v>
      </c>
      <c r="I6" s="21">
        <f>(Трансформирование!I6/$I$89)*100</f>
        <v>1.1927886630427236</v>
      </c>
      <c r="J6" s="21">
        <f>(Трансформирование!J6/$J$89)*100</f>
        <v>1.3704262315402167</v>
      </c>
      <c r="K6" s="21">
        <f>(Трансформирование!K6/$K$89)*100</f>
        <v>1.1249336904772873</v>
      </c>
      <c r="L6" s="21">
        <f>(Трансформирование!L6/$L$89)*100</f>
        <v>0.99584103444205241</v>
      </c>
      <c r="M6" s="21">
        <f>(Трансформирование!M6/$M$89)*100</f>
        <v>1.2990701153057551</v>
      </c>
      <c r="N6" s="21">
        <f>Трансформирование!N6</f>
        <v>2.0154451623197245</v>
      </c>
      <c r="O6" s="21">
        <f>(Трансформирование!O6/$O$89)*100</f>
        <v>1.2484982175530692</v>
      </c>
      <c r="P6" s="21">
        <f>(Трансформирование!P6/$P$89)*100</f>
        <v>1.1591663996512949</v>
      </c>
      <c r="Q6" s="21">
        <f>(Трансформирование!Q6/$Q$89)*100</f>
        <v>1.1018007960621439</v>
      </c>
      <c r="R6" s="21">
        <f>(Трансформирование!R6/$R$89)*100</f>
        <v>1.0629546394792548</v>
      </c>
      <c r="S6" s="21">
        <f>(Трансформирование!S6/$S$89)*100</f>
        <v>1.0527378716364286</v>
      </c>
      <c r="T6" s="21">
        <f>(Трансформирование!T6/$T$89)*100</f>
        <v>1.0869121097409138</v>
      </c>
      <c r="U6" s="21">
        <f>(Трансформирование!U6/$U$89)*100</f>
        <v>1.2365770842324557</v>
      </c>
      <c r="V6" s="21">
        <f>(Трансформирование!V6/$V$89)*100</f>
        <v>1.1305543720457705</v>
      </c>
      <c r="W6" s="21">
        <f>(Трансформирование!W6/$W$89)*100</f>
        <v>1.0937523531799982</v>
      </c>
      <c r="X6" s="21">
        <f>(Трансформирование!X6/$X$89)*100</f>
        <v>1.1036332383734506</v>
      </c>
      <c r="Y6" s="21">
        <f>(Трансформирование!Y6/$Y$89)*100</f>
        <v>1.0535855777303251</v>
      </c>
      <c r="Z6" s="21">
        <f>(Трансформирование!Z6/$Z$89)*100</f>
        <v>1.0972342922419795</v>
      </c>
      <c r="AA6" s="21">
        <f>(Трансформирование!AA6/$AA$89)*100</f>
        <v>0</v>
      </c>
      <c r="AB6" s="21">
        <f>(Трансформирование!AB6/$AB$89)*100</f>
        <v>1.0970767853304582</v>
      </c>
      <c r="AC6" s="21">
        <f>(Трансформирование!AC6/$AC$89)*100</f>
        <v>0.70720783542257581</v>
      </c>
      <c r="AD6" s="21">
        <f>(Трансформирование!AD6/$AD$89)*100</f>
        <v>1.322655786852146</v>
      </c>
      <c r="AE6" s="21">
        <f>(Трансформирование!AE6/$AE$89)*100</f>
        <v>1.1444011957228375</v>
      </c>
      <c r="AF6" s="21">
        <f>(Трансформирование!AF6/$AF$89)*100</f>
        <v>1.3181085028666637</v>
      </c>
      <c r="AG6" s="21">
        <f>(Трансформирование!AG6/$AG$89)*100</f>
        <v>1.0957845804136621</v>
      </c>
      <c r="AH6" s="21">
        <f>(Трансформирование!AH6/$AH$89)*100</f>
        <v>1.0167282723235098</v>
      </c>
      <c r="AI6" s="21">
        <f>(Трансформирование!AI6/$AI$89)*100</f>
        <v>0.98688818535847367</v>
      </c>
    </row>
    <row r="7" spans="1:35" x14ac:dyDescent="0.2">
      <c r="A7" s="15" t="s">
        <v>2</v>
      </c>
      <c r="B7" s="21">
        <f>(Трансформирование!B7/$B$89)*100</f>
        <v>0.87916053211920719</v>
      </c>
      <c r="C7" s="21">
        <f>(Трансформирование!C7/$C$89)*100</f>
        <v>1.1996610861895074</v>
      </c>
      <c r="D7" s="21">
        <f>Трансформирование!D7</f>
        <v>2.0031177023699271</v>
      </c>
      <c r="E7" s="21">
        <f>Трансформирование!E7</f>
        <v>28.5</v>
      </c>
      <c r="F7" s="21">
        <f>Трансформирование!F7</f>
        <v>77.900000000000006</v>
      </c>
      <c r="G7" s="21">
        <f>Трансформирование!G7</f>
        <v>22.1</v>
      </c>
      <c r="H7" s="21">
        <f>(Трансформирование!H7/$H$89)*100</f>
        <v>1.0484028319953365</v>
      </c>
      <c r="I7" s="21">
        <f>(Трансформирование!I7/$I$89)*100</f>
        <v>1.2250430426674483</v>
      </c>
      <c r="J7" s="21">
        <f>(Трансформирование!J7/$J$89)*100</f>
        <v>1.4017026306746017</v>
      </c>
      <c r="K7" s="21">
        <f>(Трансформирование!K7/$K$89)*100</f>
        <v>1.1720918668612519</v>
      </c>
      <c r="L7" s="21">
        <f>(Трансформирование!L7/$L$89)*100</f>
        <v>1.4343240207981589</v>
      </c>
      <c r="M7" s="21">
        <f>(Трансформирование!M7/$M$89)*100</f>
        <v>1.1588858993097049</v>
      </c>
      <c r="N7" s="21">
        <f>Трансформирование!N7</f>
        <v>1.7602234735867868</v>
      </c>
      <c r="O7" s="21">
        <f>(Трансформирование!O7/$O$89)*100</f>
        <v>1.1186609478794063</v>
      </c>
      <c r="P7" s="21">
        <f>(Трансформирование!P7/$P$89)*100</f>
        <v>0.91181346337830194</v>
      </c>
      <c r="Q7" s="21">
        <f>(Трансформирование!Q7/$Q$89)*100</f>
        <v>1.1255958368609296</v>
      </c>
      <c r="R7" s="21">
        <f>(Трансформирование!R7/$R$89)*100</f>
        <v>1.1681874229945384</v>
      </c>
      <c r="S7" s="21">
        <f>(Трансформирование!S7/$S$89)*100</f>
        <v>0.91264828150179356</v>
      </c>
      <c r="T7" s="21">
        <f>(Трансформирование!T7/$T$89)*100</f>
        <v>1.1246124829803681</v>
      </c>
      <c r="U7" s="21">
        <f>(Трансформирование!U7/$U$89)*100</f>
        <v>0.98681361239939658</v>
      </c>
      <c r="V7" s="21">
        <f>(Трансформирование!V7/$V$89)*100</f>
        <v>1.1070728900287996</v>
      </c>
      <c r="W7" s="21">
        <f>(Трансформирование!W7/$W$89)*100</f>
        <v>1.0785471606362036</v>
      </c>
      <c r="X7" s="21">
        <f>(Трансформирование!X7/$X$89)*100</f>
        <v>1.0763023511529857</v>
      </c>
      <c r="Y7" s="21">
        <f>(Трансформирование!Y7/$Y$89)*100</f>
        <v>1.1414774959236988</v>
      </c>
      <c r="Z7" s="21">
        <f>(Трансформирование!Z7/$Z$89)*100</f>
        <v>1.2622666250132695</v>
      </c>
      <c r="AA7" s="21">
        <f>(Трансформирование!AA7/$AA$89)*100</f>
        <v>0</v>
      </c>
      <c r="AB7" s="21">
        <f>(Трансформирование!AB7/$AB$89)*100</f>
        <v>1.1888653003634368</v>
      </c>
      <c r="AC7" s="21">
        <f>(Трансформирование!AC7/$AC$89)*100</f>
        <v>0.96537197748633763</v>
      </c>
      <c r="AD7" s="21">
        <f>(Трансформирование!AD7/$AD$89)*100</f>
        <v>1.4024670895056153</v>
      </c>
      <c r="AE7" s="21">
        <f>(Трансформирование!AE7/$AE$89)*100</f>
        <v>0.98926367656130376</v>
      </c>
      <c r="AF7" s="21">
        <f>(Трансформирование!AF7/$AF$89)*100</f>
        <v>1.540992896595667</v>
      </c>
      <c r="AG7" s="21">
        <f>(Трансформирование!AG7/$AG$89)*100</f>
        <v>1.7111468268992895</v>
      </c>
      <c r="AH7" s="21">
        <f>(Трансформирование!AH7/$AH$89)*100</f>
        <v>1.1981518761029855</v>
      </c>
      <c r="AI7" s="21">
        <f>(Трансформирование!AI7/$AI$89)*100</f>
        <v>1.0667357745216148</v>
      </c>
    </row>
    <row r="8" spans="1:35" x14ac:dyDescent="0.2">
      <c r="A8" s="15" t="s">
        <v>3</v>
      </c>
      <c r="B8" s="21">
        <f>(Трансформирование!B8/$B$89)*100</f>
        <v>1.0174487948567699</v>
      </c>
      <c r="C8" s="21">
        <f>(Трансформирование!C8/$C$89)*100</f>
        <v>1.3637849038241441</v>
      </c>
      <c r="D8" s="21">
        <f>Трансформирование!D8</f>
        <v>1.9712614858372011</v>
      </c>
      <c r="E8" s="21">
        <f>Трансформирование!E8</f>
        <v>28.1</v>
      </c>
      <c r="F8" s="21">
        <f>Трансформирование!F8</f>
        <v>67.099999999999994</v>
      </c>
      <c r="G8" s="21">
        <f>Трансформирование!G8</f>
        <v>32.9</v>
      </c>
      <c r="H8" s="21">
        <f>(Трансформирование!H8/$H$89)*100</f>
        <v>1.2229266162934371</v>
      </c>
      <c r="I8" s="21">
        <f>(Трансформирование!I8/$I$89)*100</f>
        <v>1.523143908364001</v>
      </c>
      <c r="J8" s="21">
        <f>(Трансформирование!J8/$J$89)*100</f>
        <v>1.3922204452204481</v>
      </c>
      <c r="K8" s="21">
        <f>(Трансформирование!K8/$K$89)*100</f>
        <v>1.3522060685440429</v>
      </c>
      <c r="L8" s="21">
        <f>(Трансформирование!L8/$L$89)*100</f>
        <v>1.7926163059945117</v>
      </c>
      <c r="M8" s="21">
        <f>(Трансформирование!M8/$M$89)*100</f>
        <v>1.4941427927000208</v>
      </c>
      <c r="N8" s="21">
        <f>Трансформирование!N8</f>
        <v>1.876529608701073</v>
      </c>
      <c r="O8" s="21">
        <f>(Трансформирование!O8/$O$89)*100</f>
        <v>1.2944549887701344</v>
      </c>
      <c r="P8" s="21">
        <f>(Трансформирование!P8/$P$89)*100</f>
        <v>1.0519527596702762</v>
      </c>
      <c r="Q8" s="21">
        <f>(Трансформирование!Q8/$Q$89)*100</f>
        <v>1.1875662402836822</v>
      </c>
      <c r="R8" s="21">
        <f>(Трансформирование!R8/$R$89)*100</f>
        <v>1.1386885307120307</v>
      </c>
      <c r="S8" s="21">
        <f>(Трансформирование!S8/$S$89)*100</f>
        <v>1.2326556655665559</v>
      </c>
      <c r="T8" s="21">
        <f>(Трансформирование!T8/$T$89)*100</f>
        <v>1.2255990330923945</v>
      </c>
      <c r="U8" s="21">
        <f>(Трансформирование!U8/$U$89)*100</f>
        <v>1.195136312582032</v>
      </c>
      <c r="V8" s="21">
        <f>(Трансформирование!V8/$V$89)*100</f>
        <v>1.1383304437524249</v>
      </c>
      <c r="W8" s="21">
        <f>(Трансформирование!W8/$W$89)*100</f>
        <v>1.370111196621173</v>
      </c>
      <c r="X8" s="21">
        <f>(Трансформирование!X8/$X$89)*100</f>
        <v>1.20738617859442</v>
      </c>
      <c r="Y8" s="21">
        <f>(Трансформирование!Y8/$Y$89)*100</f>
        <v>1.0845363114240074</v>
      </c>
      <c r="Z8" s="21">
        <f>(Трансформирование!Z8/$Z$89)*100</f>
        <v>1.1675720829754666</v>
      </c>
      <c r="AA8" s="21">
        <f>(Трансформирование!AA8/$AA$89)*100</f>
        <v>0</v>
      </c>
      <c r="AB8" s="21">
        <f>(Трансформирование!AB8/$AB$89)*100</f>
        <v>1.1834193321572424</v>
      </c>
      <c r="AC8" s="21">
        <f>(Трансформирование!AC8/$AC$89)*100</f>
        <v>1.1561183468623897</v>
      </c>
      <c r="AD8" s="21">
        <f>(Трансформирование!AD8/$AD$89)*100</f>
        <v>1.6648461043986547</v>
      </c>
      <c r="AE8" s="21">
        <f>(Трансформирование!AE8/$AE$89)*100</f>
        <v>1.1317554904878535</v>
      </c>
      <c r="AF8" s="21">
        <f>(Трансформирование!AF8/$AF$89)*100</f>
        <v>1.0049882048814622</v>
      </c>
      <c r="AG8" s="21">
        <f>(Трансформирование!AG8/$AG$89)*100</f>
        <v>0.88226821733019012</v>
      </c>
      <c r="AH8" s="21">
        <f>(Трансформирование!AH8/$AH$89)*100</f>
        <v>0.89872026801559501</v>
      </c>
      <c r="AI8" s="21">
        <f>(Трансформирование!AI8/$AI$89)*100</f>
        <v>1.1802034012271314</v>
      </c>
    </row>
    <row r="9" spans="1:35" x14ac:dyDescent="0.2">
      <c r="A9" s="15" t="s">
        <v>4</v>
      </c>
      <c r="B9" s="21">
        <f>(Трансформирование!B9/$B$89)*100</f>
        <v>0.81413866235623755</v>
      </c>
      <c r="C9" s="21">
        <f>(Трансформирование!C9/$C$89)*100</f>
        <v>1.1115580529112179</v>
      </c>
      <c r="D9" s="21">
        <f>Трансформирование!D9</f>
        <v>2</v>
      </c>
      <c r="E9" s="21">
        <f>Трансформирование!E9</f>
        <v>28.1</v>
      </c>
      <c r="F9" s="21">
        <f>Трансформирование!F9</f>
        <v>81.3</v>
      </c>
      <c r="G9" s="21">
        <f>Трансформирование!G9</f>
        <v>18.7</v>
      </c>
      <c r="H9" s="21">
        <f>(Трансформирование!H9/$H$89)*100</f>
        <v>1.2382572472815501</v>
      </c>
      <c r="I9" s="21">
        <f>(Трансформирование!I9/$I$89)*100</f>
        <v>1.1902695599375002</v>
      </c>
      <c r="J9" s="21">
        <f>(Трансформирование!J9/$J$89)*100</f>
        <v>1.3985632993659893</v>
      </c>
      <c r="K9" s="21">
        <f>(Трансформирование!K9/$K$89)*100</f>
        <v>1.0944497668464588</v>
      </c>
      <c r="L9" s="21">
        <f>(Трансформирование!L9/$L$89)*100</f>
        <v>1.4996542165603965</v>
      </c>
      <c r="M9" s="21">
        <f>(Трансформирование!M9/$M$89)*100</f>
        <v>1.1353030133526056</v>
      </c>
      <c r="N9" s="21">
        <f>Трансформирование!N9</f>
        <v>1.1066819197003217</v>
      </c>
      <c r="O9" s="21">
        <f>(Трансформирование!O9/$O$89)*100</f>
        <v>0.99992999341700639</v>
      </c>
      <c r="P9" s="21">
        <f>(Трансформирование!P9/$P$89)*100</f>
        <v>0.89288544293490701</v>
      </c>
      <c r="Q9" s="21">
        <f>(Трансформирование!Q9/$Q$89)*100</f>
        <v>0.8976561462550473</v>
      </c>
      <c r="R9" s="21">
        <f>(Трансформирование!R9/$R$89)*100</f>
        <v>1.1021575671982107</v>
      </c>
      <c r="S9" s="21">
        <f>(Трансформирование!S9/$S$89)*100</f>
        <v>0.83906617451698973</v>
      </c>
      <c r="T9" s="21">
        <f>(Трансформирование!T9/$T$89)*100</f>
        <v>1.0818455361596209</v>
      </c>
      <c r="U9" s="21">
        <f>(Трансформирование!U9/$U$89)*100</f>
        <v>1.1107891886661718</v>
      </c>
      <c r="V9" s="21">
        <f>(Трансформирование!V9/$V$89)*100</f>
        <v>1.0446102229622944</v>
      </c>
      <c r="W9" s="21">
        <f>(Трансформирование!W9/$W$89)*100</f>
        <v>1.0948393722600689</v>
      </c>
      <c r="X9" s="21">
        <f>(Трансформирование!X9/$X$89)*100</f>
        <v>1.082009792643376</v>
      </c>
      <c r="Y9" s="21">
        <f>(Трансформирование!Y9/$Y$89)*100</f>
        <v>1.0601034797739666</v>
      </c>
      <c r="Z9" s="21">
        <f>(Трансформирование!Z9/$Z$89)*100</f>
        <v>1.0892973569113156</v>
      </c>
      <c r="AA9" s="21">
        <f>(Трансформирование!AA9/$AA$89)*100</f>
        <v>0</v>
      </c>
      <c r="AB9" s="21">
        <f>(Трансформирование!AB9/$AB$89)*100</f>
        <v>1.2821427522740478</v>
      </c>
      <c r="AC9" s="21">
        <f>(Трансформирование!AC9/$AC$89)*100</f>
        <v>0.61317520014903726</v>
      </c>
      <c r="AD9" s="21">
        <f>(Трансформирование!AD9/$AD$89)*100</f>
        <v>0.99613748840247096</v>
      </c>
      <c r="AE9" s="21">
        <f>(Трансформирование!AE9/$AE$89)*100</f>
        <v>1.3223479482493827</v>
      </c>
      <c r="AF9" s="21">
        <f>(Трансформирование!AF9/$AF$89)*100</f>
        <v>1.1234020634725741</v>
      </c>
      <c r="AG9" s="21">
        <f>(Трансформирование!AG9/$AG$89)*100</f>
        <v>1.3298179839869371</v>
      </c>
      <c r="AH9" s="21">
        <f>(Трансформирование!AH9/$AH$89)*100</f>
        <v>0.95961884451509927</v>
      </c>
      <c r="AI9" s="21">
        <f>(Трансформирование!AI9/$AI$89)*100</f>
        <v>1.0261115624912447</v>
      </c>
    </row>
    <row r="10" spans="1:35" x14ac:dyDescent="0.2">
      <c r="A10" s="15" t="s">
        <v>5</v>
      </c>
      <c r="B10" s="21">
        <f>(Трансформирование!B10/$B$89)*100</f>
        <v>0.88440054590291428</v>
      </c>
      <c r="C10" s="21">
        <f>(Трансформирование!C10/$C$89)*100</f>
        <v>1.1061213348562982</v>
      </c>
      <c r="D10" s="21">
        <f>Трансформирование!D10</f>
        <v>2.0031177023699271</v>
      </c>
      <c r="E10" s="21">
        <f>Трансформирование!E10</f>
        <v>27.3</v>
      </c>
      <c r="F10" s="21">
        <f>Трансформирование!F10</f>
        <v>76.099999999999994</v>
      </c>
      <c r="G10" s="21">
        <f>Трансформирование!G10</f>
        <v>23.9</v>
      </c>
      <c r="H10" s="21">
        <f>(Трансформирование!H10/$H$89)*100</f>
        <v>1.1781233328120038</v>
      </c>
      <c r="I10" s="21">
        <f>(Трансформирование!I10/$I$89)*100</f>
        <v>0.97722269307280329</v>
      </c>
      <c r="J10" s="21">
        <f>(Трансформирование!J10/$J$89)*100</f>
        <v>1.3857896938991818</v>
      </c>
      <c r="K10" s="21">
        <f>(Трансформирование!K10/$K$89)*100</f>
        <v>1.0938285957897782</v>
      </c>
      <c r="L10" s="21">
        <f>(Трансформирование!L10/$L$89)*100</f>
        <v>1.1597177844648132</v>
      </c>
      <c r="M10" s="21">
        <f>(Трансформирование!M10/$M$89)*100</f>
        <v>1.0539939462981165</v>
      </c>
      <c r="N10" s="21">
        <f>Трансформирование!N10</f>
        <v>1.337480609952844</v>
      </c>
      <c r="O10" s="21">
        <f>(Трансформирование!O10/$O$89)*100</f>
        <v>1.3004940574082617</v>
      </c>
      <c r="P10" s="21">
        <f>(Трансформирование!P10/$P$89)*100</f>
        <v>1.0303540606258386</v>
      </c>
      <c r="Q10" s="21">
        <f>(Трансформирование!Q10/$Q$89)*100</f>
        <v>1.2130928130708722</v>
      </c>
      <c r="R10" s="21">
        <f>(Трансформирование!R10/$R$89)*100</f>
        <v>1.0521394870817404</v>
      </c>
      <c r="S10" s="21">
        <f>(Трансформирование!S10/$S$89)*100</f>
        <v>1.1151891799041402</v>
      </c>
      <c r="T10" s="21">
        <f>(Трансформирование!T10/$T$89)*100</f>
        <v>1.1701556738692893</v>
      </c>
      <c r="U10" s="21">
        <f>(Трансформирование!U10/$U$89)*100</f>
        <v>1.1073316606254224</v>
      </c>
      <c r="V10" s="21">
        <f>(Трансформирование!V10/$V$89)*100</f>
        <v>1.037342735012641</v>
      </c>
      <c r="W10" s="21">
        <f>(Трансформирование!W10/$W$89)*100</f>
        <v>1.1686762360276324</v>
      </c>
      <c r="X10" s="21">
        <f>(Трансформирование!X10/$X$89)*100</f>
        <v>1.2048769419603138</v>
      </c>
      <c r="Y10" s="21">
        <f>(Трансформирование!Y10/$Y$89)*100</f>
        <v>1.2184395768091882</v>
      </c>
      <c r="Z10" s="21">
        <f>(Трансформирование!Z10/$Z$89)*100</f>
        <v>1.2838735956987108</v>
      </c>
      <c r="AA10" s="21">
        <f>(Трансформирование!AA10/$AA$89)*100</f>
        <v>0</v>
      </c>
      <c r="AB10" s="21">
        <f>(Трансформирование!AB10/$AB$89)*100</f>
        <v>1.2200768195787721</v>
      </c>
      <c r="AC10" s="21">
        <f>(Трансформирование!AC10/$AC$89)*100</f>
        <v>0.81149144331195389</v>
      </c>
      <c r="AD10" s="21">
        <f>(Трансформирование!AD10/$AD$89)*100</f>
        <v>1.4116986829050406</v>
      </c>
      <c r="AE10" s="21">
        <f>(Трансформирование!AE10/$AE$89)*100</f>
        <v>1.2234163392597961</v>
      </c>
      <c r="AF10" s="21">
        <f>(Трансформирование!AF10/$AF$89)*100</f>
        <v>1.2596935756702594</v>
      </c>
      <c r="AG10" s="21">
        <f>(Трансформирование!AG10/$AG$89)*100</f>
        <v>1.9350600031583287</v>
      </c>
      <c r="AH10" s="21">
        <f>(Трансформирование!AH10/$AH$89)*100</f>
        <v>1.1711881975177822</v>
      </c>
      <c r="AI10" s="21">
        <f>(Трансформирование!AI10/$AI$89)*100</f>
        <v>1.26355307763427</v>
      </c>
    </row>
    <row r="11" spans="1:35" x14ac:dyDescent="0.2">
      <c r="A11" s="15" t="s">
        <v>6</v>
      </c>
      <c r="B11" s="21">
        <f>(Трансформирование!B11/$B$89)*100</f>
        <v>1.0543724722883234</v>
      </c>
      <c r="C11" s="21">
        <f>(Трансформирование!C11/$C$89)*100</f>
        <v>0.99133977728503297</v>
      </c>
      <c r="D11" s="21">
        <f>Трансформирование!D11</f>
        <v>2.0540215729017546</v>
      </c>
      <c r="E11" s="21">
        <f>Трансформирование!E11</f>
        <v>27.1</v>
      </c>
      <c r="F11" s="21">
        <f>Трансформирование!F11</f>
        <v>71.5</v>
      </c>
      <c r="G11" s="21">
        <f>Трансформирование!G11</f>
        <v>28.5</v>
      </c>
      <c r="H11" s="21">
        <f>(Трансформирование!H11/$H$89)*100</f>
        <v>1.2446567226415757</v>
      </c>
      <c r="I11" s="21">
        <f>(Трансформирование!I11/$I$89)*100</f>
        <v>1.0664236654549368</v>
      </c>
      <c r="J11" s="21">
        <f>(Трансформирование!J11/$J$89)*100</f>
        <v>1.1118187128486747</v>
      </c>
      <c r="K11" s="21">
        <f>(Трансформирование!K11/$K$89)*100</f>
        <v>0.94944888269576455</v>
      </c>
      <c r="L11" s="21">
        <f>(Трансформирование!L11/$L$89)*100</f>
        <v>0.79721409767595575</v>
      </c>
      <c r="M11" s="21">
        <f>(Трансформирование!M11/$M$89)*100</f>
        <v>1.0437098488383494</v>
      </c>
      <c r="N11" s="21">
        <f>Трансформирование!N11</f>
        <v>1.158292185288269</v>
      </c>
      <c r="O11" s="21">
        <f>(Трансформирование!O11/$O$89)*100</f>
        <v>1.1340757489242383</v>
      </c>
      <c r="P11" s="21">
        <f>(Трансформирование!P11/$P$89)*100</f>
        <v>0.91967326540076877</v>
      </c>
      <c r="Q11" s="21">
        <f>(Трансформирование!Q11/$Q$89)*100</f>
        <v>1.1056347202969736</v>
      </c>
      <c r="R11" s="21">
        <f>(Трансформирование!R11/$R$89)*100</f>
        <v>1.2338052614823511</v>
      </c>
      <c r="S11" s="21">
        <f>(Трансформирование!S11/$S$89)*100</f>
        <v>1.1197537341492874</v>
      </c>
      <c r="T11" s="21">
        <f>(Трансформирование!T11/$T$89)*100</f>
        <v>1.0892377681940708</v>
      </c>
      <c r="U11" s="21">
        <f>(Трансформирование!U11/$U$89)*100</f>
        <v>1.1464806389392113</v>
      </c>
      <c r="V11" s="21">
        <f>(Трансформирование!V11/$V$89)*100</f>
        <v>1.0592775917240955</v>
      </c>
      <c r="W11" s="21">
        <f>(Трансформирование!W11/$W$89)*100</f>
        <v>1.1740617143087484</v>
      </c>
      <c r="X11" s="21">
        <f>(Трансформирование!X11/$X$89)*100</f>
        <v>1.1276497923457272</v>
      </c>
      <c r="Y11" s="21">
        <f>(Трансформирование!Y11/$Y$89)*100</f>
        <v>1.0949762596768655</v>
      </c>
      <c r="Z11" s="21">
        <f>(Трансформирование!Z11/$Z$89)*100</f>
        <v>1.1658651708818046</v>
      </c>
      <c r="AA11" s="21">
        <f>(Трансформирование!AA11/$AA$89)*100</f>
        <v>0</v>
      </c>
      <c r="AB11" s="21">
        <f>(Трансформирование!AB11/$AB$89)*100</f>
        <v>1.2094036453734809</v>
      </c>
      <c r="AC11" s="21">
        <f>(Трансформирование!AC11/$AC$89)*100</f>
        <v>0.7953113390711124</v>
      </c>
      <c r="AD11" s="21">
        <f>(Трансформирование!AD11/$AD$89)*100</f>
        <v>1.1078515004045855</v>
      </c>
      <c r="AE11" s="21">
        <f>(Трансформирование!AE11/$AE$89)*100</f>
        <v>1.5316213407955523</v>
      </c>
      <c r="AF11" s="21">
        <f>(Трансформирование!AF11/$AF$89)*100</f>
        <v>1.289450802346193</v>
      </c>
      <c r="AG11" s="21">
        <f>(Трансформирование!AG11/$AG$89)*100</f>
        <v>1.1498676481255259</v>
      </c>
      <c r="AH11" s="21">
        <f>(Трансформирование!AH11/$AH$89)*100</f>
        <v>1.1687180755314763</v>
      </c>
      <c r="AI11" s="21">
        <f>(Трансформирование!AI11/$AI$89)*100</f>
        <v>0.99949569943686445</v>
      </c>
    </row>
    <row r="12" spans="1:35" x14ac:dyDescent="0.2">
      <c r="A12" s="15" t="s">
        <v>7</v>
      </c>
      <c r="B12" s="21">
        <f>(Трансформирование!B12/$B$89)*100</f>
        <v>0.88588071935884749</v>
      </c>
      <c r="C12" s="21">
        <f>(Трансформирование!C12/$C$89)*100</f>
        <v>1.1351374007855868</v>
      </c>
      <c r="D12" s="21">
        <f>Трансформирование!D12</f>
        <v>2.0123844926512722</v>
      </c>
      <c r="E12" s="21">
        <f>Трансформирование!E12</f>
        <v>27.8</v>
      </c>
      <c r="F12" s="21">
        <f>Трансформирование!F12</f>
        <v>67.3</v>
      </c>
      <c r="G12" s="21">
        <f>Трансформирование!G12</f>
        <v>32.700000000000003</v>
      </c>
      <c r="H12" s="21">
        <f>(Трансформирование!H12/$H$89)*100</f>
        <v>1.1756193370789394</v>
      </c>
      <c r="I12" s="21">
        <f>(Трансформирование!I12/$I$89)*100</f>
        <v>1.2500539471487013</v>
      </c>
      <c r="J12" s="21">
        <f>(Трансформирование!J12/$J$89)*100</f>
        <v>1.4231088619645818</v>
      </c>
      <c r="K12" s="21">
        <f>(Трансформирование!K12/$K$89)*100</f>
        <v>1.1584571291315067</v>
      </c>
      <c r="L12" s="21">
        <f>(Трансформирование!L12/$L$89)*100</f>
        <v>1.5112354179595138</v>
      </c>
      <c r="M12" s="21">
        <f>(Трансформирование!M12/$M$89)*100</f>
        <v>1.354906626069581</v>
      </c>
      <c r="N12" s="21">
        <f>Трансформирование!N12</f>
        <v>1.5779670210741878</v>
      </c>
      <c r="O12" s="21">
        <f>(Трансформирование!O12/$O$89)*100</f>
        <v>1.2235943394516404</v>
      </c>
      <c r="P12" s="21">
        <f>(Трансформирование!P12/$P$89)*100</f>
        <v>1.2931325959700295</v>
      </c>
      <c r="Q12" s="21">
        <f>(Трансформирование!Q12/$Q$89)*100</f>
        <v>1.2293970784030877</v>
      </c>
      <c r="R12" s="21">
        <f>(Трансформирование!R12/$R$89)*100</f>
        <v>1.3161541324054218</v>
      </c>
      <c r="S12" s="21">
        <f>(Трансформирование!S12/$S$89)*100</f>
        <v>1.2173252820727907</v>
      </c>
      <c r="T12" s="21">
        <f>(Трансформирование!T12/$T$89)*100</f>
        <v>0.90922584277165486</v>
      </c>
      <c r="U12" s="21">
        <f>(Трансформирование!U12/$U$89)*100</f>
        <v>1.1624069971687732</v>
      </c>
      <c r="V12" s="21">
        <f>(Трансформирование!V12/$V$89)*100</f>
        <v>1.085360298991745</v>
      </c>
      <c r="W12" s="21">
        <f>(Трансформирование!W12/$W$89)*100</f>
        <v>1.1701230075219804</v>
      </c>
      <c r="X12" s="21">
        <f>(Трансформирование!X12/$X$89)*100</f>
        <v>1.1426111816280771</v>
      </c>
      <c r="Y12" s="21">
        <f>(Трансформирование!Y12/$Y$89)*100</f>
        <v>1.1009977657980288</v>
      </c>
      <c r="Z12" s="21">
        <f>(Трансформирование!Z12/$Z$89)*100</f>
        <v>1.1703843691726101</v>
      </c>
      <c r="AA12" s="21">
        <f>(Трансформирование!AA12/$AA$89)*100</f>
        <v>0</v>
      </c>
      <c r="AB12" s="21">
        <f>(Трансформирование!AB12/$AB$89)*100</f>
        <v>1.1502030982019895</v>
      </c>
      <c r="AC12" s="21">
        <f>(Трансформирование!AC12/$AC$89)*100</f>
        <v>0.8819031639659386</v>
      </c>
      <c r="AD12" s="21">
        <f>(Трансформирование!AD12/$AD$89)*100</f>
        <v>1.1630353676380367</v>
      </c>
      <c r="AE12" s="21">
        <f>(Трансформирование!AE12/$AE$89)*100</f>
        <v>1.1569086840776668</v>
      </c>
      <c r="AF12" s="21">
        <f>(Трансформирование!AF12/$AF$89)*100</f>
        <v>1.1193682386918904</v>
      </c>
      <c r="AG12" s="21">
        <f>(Трансформирование!AG12/$AG$89)*100</f>
        <v>1.1648292853933835</v>
      </c>
      <c r="AH12" s="21">
        <f>(Трансформирование!AH12/$AH$89)*100</f>
        <v>1.0818334166307864</v>
      </c>
      <c r="AI12" s="21">
        <f>(Трансформирование!AI12/$AI$89)*100</f>
        <v>0.8902305774241448</v>
      </c>
    </row>
    <row r="13" spans="1:35" x14ac:dyDescent="0.2">
      <c r="A13" s="15" t="s">
        <v>8</v>
      </c>
      <c r="B13" s="21">
        <f>(Трансформирование!B13/$B$89)*100</f>
        <v>0.83781425691132738</v>
      </c>
      <c r="C13" s="21">
        <f>(Трансформирование!C13/$C$89)*100</f>
        <v>1.1441758522720129</v>
      </c>
      <c r="D13" s="21">
        <f>Трансформирование!D13</f>
        <v>2.0154451623197245</v>
      </c>
      <c r="E13" s="21">
        <f>Трансформирование!E13</f>
        <v>27.5</v>
      </c>
      <c r="F13" s="21">
        <f>Трансформирование!F13</f>
        <v>64.2</v>
      </c>
      <c r="G13" s="21">
        <f>Трансформирование!G13</f>
        <v>35.799999999999997</v>
      </c>
      <c r="H13" s="21">
        <f>(Трансформирование!H13/$H$89)*100</f>
        <v>1.1442411977818014</v>
      </c>
      <c r="I13" s="21">
        <f>(Трансформирование!I13/$I$89)*100</f>
        <v>1.2589574513728976</v>
      </c>
      <c r="J13" s="21">
        <f>(Трансформирование!J13/$J$89)*100</f>
        <v>1.5634064702356449</v>
      </c>
      <c r="K13" s="21">
        <f>(Трансформирование!K13/$K$89)*100</f>
        <v>1.1321689066273073</v>
      </c>
      <c r="L13" s="21">
        <f>(Трансформирование!L13/$L$89)*100</f>
        <v>1.1053447235473917</v>
      </c>
      <c r="M13" s="21">
        <f>(Трансформирование!M13/$M$89)*100</f>
        <v>0.8687405450953265</v>
      </c>
      <c r="N13" s="21">
        <f>Трансформирование!N13</f>
        <v>1.8727347872429874</v>
      </c>
      <c r="O13" s="21">
        <f>(Трансформирование!O13/$O$89)*100</f>
        <v>1.3055893337312261</v>
      </c>
      <c r="P13" s="21">
        <f>(Трансформирование!P13/$P$89)*100</f>
        <v>0.93836744645883108</v>
      </c>
      <c r="Q13" s="21">
        <f>(Трансформирование!Q13/$Q$89)*100</f>
        <v>1.4415921849544953</v>
      </c>
      <c r="R13" s="21">
        <f>(Трансформирование!R13/$R$89)*100</f>
        <v>1.1397976760651538</v>
      </c>
      <c r="S13" s="21">
        <f>(Трансформирование!S13/$S$89)*100</f>
        <v>1.2232759099793133</v>
      </c>
      <c r="T13" s="21">
        <f>(Трансформирование!T13/$T$89)*100</f>
        <v>1.1130236423326434</v>
      </c>
      <c r="U13" s="21">
        <f>(Трансформирование!U13/$U$89)*100</f>
        <v>0.99150851940674101</v>
      </c>
      <c r="V13" s="21">
        <f>(Трансформирование!V13/$V$89)*100</f>
        <v>1.0504596535327502</v>
      </c>
      <c r="W13" s="21">
        <f>(Трансформирование!W13/$W$89)*100</f>
        <v>1.2359594559928462</v>
      </c>
      <c r="X13" s="21">
        <f>(Трансформирование!X13/$X$89)*100</f>
        <v>1.1684513468092956</v>
      </c>
      <c r="Y13" s="21">
        <f>(Трансформирование!Y13/$Y$89)*100</f>
        <v>1.1097935677558231</v>
      </c>
      <c r="Z13" s="21">
        <f>(Трансформирование!Z13/$Z$89)*100</f>
        <v>1.0710898348654883</v>
      </c>
      <c r="AA13" s="21">
        <f>(Трансформирование!AA13/$AA$89)*100</f>
        <v>0</v>
      </c>
      <c r="AB13" s="21">
        <f>(Трансформирование!AB13/$AB$89)*100</f>
        <v>1.1078222339811226</v>
      </c>
      <c r="AC13" s="21">
        <f>(Трансформирование!AC13/$AC$89)*100</f>
        <v>1.6462741421555789</v>
      </c>
      <c r="AD13" s="21">
        <f>(Трансформирование!AD13/$AD$89)*100</f>
        <v>1.258762329929767</v>
      </c>
      <c r="AE13" s="21">
        <f>(Трансформирование!AE13/$AE$89)*100</f>
        <v>1.1060304142312205</v>
      </c>
      <c r="AF13" s="21">
        <f>(Трансформирование!AF13/$AF$89)*100</f>
        <v>1.0293091238956114</v>
      </c>
      <c r="AG13" s="21">
        <f>(Трансформирование!AG13/$AG$89)*100</f>
        <v>1.1210922455021841</v>
      </c>
      <c r="AH13" s="21">
        <f>(Трансформирование!AH13/$AH$89)*100</f>
        <v>1.0834619191365964</v>
      </c>
      <c r="AI13" s="21">
        <f>(Трансформирование!AI13/$AI$89)*100</f>
        <v>0.87201972375535819</v>
      </c>
    </row>
    <row r="14" spans="1:35" x14ac:dyDescent="0.2">
      <c r="A14" s="15" t="s">
        <v>9</v>
      </c>
      <c r="B14" s="21">
        <f>(Трансформирование!B14/$B$89)*100</f>
        <v>0.97655311016344726</v>
      </c>
      <c r="C14" s="21">
        <f>(Трансформирование!C14/$C$89)*100</f>
        <v>1.8148926018892384</v>
      </c>
      <c r="D14" s="21">
        <f>Трансформирование!D14</f>
        <v>2.0154451623197245</v>
      </c>
      <c r="E14" s="21">
        <f>Трансформирование!E14</f>
        <v>24.6</v>
      </c>
      <c r="F14" s="21">
        <f>Трансформирование!F14</f>
        <v>81.599999999999994</v>
      </c>
      <c r="G14" s="21">
        <f>Трансформирование!G14</f>
        <v>18.399999999999999</v>
      </c>
      <c r="H14" s="21">
        <f>(Трансформирование!H14/$H$89)*100</f>
        <v>1.1602484587318525</v>
      </c>
      <c r="I14" s="21">
        <f>(Трансформирование!I14/$I$89)*100</f>
        <v>1.8663236826308882</v>
      </c>
      <c r="J14" s="21">
        <f>(Трансформирование!J14/$J$89)*100</f>
        <v>1.6959154363283688</v>
      </c>
      <c r="K14" s="21">
        <f>(Трансформирование!K14/$K$89)*100</f>
        <v>1.9937344902170702</v>
      </c>
      <c r="L14" s="21">
        <f>(Трансформирование!L14/$L$89)*100</f>
        <v>2.1623965951987065</v>
      </c>
      <c r="M14" s="21">
        <f>(Трансформирование!M14/$M$89)*100</f>
        <v>2.2192181953389496</v>
      </c>
      <c r="N14" s="21">
        <f>Трансформирование!N14</f>
        <v>1.9238895770455096</v>
      </c>
      <c r="O14" s="21">
        <f>(Трансформирование!O14/$O$89)*100</f>
        <v>1.2340746377996841</v>
      </c>
      <c r="P14" s="21">
        <f>(Трансформирование!P14/$P$89)*100</f>
        <v>1.1180092980594123</v>
      </c>
      <c r="Q14" s="21">
        <f>(Трансформирование!Q14/$Q$89)*100</f>
        <v>1.243080910323221</v>
      </c>
      <c r="R14" s="21">
        <f>(Трансформирование!R14/$R$89)*100</f>
        <v>1.3026980813990325</v>
      </c>
      <c r="S14" s="21">
        <f>(Трансформирование!S14/$S$89)*100</f>
        <v>1.2881960168036712</v>
      </c>
      <c r="T14" s="21">
        <f>(Трансформирование!T14/$T$89)*100</f>
        <v>1.4578141047460496</v>
      </c>
      <c r="U14" s="21">
        <f>(Трансформирование!U14/$U$89)*100</f>
        <v>1.2073796616427779</v>
      </c>
      <c r="V14" s="21">
        <f>(Трансформирование!V14/$V$89)*100</f>
        <v>1.1964830993496143</v>
      </c>
      <c r="W14" s="21">
        <f>(Трансформирование!W14/$W$89)*100</f>
        <v>1.2840818354169314</v>
      </c>
      <c r="X14" s="21">
        <f>(Трансформирование!X14/$X$89)*100</f>
        <v>1.2893886027057129</v>
      </c>
      <c r="Y14" s="21">
        <f>(Трансформирование!Y14/$Y$89)*100</f>
        <v>1.3040205340854756</v>
      </c>
      <c r="Z14" s="21">
        <f>(Трансформирование!Z14/$Z$89)*100</f>
        <v>1.2459473175063618</v>
      </c>
      <c r="AA14" s="21">
        <f>(Трансформирование!AA14/$AA$89)*100</f>
        <v>9.7251404257659466</v>
      </c>
      <c r="AB14" s="21">
        <f>(Трансформирование!AB14/$AB$89)*100</f>
        <v>1.2905652525711411</v>
      </c>
      <c r="AC14" s="21">
        <f>(Трансформирование!AC14/$AC$89)*100</f>
        <v>1.5857145409521649</v>
      </c>
      <c r="AD14" s="21">
        <f>(Трансформирование!AD14/$AD$89)*100</f>
        <v>2.3052109882543288</v>
      </c>
      <c r="AE14" s="21">
        <f>(Трансформирование!AE14/$AE$89)*100</f>
        <v>1.0354657613661487</v>
      </c>
      <c r="AF14" s="21">
        <f>(Трансформирование!AF14/$AF$89)*100</f>
        <v>1.1833018143837772</v>
      </c>
      <c r="AG14" s="21">
        <f>(Трансформирование!AG14/$AG$89)*100</f>
        <v>1.2227106902174645</v>
      </c>
      <c r="AH14" s="21">
        <f>(Трансформирование!AH14/$AH$89)*100</f>
        <v>1.3905840512320915</v>
      </c>
      <c r="AI14" s="21">
        <f>(Трансформирование!AI14/$AI$89)*100</f>
        <v>0.85871179222816796</v>
      </c>
    </row>
    <row r="15" spans="1:35" x14ac:dyDescent="0.2">
      <c r="A15" s="15" t="s">
        <v>10</v>
      </c>
      <c r="B15" s="21">
        <f>(Трансформирование!B15/$B$89)*100</f>
        <v>0.84385761585587282</v>
      </c>
      <c r="C15" s="21">
        <f>(Трансформирование!C15/$C$89)*100</f>
        <v>1.0301594696108562</v>
      </c>
      <c r="D15" s="21">
        <f>Трансформирование!D15</f>
        <v>2</v>
      </c>
      <c r="E15" s="21">
        <f>Трансформирование!E15</f>
        <v>28.3</v>
      </c>
      <c r="F15" s="21">
        <f>Трансформирование!F15</f>
        <v>66.599999999999994</v>
      </c>
      <c r="G15" s="21">
        <f>Трансформирование!G15</f>
        <v>33.4</v>
      </c>
      <c r="H15" s="21">
        <f>(Трансформирование!H15/$H$89)*100</f>
        <v>1.1756193370789394</v>
      </c>
      <c r="I15" s="21">
        <f>(Трансформирование!I15/$I$89)*100</f>
        <v>1.0502474322782955</v>
      </c>
      <c r="J15" s="21">
        <f>(Трансформирование!J15/$J$89)*100</f>
        <v>1.430034170409872</v>
      </c>
      <c r="K15" s="21">
        <f>(Трансформирование!K15/$K$89)*100</f>
        <v>1.0440471260161499</v>
      </c>
      <c r="L15" s="21">
        <f>(Трансформирование!L15/$L$89)*100</f>
        <v>1.1842612435701583</v>
      </c>
      <c r="M15" s="21">
        <f>(Трансформирование!M15/$M$89)*100</f>
        <v>1.0831641535708318</v>
      </c>
      <c r="N15" s="21">
        <f>Трансформирование!N15</f>
        <v>0.97400374642529675</v>
      </c>
      <c r="O15" s="21">
        <f>(Трансформирование!O15/$O$89)*100</f>
        <v>1.192107038778198</v>
      </c>
      <c r="P15" s="21">
        <f>(Трансформирование!P15/$P$89)*100</f>
        <v>1.2437991791596759</v>
      </c>
      <c r="Q15" s="21">
        <f>(Трансформирование!Q15/$Q$89)*100</f>
        <v>1.0982101679296283</v>
      </c>
      <c r="R15" s="21">
        <f>(Трансформирование!R15/$R$89)*100</f>
        <v>1.0338920519407058</v>
      </c>
      <c r="S15" s="21">
        <f>(Трансформирование!S15/$S$89)*100</f>
        <v>1.1946501159155007</v>
      </c>
      <c r="T15" s="21">
        <f>(Трансформирование!T15/$T$89)*100</f>
        <v>1.0941873446260577</v>
      </c>
      <c r="U15" s="21">
        <f>(Трансформирование!U15/$U$89)*100</f>
        <v>1.0040464275809182</v>
      </c>
      <c r="V15" s="21">
        <f>(Трансформирование!V15/$V$89)*100</f>
        <v>1.2048902670309376</v>
      </c>
      <c r="W15" s="21">
        <f>(Трансформирование!W15/$W$89)*100</f>
        <v>1.0730010693304139</v>
      </c>
      <c r="X15" s="21">
        <f>(Трансформирование!X15/$X$89)*100</f>
        <v>1.1741547092019171</v>
      </c>
      <c r="Y15" s="21">
        <f>(Трансформирование!Y15/$Y$89)*100</f>
        <v>1.0937847439266977</v>
      </c>
      <c r="Z15" s="21">
        <f>(Трансформирование!Z15/$Z$89)*100</f>
        <v>1.0779001878451455</v>
      </c>
      <c r="AA15" s="21">
        <f>(Трансформирование!AA15/$AA$89)*100</f>
        <v>0</v>
      </c>
      <c r="AB15" s="21">
        <f>(Трансформирование!AB15/$AB$89)*100</f>
        <v>1.1487258479072255</v>
      </c>
      <c r="AC15" s="21">
        <f>(Трансформирование!AC15/$AC$89)*100</f>
        <v>0.67652236264840104</v>
      </c>
      <c r="AD15" s="21">
        <f>(Трансформирование!AD15/$AD$89)*100</f>
        <v>0.98318763230386874</v>
      </c>
      <c r="AE15" s="21">
        <f>(Трансформирование!AE15/$AE$89)*100</f>
        <v>1.2351239394045841</v>
      </c>
      <c r="AF15" s="21">
        <f>(Трансформирование!AF15/$AF$89)*100</f>
        <v>1.1034866514683328</v>
      </c>
      <c r="AG15" s="21">
        <f>(Трансформирование!AG15/$AG$89)*100</f>
        <v>1.3159016378299266</v>
      </c>
      <c r="AH15" s="21">
        <f>(Трансформирование!AH15/$AH$89)*100</f>
        <v>1.2436515296980808</v>
      </c>
      <c r="AI15" s="21">
        <f>(Трансформирование!AI15/$AI$89)*100</f>
        <v>1.0800437060488051</v>
      </c>
    </row>
    <row r="16" spans="1:35" x14ac:dyDescent="0.2">
      <c r="A16" s="15" t="s">
        <v>11</v>
      </c>
      <c r="B16" s="21">
        <f>(Трансформирование!B16/$B$89)*100</f>
        <v>0.94955195537998727</v>
      </c>
      <c r="C16" s="21">
        <f>(Трансформирование!C16/$C$89)*100</f>
        <v>1.1376879185696118</v>
      </c>
      <c r="D16" s="21">
        <f>Трансформирование!D16</f>
        <v>1.9712614858372011</v>
      </c>
      <c r="E16" s="21">
        <f>Трансформирование!E16</f>
        <v>29.5</v>
      </c>
      <c r="F16" s="21">
        <f>Трансформирование!F16</f>
        <v>71.400000000000006</v>
      </c>
      <c r="G16" s="21">
        <f>Трансформирование!G16</f>
        <v>28.6</v>
      </c>
      <c r="H16" s="21">
        <f>(Трансформирование!H16/$H$89)*100</f>
        <v>1.3001090088296514</v>
      </c>
      <c r="I16" s="21">
        <f>(Трансформирование!I16/$I$89)*100</f>
        <v>1.1365094255682766</v>
      </c>
      <c r="J16" s="21">
        <f>(Трансформирование!J16/$J$89)*100</f>
        <v>1.3196903797052617</v>
      </c>
      <c r="K16" s="21">
        <f>(Трансформирование!K16/$K$89)*100</f>
        <v>1.1050114096714894</v>
      </c>
      <c r="L16" s="21">
        <f>(Трансформирование!L16/$L$89)*100</f>
        <v>1.1921131293321154</v>
      </c>
      <c r="M16" s="21">
        <f>(Трансформирование!M16/$M$89)*100</f>
        <v>1.4296029890159545</v>
      </c>
      <c r="N16" s="21">
        <f>Трансформирование!N16</f>
        <v>1.3677823998673806</v>
      </c>
      <c r="O16" s="21">
        <f>(Трансформирование!O16/$O$89)*100</f>
        <v>1.2230481137282163</v>
      </c>
      <c r="P16" s="21">
        <f>(Трансформирование!P16/$P$89)*100</f>
        <v>0.75980017978522918</v>
      </c>
      <c r="Q16" s="21">
        <f>(Трансформирование!Q16/$Q$89)*100</f>
        <v>1.2241140375372777</v>
      </c>
      <c r="R16" s="21">
        <f>(Трансформирование!R16/$R$89)*100</f>
        <v>1.1360957780386358</v>
      </c>
      <c r="S16" s="21">
        <f>(Трансформирование!S16/$S$89)*100</f>
        <v>1.008023879820676</v>
      </c>
      <c r="T16" s="21">
        <f>(Трансформирование!T16/$T$89)*100</f>
        <v>1.2132588739298562</v>
      </c>
      <c r="U16" s="21">
        <f>(Трансформирование!U16/$U$89)*100</f>
        <v>1.1238997353725662</v>
      </c>
      <c r="V16" s="21">
        <f>(Трансформирование!V16/$V$89)*100</f>
        <v>1.1400203069465766</v>
      </c>
      <c r="W16" s="21">
        <f>(Трансформирование!W16/$W$89)*100</f>
        <v>1.180888350152993</v>
      </c>
      <c r="X16" s="21">
        <f>(Трансформирование!X16/$X$89)*100</f>
        <v>1.157953892574876</v>
      </c>
      <c r="Y16" s="21">
        <f>(Трансформирование!Y16/$Y$89)*100</f>
        <v>1.1195138085770664</v>
      </c>
      <c r="Z16" s="21">
        <f>(Трансформирование!Z16/$Z$89)*100</f>
        <v>1.1120338826429856</v>
      </c>
      <c r="AA16" s="21">
        <f>(Трансформирование!AA16/$AA$89)*100</f>
        <v>0</v>
      </c>
      <c r="AB16" s="21">
        <f>(Трансформирование!AB16/$AB$89)*100</f>
        <v>1.2371139644522333</v>
      </c>
      <c r="AC16" s="21">
        <f>(Трансформирование!AC16/$AC$89)*100</f>
        <v>0.85419211822864816</v>
      </c>
      <c r="AD16" s="21">
        <f>(Трансформирование!AD16/$AD$89)*100</f>
        <v>1.1461277311417308</v>
      </c>
      <c r="AE16" s="21">
        <f>(Трансформирование!AE16/$AE$89)*100</f>
        <v>1.2948533044067987</v>
      </c>
      <c r="AF16" s="21">
        <f>(Трансформирование!AF16/$AF$89)*100</f>
        <v>1.2885654940300937</v>
      </c>
      <c r="AG16" s="21">
        <f>(Трансформирование!AG16/$AG$89)*100</f>
        <v>1.1056428349365168</v>
      </c>
      <c r="AH16" s="21">
        <f>(Трансформирование!AH16/$AH$89)*100</f>
        <v>1.1945614458169311</v>
      </c>
      <c r="AI16" s="21">
        <f>(Трансформирование!AI16/$AI$89)*100</f>
        <v>0.64088196565152833</v>
      </c>
    </row>
    <row r="17" spans="1:35" x14ac:dyDescent="0.2">
      <c r="A17" s="15" t="s">
        <v>12</v>
      </c>
      <c r="B17" s="21">
        <f>(Трансформирование!B17/$B$89)*100</f>
        <v>1.0055467615210629</v>
      </c>
      <c r="C17" s="21">
        <f>(Трансформирование!C17/$C$89)*100</f>
        <v>1.0918256268238817</v>
      </c>
      <c r="D17" s="21">
        <f>Трансформирование!D17</f>
        <v>1.9777566693406925</v>
      </c>
      <c r="E17" s="21">
        <f>Трансформирование!E17</f>
        <v>27.4</v>
      </c>
      <c r="F17" s="21">
        <f>Трансформирование!F17</f>
        <v>72</v>
      </c>
      <c r="G17" s="21">
        <f>Трансформирование!G17</f>
        <v>28</v>
      </c>
      <c r="H17" s="21">
        <f>(Трансформирование!H17/$H$89)*100</f>
        <v>1.1628528487611898</v>
      </c>
      <c r="I17" s="21">
        <f>(Трансформирование!I17/$I$89)*100</f>
        <v>1.1475951458444984</v>
      </c>
      <c r="J17" s="21">
        <f>(Трансформирование!J17/$J$89)*100</f>
        <v>1.3428196194661159</v>
      </c>
      <c r="K17" s="21">
        <f>(Трансформирование!K17/$K$89)*100</f>
        <v>1.1231913378653215</v>
      </c>
      <c r="L17" s="21">
        <f>(Трансформирование!L17/$L$89)*100</f>
        <v>0.92673450554503523</v>
      </c>
      <c r="M17" s="21">
        <f>(Трансформирование!M17/$M$89)*100</f>
        <v>0.83003189210702244</v>
      </c>
      <c r="N17" s="21">
        <f>Трансформирование!N17</f>
        <v>1.2818610191887023</v>
      </c>
      <c r="O17" s="21">
        <f>(Трансформирование!O17/$O$89)*100</f>
        <v>1.0026871665719908</v>
      </c>
      <c r="P17" s="21">
        <f>(Трансформирование!P17/$P$89)*100</f>
        <v>0.92364601622340858</v>
      </c>
      <c r="Q17" s="21">
        <f>(Трансформирование!Q17/$Q$89)*100</f>
        <v>1.1261903695024571</v>
      </c>
      <c r="R17" s="21">
        <f>(Трансформирование!R17/$R$89)*100</f>
        <v>1.2255365468636121</v>
      </c>
      <c r="S17" s="21">
        <f>(Трансформирование!S17/$S$89)*100</f>
        <v>1.0144539746429422</v>
      </c>
      <c r="T17" s="21">
        <f>(Трансформирование!T17/$T$89)*100</f>
        <v>1.1892730128558653</v>
      </c>
      <c r="U17" s="21">
        <f>(Трансформирование!U17/$U$89)*100</f>
        <v>1.1461153625921074</v>
      </c>
      <c r="V17" s="21">
        <f>(Трансформирование!V17/$V$89)*100</f>
        <v>1.1327368510020179</v>
      </c>
      <c r="W17" s="21">
        <f>(Трансформирование!W17/$W$89)*100</f>
        <v>1.067808626603693</v>
      </c>
      <c r="X17" s="21">
        <f>(Трансформирование!X17/$X$89)*100</f>
        <v>1.0866592147887419</v>
      </c>
      <c r="Y17" s="21">
        <f>(Трансформирование!Y17/$Y$89)*100</f>
        <v>1.0623578925084964</v>
      </c>
      <c r="Z17" s="21">
        <f>(Трансформирование!Z17/$Z$89)*100</f>
        <v>1.0358986521235269</v>
      </c>
      <c r="AA17" s="21">
        <f>(Трансформирование!AA17/$AA$89)*100</f>
        <v>0</v>
      </c>
      <c r="AB17" s="21">
        <f>(Трансформирование!AB17/$AB$89)*100</f>
        <v>1.2264435180218765</v>
      </c>
      <c r="AC17" s="21">
        <f>(Трансформирование!AC17/$AC$89)*100</f>
        <v>0.97916602430256605</v>
      </c>
      <c r="AD17" s="21">
        <f>(Трансформирование!AD17/$AD$89)*100</f>
        <v>1.5858892447984747</v>
      </c>
      <c r="AE17" s="21">
        <f>(Трансформирование!AE17/$AE$89)*100</f>
        <v>0.90572224544286561</v>
      </c>
      <c r="AF17" s="21">
        <f>(Трансформирование!AF17/$AF$89)*100</f>
        <v>1.2135897559219877</v>
      </c>
      <c r="AG17" s="21">
        <f>(Трансформирование!AG17/$AG$89)*100</f>
        <v>1.2167631542005193</v>
      </c>
      <c r="AH17" s="21">
        <f>(Трансформирование!AH17/$AH$89)*100</f>
        <v>1.1416670717758184</v>
      </c>
      <c r="AI17" s="21">
        <f>(Трансформирование!AI17/$AI$89)*100</f>
        <v>1.0022973692320625</v>
      </c>
    </row>
    <row r="18" spans="1:35" x14ac:dyDescent="0.2">
      <c r="A18" s="15" t="s">
        <v>13</v>
      </c>
      <c r="B18" s="21">
        <f>(Трансформирование!B18/$B$89)*100</f>
        <v>0.9173809336073806</v>
      </c>
      <c r="C18" s="21">
        <f>(Трансформирование!C18/$C$89)*100</f>
        <v>1.117049115084044</v>
      </c>
      <c r="D18" s="21">
        <f>Трансформирование!D18</f>
        <v>1.961396648394778</v>
      </c>
      <c r="E18" s="21">
        <f>Трансформирование!E18</f>
        <v>29.3</v>
      </c>
      <c r="F18" s="21">
        <f>Трансформирование!F18</f>
        <v>60.1</v>
      </c>
      <c r="G18" s="21">
        <f>Трансформирование!G18</f>
        <v>39.9</v>
      </c>
      <c r="H18" s="21">
        <f>(Трансформирование!H18/$H$89)*100</f>
        <v>1.2184387365098273</v>
      </c>
      <c r="I18" s="21">
        <f>(Трансформирование!I18/$I$89)*100</f>
        <v>1.2316534855399801</v>
      </c>
      <c r="J18" s="21">
        <f>(Трансформирование!J18/$J$89)*100</f>
        <v>1.3475396205961445</v>
      </c>
      <c r="K18" s="21">
        <f>(Трансформирование!K18/$K$89)*100</f>
        <v>1.0592924405093584</v>
      </c>
      <c r="L18" s="21">
        <f>(Трансформирование!L18/$L$89)*100</f>
        <v>1.1625224428751835</v>
      </c>
      <c r="M18" s="21">
        <f>(Трансформирование!M18/$M$89)*100</f>
        <v>0.9028732548003553</v>
      </c>
      <c r="N18" s="21">
        <f>Трансформирование!N18</f>
        <v>1.5715654001808814</v>
      </c>
      <c r="O18" s="21">
        <f>(Трансформирование!O18/$O$89)*100</f>
        <v>1.2312071093480501</v>
      </c>
      <c r="P18" s="21">
        <f>(Трансформирование!P18/$P$89)*100</f>
        <v>0.9726302849398526</v>
      </c>
      <c r="Q18" s="21">
        <f>(Трансформирование!Q18/$Q$89)*100</f>
        <v>1.0798385423079231</v>
      </c>
      <c r="R18" s="21">
        <f>(Трансформирование!R18/$R$89)*100</f>
        <v>0.99719669691233659</v>
      </c>
      <c r="S18" s="21">
        <f>(Трансформирование!S18/$S$89)*100</f>
        <v>1.6136414144973581</v>
      </c>
      <c r="T18" s="21">
        <f>(Трансформирование!T18/$T$89)*100</f>
        <v>1.1361382272024299</v>
      </c>
      <c r="U18" s="21">
        <f>(Трансформирование!U18/$U$89)*100</f>
        <v>1.0280793910407682</v>
      </c>
      <c r="V18" s="21">
        <f>(Трансформирование!V18/$V$89)*100</f>
        <v>1.160181362506215</v>
      </c>
      <c r="W18" s="21">
        <f>(Трансформирование!W18/$W$89)*100</f>
        <v>1.1513154812299573</v>
      </c>
      <c r="X18" s="21">
        <f>(Трансформирование!X18/$X$89)*100</f>
        <v>1.1230152531644413</v>
      </c>
      <c r="Y18" s="21">
        <f>(Трансформирование!Y18/$Y$89)*100</f>
        <v>1.0829993461204779</v>
      </c>
      <c r="Z18" s="21">
        <f>(Трансформирование!Z18/$Z$89)*100</f>
        <v>1.0039995175110898</v>
      </c>
      <c r="AA18" s="21">
        <f>(Трансформирование!AA18/$AA$89)*100</f>
        <v>0</v>
      </c>
      <c r="AB18" s="21">
        <f>(Трансформирование!AB18/$AB$89)*100</f>
        <v>1.0818927381494934</v>
      </c>
      <c r="AC18" s="21">
        <f>(Трансформирование!AC18/$AC$89)*100</f>
        <v>0.59772312595603427</v>
      </c>
      <c r="AD18" s="21">
        <f>(Трансформирование!AD18/$AD$89)*100</f>
        <v>0.85823496488022766</v>
      </c>
      <c r="AE18" s="21">
        <f>(Трансформирование!AE18/$AE$89)*100</f>
        <v>1.1723554117448309</v>
      </c>
      <c r="AF18" s="21">
        <f>(Трансформирование!AF18/$AF$89)*100</f>
        <v>1.2442342850793224</v>
      </c>
      <c r="AG18" s="21">
        <f>(Трансформирование!AG18/$AG$89)*100</f>
        <v>0.89941086889265709</v>
      </c>
      <c r="AH18" s="21">
        <f>(Трансформирование!AH18/$AH$89)*100</f>
        <v>0.94507289053791643</v>
      </c>
      <c r="AI18" s="21">
        <f>(Трансформирование!AI18/$AI$89)*100</f>
        <v>0.87762306334575413</v>
      </c>
    </row>
    <row r="19" spans="1:35" x14ac:dyDescent="0.2">
      <c r="A19" s="15" t="s">
        <v>14</v>
      </c>
      <c r="B19" s="21">
        <f>(Трансформирование!B19/$B$89)*100</f>
        <v>1.146629098441168</v>
      </c>
      <c r="C19" s="21">
        <f>(Трансформирование!C19/$C$89)*100</f>
        <v>1.1793152498721238</v>
      </c>
      <c r="D19" s="21">
        <f>Трансформирование!D19</f>
        <v>2.006220914929266</v>
      </c>
      <c r="E19" s="21">
        <f>Трансформирование!E19</f>
        <v>28.7</v>
      </c>
      <c r="F19" s="21">
        <f>Трансформирование!F19</f>
        <v>75.400000000000006</v>
      </c>
      <c r="G19" s="21">
        <f>Трансформирование!G19</f>
        <v>24.6</v>
      </c>
      <c r="H19" s="21">
        <f>(Трансформирование!H19/$H$89)*100</f>
        <v>1.0110328087143632</v>
      </c>
      <c r="I19" s="21">
        <f>(Трансформирование!I19/$I$89)*100</f>
        <v>1.0303778624852111</v>
      </c>
      <c r="J19" s="21">
        <f>(Трансформирование!J19/$J$89)*100</f>
        <v>1.2992238646843288</v>
      </c>
      <c r="K19" s="21">
        <f>(Трансформирование!K19/$K$89)*100</f>
        <v>1.1516428946135411</v>
      </c>
      <c r="L19" s="21">
        <f>(Трансформирование!L19/$L$89)*100</f>
        <v>1.2385661615048049</v>
      </c>
      <c r="M19" s="21">
        <f>(Трансформирование!M19/$M$89)*100</f>
        <v>1.354906626069581</v>
      </c>
      <c r="N19" s="21">
        <f>Трансформирование!N19</f>
        <v>1.5172912992053529</v>
      </c>
      <c r="O19" s="21">
        <f>(Трансформирование!O19/$O$89)*100</f>
        <v>1.0601917277926254</v>
      </c>
      <c r="P19" s="21">
        <f>(Трансформирование!P19/$P$89)*100</f>
        <v>0.63443340059700315</v>
      </c>
      <c r="Q19" s="21">
        <f>(Трансформирование!Q19/$Q$89)*100</f>
        <v>1.0926235530524335</v>
      </c>
      <c r="R19" s="21">
        <f>(Трансформирование!R19/$R$89)*100</f>
        <v>1.3277311137113679</v>
      </c>
      <c r="S19" s="21">
        <f>(Трансформирование!S19/$S$89)*100</f>
        <v>1.1052207950298629</v>
      </c>
      <c r="T19" s="21">
        <f>(Трансформирование!T19/$T$89)*100</f>
        <v>1.1312888989311134</v>
      </c>
      <c r="U19" s="21">
        <f>(Трансформирование!U19/$U$89)*100</f>
        <v>1.2511849154516126</v>
      </c>
      <c r="V19" s="21">
        <f>(Трансформирование!V19/$V$89)*100</f>
        <v>1.2003041543172956</v>
      </c>
      <c r="W19" s="21">
        <f>(Трансформирование!W19/$W$89)*100</f>
        <v>1.196593195756948</v>
      </c>
      <c r="X19" s="21">
        <f>(Трансформирование!X19/$X$89)*100</f>
        <v>1.1273691002210662</v>
      </c>
      <c r="Y19" s="21">
        <f>(Трансформирование!Y19/$Y$89)*100</f>
        <v>1.1239207840455394</v>
      </c>
      <c r="Z19" s="21">
        <f>(Трансформирование!Z19/$Z$89)*100</f>
        <v>1.0874938868772728</v>
      </c>
      <c r="AA19" s="21">
        <f>(Трансформирование!AA19/$AA$89)*100</f>
        <v>0</v>
      </c>
      <c r="AB19" s="21">
        <f>(Трансформирование!AB19/$AB$89)*100</f>
        <v>1.2130078107019115</v>
      </c>
      <c r="AC19" s="21">
        <f>(Трансформирование!AC19/$AC$89)*100</f>
        <v>0.7329543907779652</v>
      </c>
      <c r="AD19" s="21">
        <f>(Трансформирование!AD19/$AD$89)*100</f>
        <v>1.1030922860555403</v>
      </c>
      <c r="AE19" s="21">
        <f>(Трансформирование!AE19/$AE$89)*100</f>
        <v>1.2780726388392476</v>
      </c>
      <c r="AF19" s="21">
        <f>(Трансформирование!AF19/$AF$89)*100</f>
        <v>1.1006535429821951</v>
      </c>
      <c r="AG19" s="21">
        <f>(Трансформирование!AG19/$AG$89)*100</f>
        <v>0.99066876043881147</v>
      </c>
      <c r="AH19" s="21">
        <f>(Трансформирование!AH19/$AH$89)*100</f>
        <v>1.1640377967444218</v>
      </c>
      <c r="AI19" s="21">
        <f>(Трансформирование!AI19/$AI$89)*100</f>
        <v>1.2257305353990979</v>
      </c>
    </row>
    <row r="20" spans="1:35" x14ac:dyDescent="0.2">
      <c r="A20" s="15" t="s">
        <v>15</v>
      </c>
      <c r="B20" s="21">
        <f>(Трансформирование!B20/$B$89)*100</f>
        <v>0.85227199244200269</v>
      </c>
      <c r="C20" s="21">
        <f>(Трансформирование!C20/$C$89)*100</f>
        <v>1.222444087140752</v>
      </c>
      <c r="D20" s="21">
        <f>Трансформирование!D20</f>
        <v>1.951380678630378</v>
      </c>
      <c r="E20" s="21">
        <f>Трансформирование!E20</f>
        <v>29.9</v>
      </c>
      <c r="F20" s="21">
        <f>Трансформирование!F20</f>
        <v>74.7</v>
      </c>
      <c r="G20" s="21">
        <f>Трансформирование!G20</f>
        <v>25.3</v>
      </c>
      <c r="H20" s="21">
        <f>(Трансформирование!H20/$H$89)*100</f>
        <v>1.3182967687251979</v>
      </c>
      <c r="I20" s="21">
        <f>(Трансформирование!I20/$I$89)*100</f>
        <v>1.1839008479532014</v>
      </c>
      <c r="J20" s="21">
        <f>(Трансформирование!J20/$J$89)*100</f>
        <v>1.4595545897972817</v>
      </c>
      <c r="K20" s="21">
        <f>(Трансформирование!K20/$K$89)*100</f>
        <v>1.21153967509507</v>
      </c>
      <c r="L20" s="21">
        <f>(Трансформирование!L20/$L$89)*100</f>
        <v>1.3568515598918076</v>
      </c>
      <c r="M20" s="21">
        <f>(Трансформирование!M20/$M$89)*100</f>
        <v>1.2089209616178607</v>
      </c>
      <c r="N20" s="21">
        <f>Трансформирование!N20</f>
        <v>1.876529608701073</v>
      </c>
      <c r="O20" s="21">
        <f>(Трансформирование!O20/$O$89)*100</f>
        <v>1.206003115288881</v>
      </c>
      <c r="P20" s="21">
        <f>(Трансформирование!P20/$P$89)*100</f>
        <v>0.88846257380407134</v>
      </c>
      <c r="Q20" s="21">
        <f>(Трансформирование!Q20/$Q$89)*100</f>
        <v>1.3253493885895</v>
      </c>
      <c r="R20" s="21">
        <f>(Трансформирование!R20/$R$89)*100</f>
        <v>1.1115901994605193</v>
      </c>
      <c r="S20" s="21">
        <f>(Трансформирование!S20/$S$89)*100</f>
        <v>1.0516179128017291</v>
      </c>
      <c r="T20" s="21">
        <f>(Трансформирование!T20/$T$89)*100</f>
        <v>1.0448740146330833</v>
      </c>
      <c r="U20" s="21">
        <f>(Трансформирование!U20/$U$89)*100</f>
        <v>1.1050522090915074</v>
      </c>
      <c r="V20" s="21">
        <f>(Трансформирование!V20/$V$89)*100</f>
        <v>1.1125879677461945</v>
      </c>
      <c r="W20" s="21">
        <f>(Трансформирование!W20/$W$89)*100</f>
        <v>1.1628382819113712</v>
      </c>
      <c r="X20" s="21">
        <f>(Трансформирование!X20/$X$89)*100</f>
        <v>1.1173488819500599</v>
      </c>
      <c r="Y20" s="21">
        <f>(Трансформирование!Y20/$Y$89)*100</f>
        <v>1.1287240017506293</v>
      </c>
      <c r="Z20" s="21">
        <f>(Трансформирование!Z20/$Z$89)*100</f>
        <v>1.0179964629376326</v>
      </c>
      <c r="AA20" s="21">
        <f>(Трансформирование!AA20/$AA$89)*100</f>
        <v>0</v>
      </c>
      <c r="AB20" s="21">
        <f>(Трансформирование!AB20/$AB$89)*100</f>
        <v>1.1689311017279425</v>
      </c>
      <c r="AC20" s="21">
        <f>(Трансформирование!AC20/$AC$89)*100</f>
        <v>1.573861645909179</v>
      </c>
      <c r="AD20" s="21">
        <f>(Трансформирование!AD20/$AD$89)*100</f>
        <v>1.5398630415435397</v>
      </c>
      <c r="AE20" s="21">
        <f>(Трансформирование!AE20/$AE$89)*100</f>
        <v>1.3196242626629511</v>
      </c>
      <c r="AF20" s="21">
        <f>(Трансформирование!AF20/$AF$89)*100</f>
        <v>1.3884473424925676</v>
      </c>
      <c r="AG20" s="21">
        <f>(Трансформирование!AG20/$AG$89)*100</f>
        <v>0.96309775141093767</v>
      </c>
      <c r="AH20" s="21">
        <f>(Трансформирование!AH20/$AH$89)*100</f>
        <v>1.0287929805279807</v>
      </c>
      <c r="AI20" s="21">
        <f>(Трансформирование!AI20/$AI$89)*100</f>
        <v>0.6121648502507494</v>
      </c>
    </row>
    <row r="21" spans="1:35" x14ac:dyDescent="0.2">
      <c r="A21" s="15" t="s">
        <v>16</v>
      </c>
      <c r="B21" s="21">
        <f>(Трансформирование!B21/$B$89)*100</f>
        <v>0.92847898529152628</v>
      </c>
      <c r="C21" s="21">
        <f>(Трансформирование!C21/$C$89)*100</f>
        <v>1.171809917548811</v>
      </c>
      <c r="D21" s="21">
        <f>Трансформирование!D21</f>
        <v>2.0154451623197245</v>
      </c>
      <c r="E21" s="21">
        <f>Трансформирование!E21</f>
        <v>28</v>
      </c>
      <c r="F21" s="21">
        <f>Трансформирование!F21</f>
        <v>81.7</v>
      </c>
      <c r="G21" s="21">
        <f>Трансформирование!G21</f>
        <v>18.3</v>
      </c>
      <c r="H21" s="21">
        <f>(Трансформирование!H21/$H$89)*100</f>
        <v>1.1359789881011928</v>
      </c>
      <c r="I21" s="21">
        <f>(Трансформирование!I21/$I$89)*100</f>
        <v>1.3421701541861486</v>
      </c>
      <c r="J21" s="21">
        <f>(Трансформирование!J21/$J$89)*100</f>
        <v>1.3209383152647041</v>
      </c>
      <c r="K21" s="21">
        <f>(Трансформирование!K21/$K$89)*100</f>
        <v>1.1600383842606599</v>
      </c>
      <c r="L21" s="21">
        <f>(Трансформирование!L21/$L$89)*100</f>
        <v>1.3086458395657066</v>
      </c>
      <c r="M21" s="21">
        <f>(Трансформирование!M21/$M$89)*100</f>
        <v>1.4002837024731478</v>
      </c>
      <c r="N21" s="21">
        <f>Трансформирование!N21</f>
        <v>1.6265765616977856</v>
      </c>
      <c r="O21" s="21">
        <f>(Трансформирование!O21/$O$89)*100</f>
        <v>1.0858262500916764</v>
      </c>
      <c r="P21" s="21">
        <f>(Трансформирование!P21/$P$89)*100</f>
        <v>0.82789236526695231</v>
      </c>
      <c r="Q21" s="21">
        <f>(Трансформирование!Q21/$Q$89)*100</f>
        <v>1.1864738051049815</v>
      </c>
      <c r="R21" s="21">
        <f>(Трансформирование!R21/$R$89)*100</f>
        <v>1.1680048363660127</v>
      </c>
      <c r="S21" s="21">
        <f>(Трансформирование!S21/$S$89)*100</f>
        <v>1.1885700102079169</v>
      </c>
      <c r="T21" s="21">
        <f>(Трансформирование!T21/$T$89)*100</f>
        <v>1.2001709602707533</v>
      </c>
      <c r="U21" s="21">
        <f>(Трансформирование!U21/$U$89)*100</f>
        <v>1.1139300659574209</v>
      </c>
      <c r="V21" s="21">
        <f>(Трансформирование!V21/$V$89)*100</f>
        <v>1.3206340713199654</v>
      </c>
      <c r="W21" s="21">
        <f>(Трансформирование!W21/$W$89)*100</f>
        <v>1.2381329385148836</v>
      </c>
      <c r="X21" s="21">
        <f>(Трансформирование!X21/$X$89)*100</f>
        <v>1.148773333462741</v>
      </c>
      <c r="Y21" s="21">
        <f>(Трансформирование!Y21/$Y$89)*100</f>
        <v>1.1405297003096824</v>
      </c>
      <c r="Z21" s="21">
        <f>(Трансформирование!Z21/$Z$89)*100</f>
        <v>1.2561393611006413</v>
      </c>
      <c r="AA21" s="21">
        <f>(Трансформирование!AA21/$AA$89)*100</f>
        <v>0</v>
      </c>
      <c r="AB21" s="21">
        <f>(Трансформирование!AB21/$AB$89)*100</f>
        <v>1.303049839603621</v>
      </c>
      <c r="AC21" s="21">
        <f>(Трансформирование!AC21/$AC$89)*100</f>
        <v>1.1035278466190832</v>
      </c>
      <c r="AD21" s="21">
        <f>(Трансформирование!AD21/$AD$89)*100</f>
        <v>1.2606003912815789</v>
      </c>
      <c r="AE21" s="21">
        <f>(Трансформирование!AE21/$AE$89)*100</f>
        <v>1.3861117326442709</v>
      </c>
      <c r="AF21" s="21">
        <f>(Трансформирование!AF21/$AF$89)*100</f>
        <v>1.5889667996265961</v>
      </c>
      <c r="AG21" s="21">
        <f>(Трансформирование!AG21/$AG$89)*100</f>
        <v>1.3370535649727395</v>
      </c>
      <c r="AH21" s="21">
        <f>(Трансформирование!AH21/$AH$89)*100</f>
        <v>1.390567514528017</v>
      </c>
      <c r="AI21" s="21">
        <f>(Трансформирование!AI21/$AI$89)*100</f>
        <v>1.198414254895918</v>
      </c>
    </row>
    <row r="22" spans="1:35" x14ac:dyDescent="0.2">
      <c r="A22" s="15" t="s">
        <v>17</v>
      </c>
      <c r="B22" s="21">
        <f>(Трансформирование!B22/$B$89)*100</f>
        <v>0.48066032188127261</v>
      </c>
      <c r="C22" s="21">
        <f>(Трансформирование!C22/$C$89)*100</f>
        <v>2.0676907133119466</v>
      </c>
      <c r="D22" s="21">
        <f>Трансформирование!D22</f>
        <v>1.9480074928505935</v>
      </c>
      <c r="E22" s="21">
        <f>Трансформирование!E22</f>
        <v>26.2</v>
      </c>
      <c r="F22" s="21">
        <f>Трансформирование!F22</f>
        <v>98.8</v>
      </c>
      <c r="G22" s="21">
        <f>Трансформирование!G22</f>
        <v>1.2</v>
      </c>
      <c r="H22" s="21">
        <f>(Трансформирование!H22/$H$89)*100</f>
        <v>1.065680522687098</v>
      </c>
      <c r="I22" s="21">
        <f>(Трансформирование!I22/$I$89)*100</f>
        <v>2.2766840372145549</v>
      </c>
      <c r="J22" s="21">
        <f>(Трансформирование!J22/$J$89)*100</f>
        <v>2.3040688692012328</v>
      </c>
      <c r="K22" s="21">
        <f>(Трансформирование!K22/$K$89)*100</f>
        <v>2.3557590794616354</v>
      </c>
      <c r="L22" s="21">
        <f>(Трансформирование!L22/$L$89)*100</f>
        <v>3.28042601018005</v>
      </c>
      <c r="M22" s="21">
        <f>(Трансформирование!M22/$M$89)*100</f>
        <v>3.0881163565415481</v>
      </c>
      <c r="N22" s="21">
        <f>Трансформирование!N22</f>
        <v>2.0335227133295235</v>
      </c>
      <c r="O22" s="21">
        <f>(Трансформирование!O22/$O$89)*100</f>
        <v>1.2261557605291094</v>
      </c>
      <c r="P22" s="21">
        <f>(Трансформирование!P22/$P$89)*100</f>
        <v>0</v>
      </c>
      <c r="Q22" s="21">
        <f>(Трансформирование!Q22/$Q$89)*100</f>
        <v>1.6376196680755604</v>
      </c>
      <c r="R22" s="21">
        <f>(Трансформирование!R22/$R$89)*100</f>
        <v>1.928731901499569</v>
      </c>
      <c r="S22" s="21">
        <f>(Трансформирование!S22/$S$89)*100</f>
        <v>1.1799403058769022</v>
      </c>
      <c r="T22" s="21">
        <f>(Трансформирование!T22/$T$89)*100</f>
        <v>1.6696823730648329</v>
      </c>
      <c r="U22" s="21">
        <f>(Трансформирование!U22/$U$89)*100</f>
        <v>1.3574634749312902</v>
      </c>
      <c r="V22" s="21">
        <f>(Трансформирование!V22/$V$89)*100</f>
        <v>1.5403727852004212</v>
      </c>
      <c r="W22" s="21">
        <f>(Трансформирование!W22/$W$89)*100</f>
        <v>1.5011991576025361</v>
      </c>
      <c r="X22" s="21">
        <f>(Трансформирование!X22/$X$89)*100</f>
        <v>1.4590784738728162</v>
      </c>
      <c r="Y22" s="21">
        <f>(Трансформирование!Y22/$Y$89)*100</f>
        <v>1.5314005003111906</v>
      </c>
      <c r="Z22" s="21">
        <f>(Трансформирование!Z22/$Z$89)*100</f>
        <v>1.60139645015751</v>
      </c>
      <c r="AA22" s="21">
        <f>(Трансформирование!AA22/$AA$89)*100</f>
        <v>0</v>
      </c>
      <c r="AB22" s="21">
        <f>(Трансформирование!AB22/$AB$89)*100</f>
        <v>1.6506368918181487</v>
      </c>
      <c r="AC22" s="21">
        <f>(Трансформирование!AC22/$AC$89)*100</f>
        <v>4.2613334639166984</v>
      </c>
      <c r="AD22" s="21">
        <f>(Трансформирование!AD22/$AD$89)*100</f>
        <v>3.6533176581764275</v>
      </c>
      <c r="AE22" s="21">
        <f>(Трансформирование!AE22/$AE$89)*100</f>
        <v>2.0985451622341</v>
      </c>
      <c r="AF22" s="21">
        <f>(Трансформирование!AF22/$AF$89)*100</f>
        <v>1.6860434294752134</v>
      </c>
      <c r="AG22" s="21">
        <f>(Трансформирование!AG22/$AG$89)*100</f>
        <v>1.7073062021244085</v>
      </c>
      <c r="AH22" s="21">
        <f>(Трансформирование!AH22/$AH$89)*100</f>
        <v>2.0436955931656833</v>
      </c>
      <c r="AI22" s="21">
        <f>(Трансформирование!AI22/$AI$89)*100</f>
        <v>1.1150645784887792</v>
      </c>
    </row>
    <row r="23" spans="1:35" x14ac:dyDescent="0.2">
      <c r="A23" s="15" t="s">
        <v>18</v>
      </c>
      <c r="B23" s="21">
        <f>(Трансформирование!B23/$B$89)*100</f>
        <v>1.3874400844452839</v>
      </c>
      <c r="C23" s="21">
        <f>(Трансформирование!C23/$C$89)*100</f>
        <v>0.98301881331271812</v>
      </c>
      <c r="D23" s="21">
        <f>Трансформирование!D23</f>
        <v>2.0569003768440597</v>
      </c>
      <c r="E23" s="21">
        <f>Трансформирование!E23</f>
        <v>26</v>
      </c>
      <c r="F23" s="21">
        <f>Трансформирование!F23</f>
        <v>79.900000000000006</v>
      </c>
      <c r="G23" s="21">
        <f>Трансформирование!G23</f>
        <v>20.100000000000001</v>
      </c>
      <c r="H23" s="21">
        <f>(Трансформирование!H23/$H$89)*100</f>
        <v>1.0588707138000826</v>
      </c>
      <c r="I23" s="21">
        <f>(Трансформирование!I23/$I$89)*100</f>
        <v>0.74296201555112595</v>
      </c>
      <c r="J23" s="21">
        <f>(Трансформирование!J23/$J$89)*100</f>
        <v>0.85722639211894547</v>
      </c>
      <c r="K23" s="21">
        <f>(Трансформирование!K23/$K$89)*100</f>
        <v>0.96280926114859322</v>
      </c>
      <c r="L23" s="21">
        <f>(Трансформирование!L23/$L$89)*100</f>
        <v>0.7884037498363482</v>
      </c>
      <c r="M23" s="21">
        <f>(Трансформирование!M23/$M$89)*100</f>
        <v>1.101374971324228</v>
      </c>
      <c r="N23" s="21">
        <f>Трансформирование!N23</f>
        <v>0.66874030497642201</v>
      </c>
      <c r="O23" s="21">
        <f>(Трансформирование!O23/$O$89)*100</f>
        <v>1.2295180779339381</v>
      </c>
      <c r="P23" s="21">
        <f>(Трансформирование!P23/$P$89)*100</f>
        <v>1.2001959867091108</v>
      </c>
      <c r="Q23" s="21">
        <f>(Трансформирование!Q23/$Q$89)*100</f>
        <v>1.2712764940688412</v>
      </c>
      <c r="R23" s="21">
        <f>(Трансформирование!R23/$R$89)*100</f>
        <v>1.2169980434377532</v>
      </c>
      <c r="S23" s="21">
        <f>(Трансформирование!S23/$S$89)*100</f>
        <v>0.99239912876984226</v>
      </c>
      <c r="T23" s="21">
        <f>(Трансформирование!T23/$T$89)*100</f>
        <v>1.1894226018226373</v>
      </c>
      <c r="U23" s="21">
        <f>(Трансформирование!U23/$U$89)*100</f>
        <v>1.0834605155447132</v>
      </c>
      <c r="V23" s="21">
        <f>(Трансформирование!V23/$V$89)*100</f>
        <v>1.1686606511114674</v>
      </c>
      <c r="W23" s="21">
        <f>(Трансформирование!W23/$W$89)*100</f>
        <v>1.1559910002710596</v>
      </c>
      <c r="X23" s="21">
        <f>(Трансформирование!X23/$X$89)*100</f>
        <v>1.155266550315625</v>
      </c>
      <c r="Y23" s="21">
        <f>(Трансформирование!Y23/$Y$89)*100</f>
        <v>1.2380526135207728</v>
      </c>
      <c r="Z23" s="21">
        <f>(Трансформирование!Z23/$Z$89)*100</f>
        <v>1.1876860045247064</v>
      </c>
      <c r="AA23" s="21">
        <f>(Трансформирование!AA23/$AA$89)*100</f>
        <v>0</v>
      </c>
      <c r="AB23" s="21">
        <f>(Трансформирование!AB23/$AB$89)*100</f>
        <v>1.3182331064107127</v>
      </c>
      <c r="AC23" s="21">
        <f>(Трансформирование!AC23/$AC$89)*100</f>
        <v>1.1208021439075904</v>
      </c>
      <c r="AD23" s="21">
        <f>(Трансформирование!AD23/$AD$89)*100</f>
        <v>0.86635269412899207</v>
      </c>
      <c r="AE23" s="21">
        <f>(Трансформирование!AE23/$AE$89)*100</f>
        <v>1.2864903322766799</v>
      </c>
      <c r="AF23" s="21">
        <f>(Трансформирование!AF23/$AF$89)*100</f>
        <v>1.2741457085093097</v>
      </c>
      <c r="AG23" s="21">
        <f>(Трансформирование!AG23/$AG$89)*100</f>
        <v>1.8908084036806994</v>
      </c>
      <c r="AH23" s="21">
        <f>(Трансформирование!AH23/$AH$89)*100</f>
        <v>1.2882213465336538</v>
      </c>
      <c r="AI23" s="21">
        <f>(Трансформирование!AI23/$AI$89)*100</f>
        <v>1.7419381951643178</v>
      </c>
    </row>
    <row r="24" spans="1:35" x14ac:dyDescent="0.2">
      <c r="A24" s="15" t="s">
        <v>19</v>
      </c>
      <c r="B24" s="21">
        <f>(Трансформирование!B24/$B$89)*100</f>
        <v>1.7103179886320743</v>
      </c>
      <c r="C24" s="21">
        <f>(Трансформирование!C24/$C$89)*100</f>
        <v>1.0616070450584683</v>
      </c>
      <c r="D24" s="21">
        <f>Трансформирование!D24</f>
        <v>2.1094357284016496</v>
      </c>
      <c r="E24" s="21">
        <f>Трансформирование!E24</f>
        <v>21.2</v>
      </c>
      <c r="F24" s="21">
        <f>Трансформирование!F24</f>
        <v>77.900000000000006</v>
      </c>
      <c r="G24" s="21">
        <f>Трансформирование!G24</f>
        <v>22.1</v>
      </c>
      <c r="H24" s="21">
        <f>(Трансформирование!H24/$H$89)*100</f>
        <v>1.1442411977818014</v>
      </c>
      <c r="I24" s="21">
        <f>(Трансформирование!I24/$I$89)*100</f>
        <v>1.1198160602875453</v>
      </c>
      <c r="J24" s="21">
        <f>(Трансформирование!J24/$J$89)*100</f>
        <v>0.65478853226963152</v>
      </c>
      <c r="K24" s="21">
        <f>(Трансформирование!K24/$K$89)*100</f>
        <v>1.0443945469462403</v>
      </c>
      <c r="L24" s="21">
        <f>(Трансформирование!L24/$L$89)*100</f>
        <v>0.92116828079136981</v>
      </c>
      <c r="M24" s="21">
        <f>(Трансформирование!M24/$M$89)*100</f>
        <v>0.75922288339007249</v>
      </c>
      <c r="N24" s="21">
        <f>Трансформирование!N24</f>
        <v>1.3478094125129469</v>
      </c>
      <c r="O24" s="21">
        <f>(Трансформирование!O24/$O$89)*100</f>
        <v>1.0367335009104051</v>
      </c>
      <c r="P24" s="21">
        <f>(Трансформирование!P24/$P$89)*100</f>
        <v>1.5541331153732769</v>
      </c>
      <c r="Q24" s="21">
        <f>(Трансформирование!Q24/$Q$89)*100</f>
        <v>1.4286476229542724</v>
      </c>
      <c r="R24" s="21">
        <f>(Трансформирование!R24/$R$89)*100</f>
        <v>1.1257964125862903</v>
      </c>
      <c r="S24" s="21">
        <f>(Трансформирование!S24/$S$89)*100</f>
        <v>1.3432957888303481</v>
      </c>
      <c r="T24" s="21">
        <f>(Трансформирование!T24/$T$89)*100</f>
        <v>1.17674926084839</v>
      </c>
      <c r="U24" s="21">
        <f>(Трансформирование!U24/$U$89)*100</f>
        <v>1.322688433134809</v>
      </c>
      <c r="V24" s="21">
        <f>(Трансформирование!V24/$V$89)*100</f>
        <v>1.2187492141962375</v>
      </c>
      <c r="W24" s="21">
        <f>(Трансформирование!W24/$W$89)*100</f>
        <v>1.2659347554770932</v>
      </c>
      <c r="X24" s="21">
        <f>(Трансформирование!X24/$X$89)*100</f>
        <v>1.229222909845308</v>
      </c>
      <c r="Y24" s="21">
        <f>(Трансформирование!Y24/$Y$89)*100</f>
        <v>1.2546039033623981</v>
      </c>
      <c r="Z24" s="21">
        <f>(Трансформирование!Z24/$Z$89)*100</f>
        <v>1.2264956181423436</v>
      </c>
      <c r="AA24" s="21">
        <f>(Трансформирование!AA24/$AA$89)*100</f>
        <v>0</v>
      </c>
      <c r="AB24" s="21">
        <f>(Трансформирование!AB24/$AB$89)*100</f>
        <v>1.1843038757864486</v>
      </c>
      <c r="AC24" s="21">
        <f>(Трансформирование!AC24/$AC$89)*100</f>
        <v>1.3920275593802429</v>
      </c>
      <c r="AD24" s="21">
        <f>(Трансформирование!AD24/$AD$89)*100</f>
        <v>1.1483581539045071</v>
      </c>
      <c r="AE24" s="21">
        <f>(Трансформирование!AE24/$AE$89)*100</f>
        <v>1.1444011957228375</v>
      </c>
      <c r="AF24" s="21">
        <f>(Трансформирование!AF24/$AF$89)*100</f>
        <v>1.1267306986536914</v>
      </c>
      <c r="AG24" s="21">
        <f>(Трансформирование!AG24/$AG$89)*100</f>
        <v>1.1883090658563127</v>
      </c>
      <c r="AH24" s="21">
        <f>(Трансформирование!AH24/$AH$89)*100</f>
        <v>1.2333505043679598</v>
      </c>
      <c r="AI24" s="21">
        <f>(Трансформирование!AI24/$AI$89)*100</f>
        <v>1.9471605076625671</v>
      </c>
    </row>
    <row r="25" spans="1:35" s="52" customFormat="1" x14ac:dyDescent="0.2">
      <c r="A25" s="15" t="s">
        <v>20</v>
      </c>
      <c r="B25" s="21">
        <f>(Трансформирование!B25/$B$89)*100</f>
        <v>1.7065095958763277</v>
      </c>
      <c r="C25" s="21">
        <f>(Трансформирование!C25/$C$89)*100</f>
        <v>1.1377130855939621</v>
      </c>
      <c r="D25" s="21">
        <f>Трансформирование!D25</f>
        <v>2.0682963828333425</v>
      </c>
      <c r="E25" s="21">
        <f>Трансформирование!E25</f>
        <v>25.6</v>
      </c>
      <c r="F25" s="21">
        <f>Трансформирование!F25</f>
        <v>77.599999999999994</v>
      </c>
      <c r="G25" s="21">
        <f>Трансформирование!G25</f>
        <v>22.4</v>
      </c>
      <c r="H25" s="21">
        <f>(Трансформирование!H25/$H$89)*100</f>
        <v>1.026472889706922</v>
      </c>
      <c r="I25" s="21">
        <f>(Трансформирование!I25/$I$89)*100</f>
        <v>1.1556171166378257</v>
      </c>
      <c r="J25" s="21">
        <f>(Трансформирование!J25/$J$89)*100</f>
        <v>0.75974975471514139</v>
      </c>
      <c r="K25" s="21">
        <f>(Трансформирование!K25/$K$89)*100</f>
        <v>1.0882160023845955</v>
      </c>
      <c r="L25" s="21">
        <f>(Трансформирование!L25/$L$89)*100</f>
        <v>1.0256003216491079</v>
      </c>
      <c r="M25" s="21">
        <f>(Трансформирование!M25/$M$89)*100</f>
        <v>1.0539939462981165</v>
      </c>
      <c r="N25" s="21">
        <f>Трансформирование!N25</f>
        <v>1.4564753151219703</v>
      </c>
      <c r="O25" s="21">
        <f>(Трансформирование!O25/$O$89)*100</f>
        <v>1.1836244567570047</v>
      </c>
      <c r="P25" s="21">
        <f>(Трансформирование!P25/$P$89)*100</f>
        <v>1.4699264613717649</v>
      </c>
      <c r="Q25" s="21">
        <f>(Трансформирование!Q25/$Q$89)*100</f>
        <v>1.1937725462762723</v>
      </c>
      <c r="R25" s="21">
        <f>(Трансформирование!R25/$R$89)*100</f>
        <v>1.1247159336303028</v>
      </c>
      <c r="S25" s="21">
        <f>(Трансформирование!S25/$S$89)*100</f>
        <v>1.1181823326563636</v>
      </c>
      <c r="T25" s="21">
        <f>(Трансформирование!T25/$T$89)*100</f>
        <v>1.1661908247726096</v>
      </c>
      <c r="U25" s="21">
        <f>(Трансформирование!U25/$U$89)*100</f>
        <v>1.3174913094402214</v>
      </c>
      <c r="V25" s="21">
        <f>(Трансформирование!V25/$V$89)*100</f>
        <v>1.2258566577615702</v>
      </c>
      <c r="W25" s="21">
        <f>(Трансформирование!W25/$W$89)*100</f>
        <v>1.2044486472437808</v>
      </c>
      <c r="X25" s="21">
        <f>(Трансформирование!X25/$X$89)*100</f>
        <v>1.1569168811917043</v>
      </c>
      <c r="Y25" s="21">
        <f>(Трансформирование!Y25/$Y$89)*100</f>
        <v>1.218691445974786</v>
      </c>
      <c r="Z25" s="21">
        <f>(Трансформирование!Z25/$Z$89)*100</f>
        <v>1.267566731110646</v>
      </c>
      <c r="AA25" s="21">
        <f>(Трансформирование!AA25/$AA$89)*100</f>
        <v>0</v>
      </c>
      <c r="AB25" s="21">
        <f>(Трансформирование!AB25/$AB$89)*100</f>
        <v>0.90277649651250191</v>
      </c>
      <c r="AC25" s="21">
        <f>(Трансформирование!AC25/$AC$89)*100</f>
        <v>1.4757641854316819</v>
      </c>
      <c r="AD25" s="21">
        <f>(Трансформирование!AD25/$AD$89)*100</f>
        <v>1.0822056027711604</v>
      </c>
      <c r="AE25" s="21">
        <f>(Трансформирование!AE25/$AE$89)*100</f>
        <v>1.1723554117448309</v>
      </c>
      <c r="AF25" s="21">
        <f>(Трансформирование!AF25/$AF$89)*100</f>
        <v>1.329953270546564</v>
      </c>
      <c r="AG25" s="21">
        <f>(Трансформирование!AG25/$AG$89)*100</f>
        <v>1.4930424107888056</v>
      </c>
      <c r="AH25" s="21">
        <f>(Трансформирование!AH25/$AH$89)*100</f>
        <v>1.5388057677571387</v>
      </c>
      <c r="AI25" s="21">
        <f>(Трансформирование!AI25/$AI$89)*100</f>
        <v>1.3770207043397864</v>
      </c>
    </row>
    <row r="26" spans="1:35" x14ac:dyDescent="0.2">
      <c r="A26" s="15" t="s">
        <v>21</v>
      </c>
      <c r="B26" s="21">
        <f>(Трансформирование!B26/$B$89)*100</f>
        <v>1.3802746159429602</v>
      </c>
      <c r="C26" s="21">
        <f>(Трансформирование!C26/$C$89)*100</f>
        <v>0.5050798671270893</v>
      </c>
      <c r="D26" s="21">
        <f>Трансформирование!D26</f>
        <v>2.2225291030921031</v>
      </c>
      <c r="E26" s="21">
        <f>Трансформирование!E26</f>
        <v>17</v>
      </c>
      <c r="F26" s="21">
        <f>Трансформирование!F26</f>
        <v>72.400000000000006</v>
      </c>
      <c r="G26" s="21">
        <f>Трансформирование!G26</f>
        <v>27.6</v>
      </c>
      <c r="H26" s="21">
        <f>(Трансформирование!H26/$H$89)*100</f>
        <v>1.026472889706922</v>
      </c>
      <c r="I26" s="21">
        <f>(Трансформирование!I26/$I$89)*100</f>
        <v>0.55952830253972707</v>
      </c>
      <c r="J26" s="21">
        <f>(Трансформирование!J26/$J$89)*100</f>
        <v>0.34266234337218904</v>
      </c>
      <c r="K26" s="21">
        <f>(Трансформирование!K26/$K$89)*100</f>
        <v>0.46983451347143207</v>
      </c>
      <c r="L26" s="21">
        <f>(Трансформирование!L26/$L$89)*100</f>
        <v>0</v>
      </c>
      <c r="M26" s="21">
        <f>(Трансформирование!M26/$M$89)*100</f>
        <v>0</v>
      </c>
      <c r="N26" s="21">
        <f>Трансформирование!N26</f>
        <v>0</v>
      </c>
      <c r="O26" s="21">
        <f>(Трансформирование!O26/$O$89)*100</f>
        <v>1.4610288845309234</v>
      </c>
      <c r="P26" s="21">
        <f>(Трансформирование!P26/$P$89)*100</f>
        <v>2.0789772517642278</v>
      </c>
      <c r="Q26" s="21">
        <f>(Трансформирование!Q26/$Q$89)*100</f>
        <v>1.1887675549618872</v>
      </c>
      <c r="R26" s="21">
        <f>(Трансформирование!R26/$R$89)*100</f>
        <v>1.2099252214811906</v>
      </c>
      <c r="S26" s="21">
        <f>(Трансформирование!S26/$S$89)*100</f>
        <v>2.238797636880892</v>
      </c>
      <c r="T26" s="21">
        <f>(Трансформирование!T26/$T$89)*100</f>
        <v>1.3649870876204671</v>
      </c>
      <c r="U26" s="21">
        <f>(Трансформирование!U26/$U$89)*100</f>
        <v>1.2769624676887203</v>
      </c>
      <c r="V26" s="21">
        <f>(Трансформирование!V26/$V$89)*100</f>
        <v>1.7514344851243617</v>
      </c>
      <c r="W26" s="21">
        <f>(Трансформирование!W26/$W$89)*100</f>
        <v>1.4434590427087046</v>
      </c>
      <c r="X26" s="21">
        <f>(Трансформирование!X26/$X$89)*100</f>
        <v>1.3677177958803828</v>
      </c>
      <c r="Y26" s="21">
        <f>(Трансформирование!Y26/$Y$89)*100</f>
        <v>1.4311658875200539</v>
      </c>
      <c r="Z26" s="21">
        <f>(Трансформирование!Z26/$Z$89)*100</f>
        <v>1.4796436996410252</v>
      </c>
      <c r="AA26" s="21">
        <f>(Трансформирование!AA26/$AA$89)*100</f>
        <v>0</v>
      </c>
      <c r="AB26" s="21">
        <f>(Трансформирование!AB26/$AB$89)*100</f>
        <v>1.1953641775197792</v>
      </c>
      <c r="AC26" s="21">
        <f>(Трансформирование!AC26/$AC$89)*100</f>
        <v>0</v>
      </c>
      <c r="AD26" s="21">
        <f>(Трансформирование!AD26/$AD$89)*100</f>
        <v>0</v>
      </c>
      <c r="AE26" s="21">
        <f>(Трансформирование!AE26/$AE$89)*100</f>
        <v>0</v>
      </c>
      <c r="AF26" s="21">
        <f>(Трансформирование!AF26/$AF$89)*100</f>
        <v>1.2437418114878789</v>
      </c>
      <c r="AG26" s="21">
        <f>(Трансформирование!AG26/$AG$89)*100</f>
        <v>1.0763007561319169</v>
      </c>
      <c r="AH26" s="21">
        <f>(Трансформирование!AH26/$AH$89)*100</f>
        <v>1.4831362710870069</v>
      </c>
      <c r="AI26" s="21">
        <f>(Трансформирование!AI26/$AI$89)*100</f>
        <v>1.349004006387807</v>
      </c>
    </row>
    <row r="27" spans="1:35" x14ac:dyDescent="0.2">
      <c r="A27" s="15" t="s">
        <v>22</v>
      </c>
      <c r="B27" s="21">
        <f>(Трансформирование!B27/$B$89)*100</f>
        <v>1.3123869333701637</v>
      </c>
      <c r="C27" s="21">
        <f>(Трансформирование!C27/$C$89)*100</f>
        <v>1.1519154853719566</v>
      </c>
      <c r="D27" s="21">
        <f>Трансформирование!D27</f>
        <v>2.0795070719013991</v>
      </c>
      <c r="E27" s="21">
        <f>Трансформирование!E27</f>
        <v>25.4</v>
      </c>
      <c r="F27" s="21">
        <f>Трансформирование!F27</f>
        <v>72</v>
      </c>
      <c r="G27" s="21">
        <f>Трансформирование!G27</f>
        <v>28</v>
      </c>
      <c r="H27" s="21">
        <f>(Трансформирование!H27/$H$89)*100</f>
        <v>1.065680522687098</v>
      </c>
      <c r="I27" s="21">
        <f>(Трансформирование!I27/$I$89)*100</f>
        <v>1.1896372784076779</v>
      </c>
      <c r="J27" s="21">
        <f>(Трансформирование!J27/$J$89)*100</f>
        <v>1.0790500045101485</v>
      </c>
      <c r="K27" s="21">
        <f>(Трансформирование!K27/$K$89)*100</f>
        <v>1.1028495421419326</v>
      </c>
      <c r="L27" s="21">
        <f>(Трансформирование!L27/$L$89)*100</f>
        <v>1.0567143331783764</v>
      </c>
      <c r="M27" s="21">
        <f>(Трансформирование!M27/$M$89)*100</f>
        <v>1.1101515613356137</v>
      </c>
      <c r="N27" s="21">
        <f>Трансформирование!N27</f>
        <v>2.1558246717785052</v>
      </c>
      <c r="O27" s="21">
        <f>(Трансформирование!O27/$O$89)*100</f>
        <v>1.0654702081318401</v>
      </c>
      <c r="P27" s="21">
        <f>(Трансформирование!P27/$P$89)*100</f>
        <v>0.70149268138853382</v>
      </c>
      <c r="Q27" s="21">
        <f>(Трансформирование!Q27/$Q$89)*100</f>
        <v>1.4100728081304736</v>
      </c>
      <c r="R27" s="21">
        <f>(Трансформирование!R27/$R$89)*100</f>
        <v>1.1735668490300661</v>
      </c>
      <c r="S27" s="21">
        <f>(Трансформирование!S27/$S$89)*100</f>
        <v>1.1340713192601675</v>
      </c>
      <c r="T27" s="21">
        <f>(Трансформирование!T27/$T$89)*100</f>
        <v>1.1908271565940789</v>
      </c>
      <c r="U27" s="21">
        <f>(Трансформирование!U27/$U$89)*100</f>
        <v>1.0024559596938942</v>
      </c>
      <c r="V27" s="21">
        <f>(Трансформирование!V27/$V$89)*100</f>
        <v>1.3877340317887286</v>
      </c>
      <c r="W27" s="21">
        <f>(Трансформирование!W27/$W$89)*100</f>
        <v>1.1207368893835759</v>
      </c>
      <c r="X27" s="21">
        <f>(Трансформирование!X27/$X$89)*100</f>
        <v>1.0451947382936448</v>
      </c>
      <c r="Y27" s="21">
        <f>(Трансформирование!Y27/$Y$89)*100</f>
        <v>1.1239115512984996</v>
      </c>
      <c r="Z27" s="21">
        <f>(Трансформирование!Z27/$Z$89)*100</f>
        <v>1.1746966004552801</v>
      </c>
      <c r="AA27" s="21">
        <f>(Трансформирование!AA27/$AA$89)*100</f>
        <v>0</v>
      </c>
      <c r="AB27" s="21">
        <f>(Трансформирование!AB27/$AB$89)*100</f>
        <v>1.3149112963325877</v>
      </c>
      <c r="AC27" s="21">
        <f>(Трансформирование!AC27/$AC$89)*100</f>
        <v>1.6328077212785435</v>
      </c>
      <c r="AD27" s="21">
        <f>(Трансформирование!AD27/$AD$89)*100</f>
        <v>1.5388558265438692</v>
      </c>
      <c r="AE27" s="21">
        <f>(Трансформирование!AE27/$AE$89)*100</f>
        <v>1.0863369032766941</v>
      </c>
      <c r="AF27" s="21">
        <f>(Трансформирование!AF27/$AF$89)*100</f>
        <v>1.4092278892659555</v>
      </c>
      <c r="AG27" s="21">
        <f>(Трансформирование!AG27/$AG$89)*100</f>
        <v>1.5705607049569514</v>
      </c>
      <c r="AH27" s="21">
        <f>(Трансформирование!AH27/$AH$89)*100</f>
        <v>1.4484493133339835</v>
      </c>
      <c r="AI27" s="21">
        <f>(Трансформирование!AI27/$AI$89)*100</f>
        <v>1.7216260891491328</v>
      </c>
    </row>
    <row r="28" spans="1:35" x14ac:dyDescent="0.2">
      <c r="A28" s="15" t="s">
        <v>23</v>
      </c>
      <c r="B28" s="21">
        <f>(Трансформирование!B28/$B$89)*100</f>
        <v>0.74617238591095669</v>
      </c>
      <c r="C28" s="21">
        <f>(Трансформирование!C28/$C$89)*100</f>
        <v>1.0968591694138465</v>
      </c>
      <c r="D28" s="21">
        <f>Трансформирование!D28</f>
        <v>2.0335227133295235</v>
      </c>
      <c r="E28" s="21">
        <f>Трансформирование!E28</f>
        <v>24.6</v>
      </c>
      <c r="F28" s="21">
        <f>Трансформирование!F28</f>
        <v>77.7</v>
      </c>
      <c r="G28" s="21">
        <f>Трансформирование!G28</f>
        <v>22.3</v>
      </c>
      <c r="H28" s="21">
        <f>(Трансформирование!H28/$H$89)*100</f>
        <v>1.1442411977818014</v>
      </c>
      <c r="I28" s="21">
        <f>(Трансформирование!I28/$I$89)*100</f>
        <v>1.0763852520852339</v>
      </c>
      <c r="J28" s="21">
        <f>(Трансформирование!J28/$J$89)*100</f>
        <v>1.5581182353615008</v>
      </c>
      <c r="K28" s="21">
        <f>(Трансформирование!K28/$K$89)*100</f>
        <v>1.1135751136364676</v>
      </c>
      <c r="L28" s="21">
        <f>(Трансформирование!L28/$L$89)*100</f>
        <v>0.9480526771367207</v>
      </c>
      <c r="M28" s="21">
        <f>(Трансформирование!M28/$M$89)*100</f>
        <v>0.94777884297996096</v>
      </c>
      <c r="N28" s="21">
        <f>Трансформирование!N28</f>
        <v>0.79527072876705063</v>
      </c>
      <c r="O28" s="21">
        <f>(Трансформирование!O28/$O$89)*100</f>
        <v>1.2511529420405949</v>
      </c>
      <c r="P28" s="21">
        <f>(Трансформирование!P28/$P$89)*100</f>
        <v>1.3238760047175895</v>
      </c>
      <c r="Q28" s="21">
        <f>(Трансформирование!Q28/$Q$89)*100</f>
        <v>1.2828965902291545</v>
      </c>
      <c r="R28" s="21">
        <f>(Трансформирование!R28/$R$89)*100</f>
        <v>1.1797823218634276</v>
      </c>
      <c r="S28" s="21">
        <f>(Трансформирование!S28/$S$89)*100</f>
        <v>1.0842193976905135</v>
      </c>
      <c r="T28" s="21">
        <f>(Трансформирование!T28/$T$89)*100</f>
        <v>1.1547725093939263</v>
      </c>
      <c r="U28" s="21">
        <f>(Трансформирование!U28/$U$89)*100</f>
        <v>1.0454850265977578</v>
      </c>
      <c r="V28" s="21">
        <f>(Трансформирование!V28/$V$89)*100</f>
        <v>1.1458692135765811</v>
      </c>
      <c r="W28" s="21">
        <f>(Трансформирование!W28/$W$89)*100</f>
        <v>1.2391647053888513</v>
      </c>
      <c r="X28" s="21">
        <f>(Трансформирование!X28/$X$89)*100</f>
        <v>1.1995404368032787</v>
      </c>
      <c r="Y28" s="21">
        <f>(Трансформирование!Y28/$Y$89)*100</f>
        <v>1.2018195023342764</v>
      </c>
      <c r="Z28" s="21">
        <f>(Трансформирование!Z28/$Z$89)*100</f>
        <v>1.1477563121663554</v>
      </c>
      <c r="AA28" s="21">
        <f>(Трансформирование!AA28/$AA$89)*100</f>
        <v>0</v>
      </c>
      <c r="AB28" s="21">
        <f>(Трансформирование!AB28/$AB$89)*100</f>
        <v>1.4454375868292366</v>
      </c>
      <c r="AC28" s="21">
        <f>(Трансформирование!AC28/$AC$89)*100</f>
        <v>1.5939755761496703</v>
      </c>
      <c r="AD28" s="21">
        <f>(Трансформирование!AD28/$AD$89)*100</f>
        <v>1.0699197805446483</v>
      </c>
      <c r="AE28" s="21">
        <f>(Трансформирование!AE28/$AE$89)*100</f>
        <v>1.2263537176518264</v>
      </c>
      <c r="AF28" s="21">
        <f>(Трансформирование!AF28/$AF$89)*100</f>
        <v>1.4811133626676445</v>
      </c>
      <c r="AG28" s="21">
        <f>(Трансформирование!AG28/$AG$89)*100</f>
        <v>1.2437962967534648</v>
      </c>
      <c r="AH28" s="21">
        <f>(Трансформирование!AH28/$AH$89)*100</f>
        <v>1.4571334401319473</v>
      </c>
      <c r="AI28" s="21">
        <f>(Трансформирование!AI28/$AI$89)*100</f>
        <v>1.1886084106127253</v>
      </c>
    </row>
    <row r="29" spans="1:35" x14ac:dyDescent="0.2">
      <c r="A29" s="15" t="s">
        <v>24</v>
      </c>
      <c r="B29" s="21">
        <f>(Трансформирование!B29/$B$89)*100</f>
        <v>1.1456063867665593</v>
      </c>
      <c r="C29" s="21">
        <f>(Трансформирование!C29/$C$89)*100</f>
        <v>1.2743118088884069</v>
      </c>
      <c r="D29" s="21">
        <f>Трансформирование!D29</f>
        <v>1.961396648394778</v>
      </c>
      <c r="E29" s="21">
        <f>Трансформирование!E29</f>
        <v>27.2</v>
      </c>
      <c r="F29" s="21">
        <f>Трансформирование!F29</f>
        <v>64.2</v>
      </c>
      <c r="G29" s="21">
        <f>Трансформирование!G29</f>
        <v>35.799999999999997</v>
      </c>
      <c r="H29" s="21">
        <f>(Трансформирование!H29/$H$89)*100</f>
        <v>1.104029310696331</v>
      </c>
      <c r="I29" s="21">
        <f>(Трансформирование!I29/$I$89)*100</f>
        <v>1.0959223111336616</v>
      </c>
      <c r="J29" s="21">
        <f>(Трансформирование!J29/$J$89)*100</f>
        <v>1.2418343124466131</v>
      </c>
      <c r="K29" s="21">
        <f>(Трансформирование!K29/$K$89)*100</f>
        <v>1.2419990797888432</v>
      </c>
      <c r="L29" s="21">
        <f>(Трансформирование!L29/$L$89)*100</f>
        <v>0.97756095486573302</v>
      </c>
      <c r="M29" s="21">
        <f>(Трансформирование!M29/$M$89)*100</f>
        <v>1.1664360438417172</v>
      </c>
      <c r="N29" s="21">
        <f>Трансформирование!N29</f>
        <v>1.189207115002721</v>
      </c>
      <c r="O29" s="21">
        <f>(Трансформирование!O29/$O$89)*100</f>
        <v>1.2661410467212464</v>
      </c>
      <c r="P29" s="21">
        <f>(Трансформирование!P29/$P$89)*100</f>
        <v>0.93632598705249681</v>
      </c>
      <c r="Q29" s="21">
        <f>(Трансформирование!Q29/$Q$89)*100</f>
        <v>1.4475130182667253</v>
      </c>
      <c r="R29" s="21">
        <f>(Трансформирование!R29/$R$89)*100</f>
        <v>1.4236123794355675</v>
      </c>
      <c r="S29" s="21">
        <f>(Трансформирование!S29/$S$89)*100</f>
        <v>1.2975278607000331</v>
      </c>
      <c r="T29" s="21">
        <f>(Трансформирование!T29/$T$89)*100</f>
        <v>1.2389102014162148</v>
      </c>
      <c r="U29" s="21">
        <f>(Трансформирование!U29/$U$89)*100</f>
        <v>1.143943508615054</v>
      </c>
      <c r="V29" s="21">
        <f>(Трансформирование!V29/$V$89)*100</f>
        <v>1.437616915528831</v>
      </c>
      <c r="W29" s="21">
        <f>(Трансформирование!W29/$W$89)*100</f>
        <v>1.2885578035750365</v>
      </c>
      <c r="X29" s="21">
        <f>(Трансформирование!X29/$X$89)*100</f>
        <v>1.2265793545352688</v>
      </c>
      <c r="Y29" s="21">
        <f>(Трансформирование!Y29/$Y$89)*100</f>
        <v>1.290879246741945</v>
      </c>
      <c r="Z29" s="21">
        <f>(Трансформирование!Z29/$Z$89)*100</f>
        <v>1.2437037866811682</v>
      </c>
      <c r="AA29" s="21">
        <f>(Трансформирование!AA29/$AA$89)*100</f>
        <v>0</v>
      </c>
      <c r="AB29" s="21">
        <f>(Трансформирование!AB29/$AB$89)*100</f>
        <v>1.1390691959575125</v>
      </c>
      <c r="AC29" s="21">
        <f>(Трансформирование!AC29/$AC$89)*100</f>
        <v>2.203177071629717</v>
      </c>
      <c r="AD29" s="21">
        <f>(Трансформирование!AD29/$AD$89)*100</f>
        <v>1.4764311646619399</v>
      </c>
      <c r="AE29" s="21">
        <f>(Трансформирование!AE29/$AE$89)*100</f>
        <v>0.9369631790710794</v>
      </c>
      <c r="AF29" s="21">
        <f>(Трансформирование!AF29/$AF$89)*100</f>
        <v>1.1293725238175329</v>
      </c>
      <c r="AG29" s="21">
        <f>(Трансформирование!AG29/$AG$89)*100</f>
        <v>0.87043935301119468</v>
      </c>
      <c r="AH29" s="21">
        <f>(Трансформирование!AH29/$AH$89)*100</f>
        <v>0.94849978602741336</v>
      </c>
      <c r="AI29" s="21">
        <f>(Трансформирование!AI29/$AI$89)*100</f>
        <v>0.80057714397781077</v>
      </c>
    </row>
    <row r="30" spans="1:35" x14ac:dyDescent="0.2">
      <c r="A30" s="15" t="s">
        <v>25</v>
      </c>
      <c r="B30" s="21">
        <f>(Трансформирование!B30/$B$89)*100</f>
        <v>1.3132942183457144</v>
      </c>
      <c r="C30" s="21">
        <f>(Трансформирование!C30/$C$89)*100</f>
        <v>1.0310059309168773</v>
      </c>
      <c r="D30" s="21">
        <f>Трансформирование!D30</f>
        <v>2.0654650327566206</v>
      </c>
      <c r="E30" s="21">
        <f>Трансформирование!E30</f>
        <v>21.2</v>
      </c>
      <c r="F30" s="21">
        <f>Трансформирование!F30</f>
        <v>92.5</v>
      </c>
      <c r="G30" s="21">
        <f>Трансформирование!G30</f>
        <v>7.5</v>
      </c>
      <c r="H30" s="21">
        <f>(Трансформирование!H30/$H$89)*100</f>
        <v>1.1331844306790799</v>
      </c>
      <c r="I30" s="21">
        <f>(Трансформирование!I30/$I$89)*100</f>
        <v>1.0229946938943781</v>
      </c>
      <c r="J30" s="21">
        <f>(Трансформирование!J30/$J$89)*100</f>
        <v>0.71697337457996602</v>
      </c>
      <c r="K30" s="21">
        <f>(Трансформирование!K30/$K$89)*100</f>
        <v>1.0915770056117411</v>
      </c>
      <c r="L30" s="21">
        <f>(Трансформирование!L30/$L$89)*100</f>
        <v>0.86582576562250235</v>
      </c>
      <c r="M30" s="21">
        <f>(Трансформирование!M30/$M$89)*100</f>
        <v>0.97450299841760812</v>
      </c>
      <c r="N30" s="21">
        <f>Трансформирование!N30</f>
        <v>1.1418583454354265</v>
      </c>
      <c r="O30" s="21">
        <f>(Трансформирование!O30/$O$89)*100</f>
        <v>1.8267947276753267</v>
      </c>
      <c r="P30" s="21">
        <f>(Трансформирование!P30/$P$89)*100</f>
        <v>1.3891597860609304</v>
      </c>
      <c r="Q30" s="21">
        <f>(Трансформирование!Q30/$Q$89)*100</f>
        <v>1.2518883512377048</v>
      </c>
      <c r="R30" s="21">
        <f>(Трансформирование!R30/$R$89)*100</f>
        <v>1.2273379234143214</v>
      </c>
      <c r="S30" s="21">
        <f>(Трансформирование!S30/$S$89)*100</f>
        <v>1.3462350024431946</v>
      </c>
      <c r="T30" s="21">
        <f>(Трансформирование!T30/$T$89)*100</f>
        <v>1.1711089844699167</v>
      </c>
      <c r="U30" s="21">
        <f>(Трансформирование!U30/$U$89)*100</f>
        <v>1.2719331571104582</v>
      </c>
      <c r="V30" s="21">
        <f>(Трансформирование!V30/$V$89)*100</f>
        <v>1.2591882589562631</v>
      </c>
      <c r="W30" s="21">
        <f>(Трансформирование!W30/$W$89)*100</f>
        <v>1.1721233371047972</v>
      </c>
      <c r="X30" s="21">
        <f>(Трансформирование!X30/$X$89)*100</f>
        <v>1.2419558077133872</v>
      </c>
      <c r="Y30" s="21">
        <f>(Трансформирование!Y30/$Y$89)*100</f>
        <v>1.3145344643225043</v>
      </c>
      <c r="Z30" s="21">
        <f>(Трансформирование!Z30/$Z$89)*100</f>
        <v>1.2679201569618321</v>
      </c>
      <c r="AA30" s="21">
        <f>(Трансформирование!AA30/$AA$89)*100</f>
        <v>0</v>
      </c>
      <c r="AB30" s="21">
        <f>(Трансформирование!AB30/$AB$89)*100</f>
        <v>1.2334866463190013</v>
      </c>
      <c r="AC30" s="21">
        <f>(Трансформирование!AC30/$AC$89)*100</f>
        <v>1.5183452400072275</v>
      </c>
      <c r="AD30" s="21">
        <f>(Трансформирование!AD30/$AD$89)*100</f>
        <v>0.81654839333438578</v>
      </c>
      <c r="AE30" s="21">
        <f>(Трансформирование!AE30/$AE$89)*100</f>
        <v>0.98196273783802945</v>
      </c>
      <c r="AF30" s="21">
        <f>(Трансформирование!AF30/$AF$89)*100</f>
        <v>1.1627454646977393</v>
      </c>
      <c r="AG30" s="21">
        <f>(Трансформирование!AG30/$AG$89)*100</f>
        <v>0.91325733010996324</v>
      </c>
      <c r="AH30" s="21">
        <f>(Трансформирование!AH30/$AH$89)*100</f>
        <v>1.2023897511723742</v>
      </c>
      <c r="AI30" s="21">
        <f>(Трансформирование!AI30/$AI$89)*100</f>
        <v>1.7006135656851484</v>
      </c>
    </row>
    <row r="31" spans="1:35" x14ac:dyDescent="0.2">
      <c r="A31" s="15" t="s">
        <v>26</v>
      </c>
      <c r="B31" s="21">
        <f>(Трансформирование!B31/$B$89)*100</f>
        <v>1.0284757628474084</v>
      </c>
      <c r="C31" s="21">
        <f>(Трансформирование!C31/$C$89)*100</f>
        <v>0.9774312407644451</v>
      </c>
      <c r="D31" s="21">
        <f>Трансформирование!D31</f>
        <v>2.0305431848689306</v>
      </c>
      <c r="E31" s="21">
        <f>Трансформирование!E31</f>
        <v>28.7</v>
      </c>
      <c r="F31" s="21">
        <f>Трансформирование!F31</f>
        <v>70.8</v>
      </c>
      <c r="G31" s="21">
        <f>Трансформирование!G31</f>
        <v>29.2</v>
      </c>
      <c r="H31" s="21">
        <f>(Трансформирование!H31/$H$89)*100</f>
        <v>1.1246743083853907</v>
      </c>
      <c r="I31" s="21">
        <f>(Трансформирование!I31/$I$89)*100</f>
        <v>1.0938931924303352</v>
      </c>
      <c r="J31" s="21">
        <f>(Трансформирование!J31/$J$89)*100</f>
        <v>1.2281102798640113</v>
      </c>
      <c r="K31" s="21">
        <f>(Трансформирование!K31/$K$89)*100</f>
        <v>0.9314763889612413</v>
      </c>
      <c r="L31" s="21">
        <f>(Трансформирование!L31/$L$89)*100</f>
        <v>0.92116828079136981</v>
      </c>
      <c r="M31" s="21">
        <f>(Трансформирование!M31/$M$89)*100</f>
        <v>1.0108819679377388</v>
      </c>
      <c r="N31" s="21">
        <f>Трансформирование!N31</f>
        <v>1.4052906339306293</v>
      </c>
      <c r="O31" s="21">
        <f>(Трансформирование!O31/$O$89)*100</f>
        <v>1.2013388302145342</v>
      </c>
      <c r="P31" s="21">
        <f>(Трансформирование!P31/$P$89)*100</f>
        <v>1.1872732109182966</v>
      </c>
      <c r="Q31" s="21">
        <f>(Трансформирование!Q31/$Q$89)*100</f>
        <v>1.3118846461415665</v>
      </c>
      <c r="R31" s="21">
        <f>(Трансформирование!R31/$R$89)*100</f>
        <v>1.0476468432771555</v>
      </c>
      <c r="S31" s="21">
        <f>(Трансформирование!S31/$S$89)*100</f>
        <v>1.3901132697519742</v>
      </c>
      <c r="T31" s="21">
        <f>(Трансформирование!T31/$T$89)*100</f>
        <v>1.1351265309482386</v>
      </c>
      <c r="U31" s="21">
        <f>(Трансформирование!U31/$U$89)*100</f>
        <v>1.1932883277382591</v>
      </c>
      <c r="V31" s="21">
        <f>(Трансформирование!V31/$V$89)*100</f>
        <v>1.139698785373239</v>
      </c>
      <c r="W31" s="21">
        <f>(Трансформирование!W31/$W$89)*100</f>
        <v>1.1679100390281536</v>
      </c>
      <c r="X31" s="21">
        <f>(Трансформирование!X31/$X$89)*100</f>
        <v>1.1697309148870163</v>
      </c>
      <c r="Y31" s="21">
        <f>(Трансформирование!Y31/$Y$89)*100</f>
        <v>1.1745364478528788</v>
      </c>
      <c r="Z31" s="21">
        <f>(Трансформирование!Z31/$Z$89)*100</f>
        <v>1.1585699143131192</v>
      </c>
      <c r="AA31" s="21">
        <f>(Трансформирование!AA31/$AA$89)*100</f>
        <v>0</v>
      </c>
      <c r="AB31" s="21">
        <f>(Трансформирование!AB31/$AB$89)*100</f>
        <v>1.2007568413950671</v>
      </c>
      <c r="AC31" s="21">
        <f>(Трансформирование!AC31/$AC$89)*100</f>
        <v>1.2277428146628144</v>
      </c>
      <c r="AD31" s="21">
        <f>(Трансформирование!AD31/$AD$89)*100</f>
        <v>1.0838926002574145</v>
      </c>
      <c r="AE31" s="21">
        <f>(Трансформирование!AE31/$AE$89)*100</f>
        <v>0.96719553968155803</v>
      </c>
      <c r="AF31" s="21">
        <f>(Трансформирование!AF31/$AF$89)*100</f>
        <v>1.6555565259842218</v>
      </c>
      <c r="AG31" s="21">
        <f>(Трансформирование!AG31/$AG$89)*100</f>
        <v>1.6920393322332627</v>
      </c>
      <c r="AH31" s="21">
        <f>(Трансформирование!AH31/$AH$89)*100</f>
        <v>1.2237233214832377</v>
      </c>
      <c r="AI31" s="21">
        <f>(Трансформирование!AI31/$AI$89)*100</f>
        <v>1.4827837391085086</v>
      </c>
    </row>
    <row r="32" spans="1:35" x14ac:dyDescent="0.2">
      <c r="A32" s="15" t="s">
        <v>27</v>
      </c>
      <c r="B32" s="21">
        <f>(Трансформирование!B32/$B$89)*100</f>
        <v>1.0326957201119216</v>
      </c>
      <c r="C32" s="21">
        <f>(Трансформирование!C32/$C$89)*100</f>
        <v>0.98939398197823525</v>
      </c>
      <c r="D32" s="21">
        <f>Трансформирование!D32</f>
        <v>2</v>
      </c>
      <c r="E32" s="21">
        <f>Трансформирование!E32</f>
        <v>29</v>
      </c>
      <c r="F32" s="21">
        <f>Трансформирование!F32</f>
        <v>70.5</v>
      </c>
      <c r="G32" s="21">
        <f>Трансформирование!G32</f>
        <v>29.5</v>
      </c>
      <c r="H32" s="21">
        <f>(Трансформирование!H32/$H$89)*100</f>
        <v>1.2488688191235533</v>
      </c>
      <c r="I32" s="21">
        <f>(Трансформирование!I32/$I$89)*100</f>
        <v>1.0352131799873427</v>
      </c>
      <c r="J32" s="21">
        <f>(Трансформирование!J32/$J$89)*100</f>
        <v>1.3614097800395064</v>
      </c>
      <c r="K32" s="21">
        <f>(Трансформирование!K32/$K$89)*100</f>
        <v>0.95848406128700181</v>
      </c>
      <c r="L32" s="21">
        <f>(Трансформирование!L32/$L$89)*100</f>
        <v>0.872512175367822</v>
      </c>
      <c r="M32" s="21">
        <f>(Трансформирование!M32/$M$89)*100</f>
        <v>0.98707983177284198</v>
      </c>
      <c r="N32" s="21">
        <f>Трансформирование!N32</f>
        <v>1.0241136890844451</v>
      </c>
      <c r="O32" s="21">
        <f>(Трансформирование!O32/$O$89)*100</f>
        <v>0.9842095737195794</v>
      </c>
      <c r="P32" s="21">
        <f>(Трансформирование!P32/$P$89)*100</f>
        <v>0.99218398170069244</v>
      </c>
      <c r="Q32" s="21">
        <f>(Трансформирование!Q32/$Q$89)*100</f>
        <v>1.0227825410158047</v>
      </c>
      <c r="R32" s="21">
        <f>(Трансформирование!R32/$R$89)*100</f>
        <v>1.0166589012859886</v>
      </c>
      <c r="S32" s="21">
        <f>(Трансформирование!S32/$S$89)*100</f>
        <v>1.0063811702888397</v>
      </c>
      <c r="T32" s="21">
        <f>(Трансформирование!T32/$T$89)*100</f>
        <v>1.0987721142416293</v>
      </c>
      <c r="U32" s="21">
        <f>(Трансформирование!U32/$U$89)*100</f>
        <v>1.0792582591382409</v>
      </c>
      <c r="V32" s="21">
        <f>(Трансформирование!V32/$V$89)*100</f>
        <v>1.0890702338523099</v>
      </c>
      <c r="W32" s="21">
        <f>(Трансформирование!W32/$W$89)*100</f>
        <v>1.0102534709974784</v>
      </c>
      <c r="X32" s="21">
        <f>(Трансформирование!X32/$X$89)*100</f>
        <v>1.0979791034146367</v>
      </c>
      <c r="Y32" s="21">
        <f>(Трансформирование!Y32/$Y$89)*100</f>
        <v>1.1246796373104413</v>
      </c>
      <c r="Z32" s="21">
        <f>(Трансформирование!Z32/$Z$89)*100</f>
        <v>1.104895330435528</v>
      </c>
      <c r="AA32" s="21">
        <f>(Трансформирование!AA32/$AA$89)*100</f>
        <v>0</v>
      </c>
      <c r="AB32" s="21">
        <f>(Трансформирование!AB32/$AB$89)*100</f>
        <v>1.1875400113292089</v>
      </c>
      <c r="AC32" s="21">
        <f>(Трансформирование!AC32/$AC$89)*100</f>
        <v>0.58922600241503131</v>
      </c>
      <c r="AD32" s="21">
        <f>(Трансформирование!AD32/$AD$89)*100</f>
        <v>1.1781143691852578</v>
      </c>
      <c r="AE32" s="21">
        <f>(Трансформирование!AE32/$AE$89)*100</f>
        <v>1.0144032399287231</v>
      </c>
      <c r="AF32" s="21">
        <f>(Трансформирование!AF32/$AF$89)*100</f>
        <v>1.5880207040600669</v>
      </c>
      <c r="AG32" s="21">
        <f>(Трансформирование!AG32/$AG$89)*100</f>
        <v>1.3551109964777319</v>
      </c>
      <c r="AH32" s="21">
        <f>(Трансформирование!AH32/$AH$89)*100</f>
        <v>1.4252164704831569</v>
      </c>
      <c r="AI32" s="21">
        <f>(Трансформирование!AI32/$AI$89)*100</f>
        <v>1.1816042361247303</v>
      </c>
    </row>
    <row r="33" spans="1:35" x14ac:dyDescent="0.2">
      <c r="A33" s="15" t="s">
        <v>28</v>
      </c>
      <c r="B33" s="21">
        <f>(Трансформирование!B33/$B$89)*100</f>
        <v>0.41174368296379527</v>
      </c>
      <c r="C33" s="21">
        <f>(Трансформирование!C33/$C$89)*100</f>
        <v>1.6683226496675716</v>
      </c>
      <c r="D33" s="21">
        <f>Трансформирование!D33</f>
        <v>1.9480074928505935</v>
      </c>
      <c r="E33" s="21">
        <f>Трансформирование!E33</f>
        <v>26.4</v>
      </c>
      <c r="F33" s="21">
        <f>Трансформирование!F33</f>
        <v>100</v>
      </c>
      <c r="G33" s="21">
        <f>Трансформирование!G33</f>
        <v>0</v>
      </c>
      <c r="H33" s="21">
        <f>(Трансформирование!H33/$H$89)*100</f>
        <v>1.1806114635287279</v>
      </c>
      <c r="I33" s="21">
        <f>(Трансформирование!I33/$I$89)*100</f>
        <v>1.8379025069237811</v>
      </c>
      <c r="J33" s="21">
        <f>(Трансформирование!J33/$J$89)*100</f>
        <v>2.2860112561456116</v>
      </c>
      <c r="K33" s="21">
        <f>(Трансформирование!K33/$K$89)*100</f>
        <v>1.8436256233564929</v>
      </c>
      <c r="L33" s="21">
        <f>(Трансформирование!L33/$L$89)*100</f>
        <v>2.2733971673478912</v>
      </c>
      <c r="M33" s="21">
        <f>(Трансформирование!M33/$M$89)*100</f>
        <v>2.5165696618418023</v>
      </c>
      <c r="N33" s="21">
        <f>Трансформирование!N33</f>
        <v>1.6437308834542408</v>
      </c>
      <c r="O33" s="21">
        <f>(Трансформирование!O33/$O$89)*100</f>
        <v>1.2206353555553549</v>
      </c>
      <c r="P33" s="21">
        <f>(Трансформирование!P33/$P$89)*100</f>
        <v>1.7496525809442454</v>
      </c>
      <c r="Q33" s="21">
        <f>(Трансформирование!Q33/$Q$89)*100</f>
        <v>1.4132196383082336</v>
      </c>
      <c r="R33" s="21">
        <f>(Трансформирование!R33/$R$89)*100</f>
        <v>1.4870112371344602</v>
      </c>
      <c r="S33" s="21">
        <f>(Трансформирование!S33/$S$89)*100</f>
        <v>1.122554419934231</v>
      </c>
      <c r="T33" s="21">
        <f>(Трансформирование!T33/$T$89)*100</f>
        <v>1.4104909120254709</v>
      </c>
      <c r="U33" s="21">
        <f>(Трансформирование!U33/$U$89)*100</f>
        <v>1.2855034244390531</v>
      </c>
      <c r="V33" s="21">
        <f>(Трансформирование!V33/$V$89)*100</f>
        <v>1.4328892719658093</v>
      </c>
      <c r="W33" s="21">
        <f>(Трансформирование!W33/$W$89)*100</f>
        <v>1.4147892047874155</v>
      </c>
      <c r="X33" s="21">
        <f>(Трансформирование!X33/$X$89)*100</f>
        <v>1.3218697505642485</v>
      </c>
      <c r="Y33" s="21">
        <f>(Трансформирование!Y33/$Y$89)*100</f>
        <v>1.4581424557917537</v>
      </c>
      <c r="Z33" s="21">
        <f>(Трансформирование!Z33/$Z$89)*100</f>
        <v>1.4618660784233937</v>
      </c>
      <c r="AA33" s="21">
        <f>(Трансформирование!AA33/$AA$89)*100</f>
        <v>0</v>
      </c>
      <c r="AB33" s="21">
        <f>(Трансформирование!AB33/$AB$89)*100</f>
        <v>1.5388522410593903</v>
      </c>
      <c r="AC33" s="21">
        <f>(Трансформирование!AC33/$AC$89)*100</f>
        <v>2.3990828181124209</v>
      </c>
      <c r="AD33" s="21">
        <f>(Трансформирование!AD33/$AD$89)*100</f>
        <v>2.2797227745875328</v>
      </c>
      <c r="AE33" s="21">
        <f>(Трансформирование!AE33/$AE$89)*100</f>
        <v>2.3691355537156169</v>
      </c>
      <c r="AF33" s="21">
        <f>(Трансформирование!AF33/$AF$89)*100</f>
        <v>2.0719628388718285</v>
      </c>
      <c r="AG33" s="21">
        <f>(Трансформирование!AG33/$AG$89)*100</f>
        <v>1.4560159691102401</v>
      </c>
      <c r="AH33" s="21">
        <f>(Трансформирование!AH33/$AH$89)*100</f>
        <v>1.4769271537816719</v>
      </c>
      <c r="AI33" s="21">
        <f>(Трансформирование!AI33/$AI$89)*100</f>
        <v>0.75925251449864117</v>
      </c>
    </row>
    <row r="34" spans="1:35" x14ac:dyDescent="0.2">
      <c r="A34" s="15" t="s">
        <v>29</v>
      </c>
      <c r="B34" s="21">
        <f>(Трансформирование!B34/$B$89)*100</f>
        <v>0.63258455868532326</v>
      </c>
      <c r="C34" s="21">
        <f>(Трансформирование!C34/$C$89)*100</f>
        <v>0.90449957294591976</v>
      </c>
      <c r="D34" s="21">
        <f>Трансформирование!D34</f>
        <v>2.082281603850872</v>
      </c>
      <c r="E34" s="21">
        <f>Трансформирование!E34</f>
        <v>25</v>
      </c>
      <c r="F34" s="21">
        <f>Трансформирование!F34</f>
        <v>47.3</v>
      </c>
      <c r="G34" s="21">
        <f>Трансформирование!G34</f>
        <v>52.7</v>
      </c>
      <c r="H34" s="21">
        <f>(Трансформирование!H34/$H$89)*100</f>
        <v>1.5504975023668588</v>
      </c>
      <c r="I34" s="21">
        <f>(Трансформирование!I34/$I$89)*100</f>
        <v>0.64848826936237425</v>
      </c>
      <c r="J34" s="21">
        <f>(Трансформирование!J34/$J$89)*100</f>
        <v>1.5947704055367358</v>
      </c>
      <c r="K34" s="21">
        <f>(Трансформирование!K34/$K$89)*100</f>
        <v>0.90749766163428747</v>
      </c>
      <c r="L34" s="21">
        <f>(Трансформирование!L34/$L$89)*100</f>
        <v>0.36403489127313254</v>
      </c>
      <c r="M34" s="21">
        <f>(Трансформирование!M34/$M$89)*100</f>
        <v>0.66010006773584573</v>
      </c>
      <c r="N34" s="21">
        <f>Трансформирование!N34</f>
        <v>1.800102871839254</v>
      </c>
      <c r="O34" s="21">
        <f>(Трансформирование!O34/$O$89)*100</f>
        <v>1.1475377420816484</v>
      </c>
      <c r="P34" s="21">
        <f>(Трансформирование!P34/$P$89)*100</f>
        <v>0.8547489010152709</v>
      </c>
      <c r="Q34" s="21">
        <f>(Трансформирование!Q34/$Q$89)*100</f>
        <v>1.2143984056838639</v>
      </c>
      <c r="R34" s="21">
        <f>(Трансформирование!R34/$R$89)*100</f>
        <v>0.9030218534125426</v>
      </c>
      <c r="S34" s="21">
        <f>(Трансформирование!S34/$S$89)*100</f>
        <v>1.1344188670100119</v>
      </c>
      <c r="T34" s="21">
        <f>(Трансформирование!T34/$T$89)*100</f>
        <v>1.1249109174983614</v>
      </c>
      <c r="U34" s="21">
        <f>(Трансформирование!U34/$U$89)*100</f>
        <v>1.2364056731208983</v>
      </c>
      <c r="V34" s="21">
        <f>(Трансформирование!V34/$V$89)*100</f>
        <v>1.002513620246853</v>
      </c>
      <c r="W34" s="21">
        <f>(Трансформирование!W34/$W$89)*100</f>
        <v>1.2904837040001373</v>
      </c>
      <c r="X34" s="21">
        <f>(Трансформирование!X34/$X$89)*100</f>
        <v>1.1496579442860262</v>
      </c>
      <c r="Y34" s="21">
        <f>(Трансформирование!Y34/$Y$89)*100</f>
        <v>1.1180644860211744</v>
      </c>
      <c r="Z34" s="21">
        <f>(Трансформирование!Z34/$Z$89)*100</f>
        <v>1.0853797623131674</v>
      </c>
      <c r="AA34" s="21">
        <f>(Трансформирование!AA34/$AA$89)*100</f>
        <v>0</v>
      </c>
      <c r="AB34" s="21">
        <f>(Трансформирование!AB34/$AB$89)*100</f>
        <v>1.0740250665056925</v>
      </c>
      <c r="AC34" s="21">
        <f>(Трансформирование!AC34/$AC$89)*100</f>
        <v>0.4428590675805974</v>
      </c>
      <c r="AD34" s="21">
        <f>(Трансформирование!AD34/$AD$89)*100</f>
        <v>0.66842421310043354</v>
      </c>
      <c r="AE34" s="21">
        <f>(Трансформирование!AE34/$AE$89)*100</f>
        <v>0.87747448650987248</v>
      </c>
      <c r="AF34" s="21">
        <f>(Трансформирование!AF34/$AF$89)*100</f>
        <v>0.90641669327421925</v>
      </c>
      <c r="AG34" s="21">
        <f>(Трансформирование!AG34/$AG$89)*100</f>
        <v>0.92729358092319636</v>
      </c>
      <c r="AH34" s="21">
        <f>(Трансформирование!AH34/$AH$89)*100</f>
        <v>0.87080375143650657</v>
      </c>
      <c r="AI34" s="21">
        <f>(Трансформирование!AI34/$AI$89)*100</f>
        <v>0.77115961112823239</v>
      </c>
    </row>
    <row r="35" spans="1:35" x14ac:dyDescent="0.2">
      <c r="A35" s="15" t="s">
        <v>30</v>
      </c>
      <c r="B35" s="21">
        <f>(Трансформирование!B35/$B$89)*100</f>
        <v>1.1128204203885712</v>
      </c>
      <c r="C35" s="21">
        <f>(Трансформирование!C35/$C$89)*100</f>
        <v>0.80180197162088629</v>
      </c>
      <c r="D35" s="21">
        <f>Трансформирование!D35</f>
        <v>2.1583155189964338</v>
      </c>
      <c r="E35" s="21">
        <f>Трансформирование!E35</f>
        <v>20.3</v>
      </c>
      <c r="F35" s="21">
        <f>Трансформирование!F35</f>
        <v>45.2</v>
      </c>
      <c r="G35" s="21">
        <f>Трансформирование!G35</f>
        <v>54.8</v>
      </c>
      <c r="H35" s="21">
        <f>(Трансформирование!H35/$H$89)*100</f>
        <v>1.3935522295087446</v>
      </c>
      <c r="I35" s="21">
        <f>(Трансформирование!I35/$I$89)*100</f>
        <v>0.93585427067044458</v>
      </c>
      <c r="J35" s="21">
        <f>(Трансформирование!J35/$J$89)*100</f>
        <v>0.85722639211894547</v>
      </c>
      <c r="K35" s="21">
        <f>(Трансформирование!K35/$K$89)*100</f>
        <v>0.84104869539903993</v>
      </c>
      <c r="L35" s="21">
        <f>(Трансформирование!L35/$L$89)*100</f>
        <v>0.7884037498363482</v>
      </c>
      <c r="M35" s="21">
        <f>(Трансформирование!M35/$M$89)*100</f>
        <v>0.46676123415771587</v>
      </c>
      <c r="N35" s="21">
        <f>Трансформирование!N35</f>
        <v>0.88011173679339338</v>
      </c>
      <c r="O35" s="21">
        <f>(Трансформирование!O35/$O$89)*100</f>
        <v>1.1480199476815096</v>
      </c>
      <c r="P35" s="21">
        <f>(Трансформирование!P35/$P$89)*100</f>
        <v>0.91434514770930619</v>
      </c>
      <c r="Q35" s="21">
        <f>(Трансформирование!Q35/$Q$89)*100</f>
        <v>0.76535442666812969</v>
      </c>
      <c r="R35" s="21">
        <f>(Трансформирование!R35/$R$89)*100</f>
        <v>0.76940763151299896</v>
      </c>
      <c r="S35" s="21">
        <f>(Трансформирование!S35/$S$89)*100</f>
        <v>1.2071524420515465</v>
      </c>
      <c r="T35" s="21">
        <f>(Трансформирование!T35/$T$89)*100</f>
        <v>1.009733560430095</v>
      </c>
      <c r="U35" s="21">
        <f>(Трансформирование!U35/$U$89)*100</f>
        <v>0.69120719531554431</v>
      </c>
      <c r="V35" s="21">
        <f>(Трансформирование!V35/$V$89)*100</f>
        <v>1.3234721108579603</v>
      </c>
      <c r="W35" s="21">
        <f>(Трансформирование!W35/$W$89)*100</f>
        <v>1.0678710783692746</v>
      </c>
      <c r="X35" s="21">
        <f>(Трансформирование!X35/$X$89)*100</f>
        <v>1.0729329676342638</v>
      </c>
      <c r="Y35" s="21">
        <f>(Трансформирование!Y35/$Y$89)*100</f>
        <v>1.0495919659839417</v>
      </c>
      <c r="Z35" s="21">
        <f>(Трансформирование!Z35/$Z$89)*100</f>
        <v>0.94368268640082542</v>
      </c>
      <c r="AA35" s="21">
        <f>(Трансформирование!AA35/$AA$89)*100</f>
        <v>0</v>
      </c>
      <c r="AB35" s="21">
        <f>(Трансформирование!AB35/$AB$89)*100</f>
        <v>1.1108674622905745</v>
      </c>
      <c r="AC35" s="21">
        <f>(Трансформирование!AC35/$AC$89)*100</f>
        <v>0.12510959788357309</v>
      </c>
      <c r="AD35" s="21">
        <f>(Трансформирование!AD35/$AD$89)*100</f>
        <v>0.3406853382434723</v>
      </c>
      <c r="AE35" s="21">
        <f>(Трансформирование!AE35/$AE$89)*100</f>
        <v>0.85672747494328139</v>
      </c>
      <c r="AF35" s="21">
        <f>(Трансформирование!AF35/$AF$89)*100</f>
        <v>0.88119530737078666</v>
      </c>
      <c r="AG35" s="21">
        <f>(Трансформирование!AG35/$AG$89)*100</f>
        <v>0.97821002091872178</v>
      </c>
      <c r="AH35" s="21">
        <f>(Трансформирование!AH35/$AH$89)*100</f>
        <v>1.0339435027200621</v>
      </c>
      <c r="AI35" s="21">
        <f>(Трансформирование!AI35/$AI$89)*100</f>
        <v>0.79497380438741483</v>
      </c>
    </row>
    <row r="36" spans="1:35" x14ac:dyDescent="0.2">
      <c r="A36" s="15" t="s">
        <v>31</v>
      </c>
      <c r="B36" s="21">
        <f>(Трансформирование!B36/$B$89)*100</f>
        <v>1.1157879678528793</v>
      </c>
      <c r="C36" s="21">
        <f>(Трансформирование!C36/$C$89)*100</f>
        <v>1.6908562211990792</v>
      </c>
      <c r="D36" s="21">
        <f>Трансформирование!D36</f>
        <v>2.0626219908738803</v>
      </c>
      <c r="E36" s="21">
        <f>Трансформирование!E36</f>
        <v>25.5</v>
      </c>
      <c r="F36" s="21">
        <f>Трансформирование!F36</f>
        <v>54.3</v>
      </c>
      <c r="G36" s="21">
        <f>Трансформирование!G36</f>
        <v>45.7</v>
      </c>
      <c r="H36" s="21">
        <f>(Трансформирование!H36/$H$89)*100</f>
        <v>1.1576264115588277</v>
      </c>
      <c r="I36" s="21">
        <f>(Трансформирование!I36/$I$89)*100</f>
        <v>1.592041668998281</v>
      </c>
      <c r="J36" s="21">
        <f>(Трансформирование!J36/$J$89)*100</f>
        <v>1.5053862670567952</v>
      </c>
      <c r="K36" s="21">
        <f>(Трансформирование!K36/$K$89)*100</f>
        <v>1.6506075528778368</v>
      </c>
      <c r="L36" s="21">
        <f>(Трансформирование!L36/$L$89)*100</f>
        <v>1.7153578756851529</v>
      </c>
      <c r="M36" s="21">
        <f>(Трансформирование!M36/$M$89)*100</f>
        <v>1.6026861340002849</v>
      </c>
      <c r="N36" s="21">
        <f>Трансформирование!N36</f>
        <v>1</v>
      </c>
      <c r="O36" s="21">
        <f>(Трансформирование!O36/$O$89)*100</f>
        <v>1.2179361066158176</v>
      </c>
      <c r="P36" s="21">
        <f>(Трансформирование!P36/$P$89)*100</f>
        <v>1.0374183009677029</v>
      </c>
      <c r="Q36" s="21">
        <f>(Трансформирование!Q36/$Q$89)*100</f>
        <v>1.1840469267010842</v>
      </c>
      <c r="R36" s="21">
        <f>(Трансформирование!R36/$R$89)*100</f>
        <v>1.1793373764115145</v>
      </c>
      <c r="S36" s="21">
        <f>(Трансформирование!S36/$S$89)*100</f>
        <v>1.2905317630160456</v>
      </c>
      <c r="T36" s="21">
        <f>(Трансформирование!T36/$T$89)*100</f>
        <v>1.2577298554730842</v>
      </c>
      <c r="U36" s="21">
        <f>(Трансформирование!U36/$U$89)*100</f>
        <v>1.3444609030518284</v>
      </c>
      <c r="V36" s="21">
        <f>(Трансформирование!V36/$V$89)*100</f>
        <v>1.3704080430406982</v>
      </c>
      <c r="W36" s="21">
        <f>(Трансформирование!W36/$W$89)*100</f>
        <v>1.3133268017774273</v>
      </c>
      <c r="X36" s="21">
        <f>(Трансформирование!X36/$X$89)*100</f>
        <v>1.2161843368580347</v>
      </c>
      <c r="Y36" s="21">
        <f>(Трансформирование!Y36/$Y$89)*100</f>
        <v>1.1700986751457696</v>
      </c>
      <c r="Z36" s="21">
        <f>(Трансформирование!Z36/$Z$89)*100</f>
        <v>1.3534660465867012</v>
      </c>
      <c r="AA36" s="21">
        <f>(Трансформирование!AA36/$AA$89)*100</f>
        <v>0</v>
      </c>
      <c r="AB36" s="21">
        <f>(Трансформирование!AB36/$AB$89)*100</f>
        <v>1.1999118674035552</v>
      </c>
      <c r="AC36" s="21">
        <f>(Трансформирование!AC36/$AC$89)*100</f>
        <v>1.9459328022915279</v>
      </c>
      <c r="AD36" s="21">
        <f>(Трансформирование!AD36/$AD$89)*100</f>
        <v>1.5088347825156561</v>
      </c>
      <c r="AE36" s="21">
        <f>(Трансформирование!AE36/$AE$89)*100</f>
        <v>0.86508598970502348</v>
      </c>
      <c r="AF36" s="21">
        <f>(Трансформирование!AF36/$AF$89)*100</f>
        <v>1.1118575672198325</v>
      </c>
      <c r="AG36" s="21">
        <f>(Трансформирование!AG36/$AG$89)*100</f>
        <v>1.6258536871873615</v>
      </c>
      <c r="AH36" s="21">
        <f>(Трансформирование!AH36/$AH$89)*100</f>
        <v>1.3887649608881467</v>
      </c>
      <c r="AI36" s="21">
        <f>(Трансформирование!AI36/$AI$89)*100</f>
        <v>0.95887148740649419</v>
      </c>
    </row>
    <row r="37" spans="1:35" x14ac:dyDescent="0.2">
      <c r="A37" s="15" t="s">
        <v>32</v>
      </c>
      <c r="B37" s="21">
        <f>(Трансформирование!B37/$B$89)*100</f>
        <v>1.0014838632459071</v>
      </c>
      <c r="C37" s="21">
        <f>(Трансформирование!C37/$C$89)*100</f>
        <v>1.1085233497269691</v>
      </c>
      <c r="D37" s="21">
        <f>Трансформирование!D37</f>
        <v>2.1094357284016496</v>
      </c>
      <c r="E37" s="21">
        <f>Трансформирование!E37</f>
        <v>23.2</v>
      </c>
      <c r="F37" s="21">
        <f>Трансформирование!F37</f>
        <v>66.5</v>
      </c>
      <c r="G37" s="21">
        <f>Трансформирование!G37</f>
        <v>33.5</v>
      </c>
      <c r="H37" s="21">
        <f>(Трансформирование!H37/$H$89)*100</f>
        <v>1.2161760735689813</v>
      </c>
      <c r="I37" s="21">
        <f>(Трансформирование!I37/$I$89)*100</f>
        <v>1.1394013304337056</v>
      </c>
      <c r="J37" s="21">
        <f>(Трансформирование!J37/$J$89)*100</f>
        <v>1.0027478445111582</v>
      </c>
      <c r="K37" s="21">
        <f>(Трансформирование!K37/$K$89)*100</f>
        <v>1.1180614115160394</v>
      </c>
      <c r="L37" s="21">
        <f>(Трансформирование!L37/$L$89)*100</f>
        <v>1.0987845245185008</v>
      </c>
      <c r="M37" s="21">
        <f>(Трансформирование!M37/$M$89)*100</f>
        <v>1.1353030133526056</v>
      </c>
      <c r="N37" s="21">
        <f>Трансформирование!N37</f>
        <v>1.5243982444638442</v>
      </c>
      <c r="O37" s="21">
        <f>(Трансформирование!O37/$O$89)*100</f>
        <v>1.0448350673170255</v>
      </c>
      <c r="P37" s="21">
        <f>(Трансформирование!P37/$P$89)*100</f>
        <v>1.5132512511623846</v>
      </c>
      <c r="Q37" s="21">
        <f>(Трансформирование!Q37/$Q$89)*100</f>
        <v>0.93845177023256299</v>
      </c>
      <c r="R37" s="21">
        <f>(Трансформирование!R37/$R$89)*100</f>
        <v>1.1151239161569657</v>
      </c>
      <c r="S37" s="21">
        <f>(Трансформирование!S37/$S$89)*100</f>
        <v>1.2815341267516076</v>
      </c>
      <c r="T37" s="21">
        <f>(Трансформирование!T37/$T$89)*100</f>
        <v>1.2146179542858504</v>
      </c>
      <c r="U37" s="21">
        <f>(Трансформирование!U37/$U$89)*100</f>
        <v>1.331595724321903</v>
      </c>
      <c r="V37" s="21">
        <f>(Трансформирование!V37/$V$89)*100</f>
        <v>1.1980259632940944</v>
      </c>
      <c r="W37" s="21">
        <f>(Трансформирование!W37/$W$89)*100</f>
        <v>1.2005259282684855</v>
      </c>
      <c r="X37" s="21">
        <f>(Трансформирование!X37/$X$89)*100</f>
        <v>1.119462590393421</v>
      </c>
      <c r="Y37" s="21">
        <f>(Трансформирование!Y37/$Y$89)*100</f>
        <v>1.10721104767658</v>
      </c>
      <c r="Z37" s="21">
        <f>(Трансформирование!Z37/$Z$89)*100</f>
        <v>1.1063129977596775</v>
      </c>
      <c r="AA37" s="21">
        <f>(Трансформирование!AA37/$AA$89)*100</f>
        <v>0</v>
      </c>
      <c r="AB37" s="21">
        <f>(Трансформирование!AB37/$AB$89)*100</f>
        <v>1.0973951124306693</v>
      </c>
      <c r="AC37" s="21">
        <f>(Трансформирование!AC37/$AC$89)*100</f>
        <v>0.96380231724683196</v>
      </c>
      <c r="AD37" s="21">
        <f>(Трансформирование!AD37/$AD$89)*100</f>
        <v>0.94274709104409637</v>
      </c>
      <c r="AE37" s="21">
        <f>(Трансформирование!AE37/$AE$89)*100</f>
        <v>1.5526194144914898</v>
      </c>
      <c r="AF37" s="21">
        <f>(Трансформирование!AF37/$AF$89)*100</f>
        <v>1.0344860304604018</v>
      </c>
      <c r="AG37" s="21">
        <f>(Трансформирование!AG37/$AG$89)*100</f>
        <v>1.6185683480863304</v>
      </c>
      <c r="AH37" s="21">
        <f>(Трансформирование!AH37/$AH$89)*100</f>
        <v>1.0624935764602705</v>
      </c>
      <c r="AI37" s="21">
        <f>(Трансформирование!AI37/$AI$89)*100</f>
        <v>1.0142044658616536</v>
      </c>
    </row>
    <row r="38" spans="1:35" x14ac:dyDescent="0.2">
      <c r="A38" s="15" t="s">
        <v>33</v>
      </c>
      <c r="B38" s="21">
        <f>(Трансформирование!B38/$B$89)*100</f>
        <v>1.2338672055301858</v>
      </c>
      <c r="C38" s="21">
        <f>(Трансформирование!C38/$C$89)*100</f>
        <v>1.3938122037966039</v>
      </c>
      <c r="D38" s="21">
        <f>Трансформирование!D38</f>
        <v>2.027550482286173</v>
      </c>
      <c r="E38" s="21">
        <f>Трансформирование!E38</f>
        <v>26.5</v>
      </c>
      <c r="F38" s="21">
        <f>Трансформирование!F38</f>
        <v>76.7</v>
      </c>
      <c r="G38" s="21">
        <f>Трансформирование!G38</f>
        <v>23.3</v>
      </c>
      <c r="H38" s="21">
        <f>(Трансформирование!H38/$H$89)*100</f>
        <v>1.2752607968277037</v>
      </c>
      <c r="I38" s="21">
        <f>(Трансформирование!I38/$I$89)*100</f>
        <v>1.2642629100333702</v>
      </c>
      <c r="J38" s="21">
        <f>(Трансформирование!J38/$J$89)*100</f>
        <v>1.1281733778847676</v>
      </c>
      <c r="K38" s="21">
        <f>(Трансформирование!K38/$K$89)*100</f>
        <v>1.397510771371459</v>
      </c>
      <c r="L38" s="21">
        <f>(Трансформирование!L38/$L$89)*100</f>
        <v>1.4631981314112674</v>
      </c>
      <c r="M38" s="21">
        <f>(Трансформирование!M38/$M$89)*100</f>
        <v>1.6754126935464599</v>
      </c>
      <c r="N38" s="21">
        <f>Трансформирование!N38</f>
        <v>1.2574334296829355</v>
      </c>
      <c r="O38" s="21">
        <f>(Трансформирование!O38/$O$89)*100</f>
        <v>1.1398634029582817</v>
      </c>
      <c r="P38" s="21">
        <f>(Трансформирование!P38/$P$89)*100</f>
        <v>1.5345400947912056</v>
      </c>
      <c r="Q38" s="21">
        <f>(Трансформирование!Q38/$Q$89)*100</f>
        <v>1.2469594727586404</v>
      </c>
      <c r="R38" s="21">
        <f>(Трансформирование!R38/$R$89)*100</f>
        <v>1.0011771321437417</v>
      </c>
      <c r="S38" s="21">
        <f>(Трансформирование!S38/$S$89)*100</f>
        <v>1.179682149873883</v>
      </c>
      <c r="T38" s="21">
        <f>(Трансформирование!T38/$T$89)*100</f>
        <v>1.0925957851908528</v>
      </c>
      <c r="U38" s="21">
        <f>(Трансформирование!U38/$U$89)*100</f>
        <v>1.0444157052689365</v>
      </c>
      <c r="V38" s="21">
        <f>(Трансформирование!V38/$V$89)*100</f>
        <v>1.0557681645869403</v>
      </c>
      <c r="W38" s="21">
        <f>(Трансформирование!W38/$W$89)*100</f>
        <v>1.1310288597774882</v>
      </c>
      <c r="X38" s="21">
        <f>(Трансформирование!X38/$X$89)*100</f>
        <v>1.1277036302991106</v>
      </c>
      <c r="Y38" s="21">
        <f>(Трансформирование!Y38/$Y$89)*100</f>
        <v>1.1102888367295516</v>
      </c>
      <c r="Z38" s="21">
        <f>(Трансформирование!Z38/$Z$89)*100</f>
        <v>1.1385796394625003</v>
      </c>
      <c r="AA38" s="21">
        <f>(Трансформирование!AA38/$AA$89)*100</f>
        <v>0</v>
      </c>
      <c r="AB38" s="21">
        <f>(Трансформирование!AB38/$AB$89)*100</f>
        <v>1.1435836935263368</v>
      </c>
      <c r="AC38" s="21">
        <f>(Трансформирование!AC38/$AC$89)*100</f>
        <v>1.297913926230881</v>
      </c>
      <c r="AD38" s="21">
        <f>(Трансформирование!AD38/$AD$89)*100</f>
        <v>1.8188764998317921</v>
      </c>
      <c r="AE38" s="21">
        <f>(Трансформирование!AE38/$AE$89)*100</f>
        <v>1.1569086840776668</v>
      </c>
      <c r="AF38" s="21">
        <f>(Трансформирование!AF38/$AF$89)*100</f>
        <v>1.4710913236202494</v>
      </c>
      <c r="AG38" s="21">
        <f>(Трансформирование!AG38/$AG$89)*100</f>
        <v>1.3534164186878967</v>
      </c>
      <c r="AH38" s="21">
        <f>(Трансформирование!AH38/$AH$89)*100</f>
        <v>1.1001211019351547</v>
      </c>
      <c r="AI38" s="21">
        <f>(Трансформирование!AI38/$AI$89)*100</f>
        <v>1.1444821113383576</v>
      </c>
    </row>
    <row r="39" spans="1:35" x14ac:dyDescent="0.2">
      <c r="A39" s="15" t="s">
        <v>34</v>
      </c>
      <c r="B39" s="21">
        <f>(Трансформирование!B39/$B$89)*100</f>
        <v>1.1999835136701493</v>
      </c>
      <c r="C39" s="21">
        <f>(Трансформирование!C39/$C$89)*100</f>
        <v>1.5830072917524549</v>
      </c>
      <c r="D39" s="21">
        <f>Трансформирование!D39</f>
        <v>2.0154451623197245</v>
      </c>
      <c r="E39" s="21">
        <f>Трансформирование!E39</f>
        <v>26.3</v>
      </c>
      <c r="F39" s="21">
        <f>Трансформирование!F39</f>
        <v>67.8</v>
      </c>
      <c r="G39" s="21">
        <f>Трансформирование!G39</f>
        <v>32.200000000000003</v>
      </c>
      <c r="H39" s="21">
        <f>(Трансформирование!H39/$H$89)*100</f>
        <v>1.1576264115588277</v>
      </c>
      <c r="I39" s="21">
        <f>(Трансформирование!I39/$I$89)*100</f>
        <v>1.608036254939027</v>
      </c>
      <c r="J39" s="21">
        <f>(Трансформирование!J39/$J$89)*100</f>
        <v>1.3159251762046171</v>
      </c>
      <c r="K39" s="21">
        <f>(Трансформирование!K39/$K$89)*100</f>
        <v>1.5732469618351175</v>
      </c>
      <c r="L39" s="21">
        <f>(Трансформирование!L39/$L$89)*100</f>
        <v>1.7724626400925605</v>
      </c>
      <c r="M39" s="21">
        <f>(Трансформирование!M39/$M$89)*100</f>
        <v>1.6728837615181857</v>
      </c>
      <c r="N39" s="21">
        <f>Трансформирование!N39</f>
        <v>1.9446166923683976</v>
      </c>
      <c r="O39" s="21">
        <f>(Трансформирование!O39/$O$89)*100</f>
        <v>1.2132876050834089</v>
      </c>
      <c r="P39" s="21">
        <f>(Трансформирование!P39/$P$89)*100</f>
        <v>0.97797495063465467</v>
      </c>
      <c r="Q39" s="21">
        <f>(Трансформирование!Q39/$Q$89)*100</f>
        <v>1.1944031952303666</v>
      </c>
      <c r="R39" s="21">
        <f>(Трансформирование!R39/$R$89)*100</f>
        <v>1.2280708494716457</v>
      </c>
      <c r="S39" s="21">
        <f>(Трансформирование!S39/$S$89)*100</f>
        <v>1.1484462327462186</v>
      </c>
      <c r="T39" s="21">
        <f>(Трансформирование!T39/$T$89)*100</f>
        <v>1.1271736645901953</v>
      </c>
      <c r="U39" s="21">
        <f>(Трансформирование!U39/$U$89)*100</f>
        <v>1.1709367589899444</v>
      </c>
      <c r="V39" s="21">
        <f>(Трансформирование!V39/$V$89)*100</f>
        <v>1.1310066544333159</v>
      </c>
      <c r="W39" s="21">
        <f>(Трансформирование!W39/$W$89)*100</f>
        <v>1.2051527328220319</v>
      </c>
      <c r="X39" s="21">
        <f>(Трансформирование!X39/$X$89)*100</f>
        <v>1.1495722662948249</v>
      </c>
      <c r="Y39" s="21">
        <f>(Трансформирование!Y39/$Y$89)*100</f>
        <v>1.1369316660282571</v>
      </c>
      <c r="Z39" s="21">
        <f>(Трансформирование!Z39/$Z$89)*100</f>
        <v>1.1164302960038848</v>
      </c>
      <c r="AA39" s="21">
        <f>(Трансформирование!AA39/$AA$89)*100</f>
        <v>0</v>
      </c>
      <c r="AB39" s="21">
        <f>(Трансформирование!AB39/$AB$89)*100</f>
        <v>1.1404599602134069</v>
      </c>
      <c r="AC39" s="21">
        <f>(Трансформирование!AC39/$AC$89)*100</f>
        <v>1.7545585220296784</v>
      </c>
      <c r="AD39" s="21">
        <f>(Трансформирование!AD39/$AD$89)*100</f>
        <v>1.8402237168938986</v>
      </c>
      <c r="AE39" s="21">
        <f>(Трансформирование!AE39/$AE$89)*100</f>
        <v>1.0458379644349414</v>
      </c>
      <c r="AF39" s="21">
        <f>(Трансформирование!AF39/$AF$89)*100</f>
        <v>1.1034866514683328</v>
      </c>
      <c r="AG39" s="21">
        <f>(Трансформирование!AG39/$AG$89)*100</f>
        <v>1.2412177116253136</v>
      </c>
      <c r="AH39" s="21">
        <f>(Трансформирование!AH39/$AH$89)*100</f>
        <v>1.278815466552697</v>
      </c>
      <c r="AI39" s="21">
        <f>(Трансформирование!AI39/$AI$89)*100</f>
        <v>1.0289132322864427</v>
      </c>
    </row>
    <row r="40" spans="1:35" x14ac:dyDescent="0.2">
      <c r="A40" s="15" t="s">
        <v>35</v>
      </c>
      <c r="B40" s="21">
        <f>(Трансформирование!B40/$B$89)*100</f>
        <v>1.0080612766788082</v>
      </c>
      <c r="C40" s="21">
        <f>(Трансформирование!C40/$C$89)*100</f>
        <v>1.4540889076277839</v>
      </c>
      <c r="D40" s="21">
        <f>Трансформирование!D40</f>
        <v>2.2645866205520235</v>
      </c>
      <c r="E40" s="21">
        <f>Трансформирование!E40</f>
        <v>12.8</v>
      </c>
      <c r="F40" s="21">
        <f>Трансформирование!F40</f>
        <v>45</v>
      </c>
      <c r="G40" s="21">
        <f>Трансформирование!G40</f>
        <v>55</v>
      </c>
      <c r="H40" s="21">
        <f>(Трансформирование!H40/$H$89)*100</f>
        <v>1.1070499389511343</v>
      </c>
      <c r="I40" s="21">
        <f>(Трансформирование!I40/$I$89)*100</f>
        <v>1.1043238635214343</v>
      </c>
      <c r="J40" s="21">
        <f>(Трансформирование!J40/$J$89)*100</f>
        <v>1.46139862959541</v>
      </c>
      <c r="K40" s="21">
        <f>(Трансформирование!K40/$K$89)*100</f>
        <v>1.3843495624268438</v>
      </c>
      <c r="L40" s="21">
        <f>(Трансформирование!L40/$L$89)*100</f>
        <v>1.3971979651771567</v>
      </c>
      <c r="M40" s="21">
        <f>(Трансформирование!M40/$M$89)*100</f>
        <v>0.9028732548003553</v>
      </c>
      <c r="N40" s="21">
        <f>Трансформирование!N40</f>
        <v>0.88011173679339338</v>
      </c>
      <c r="O40" s="21">
        <f>(Трансформирование!O40/$O$89)*100</f>
        <v>1.0141499818275441</v>
      </c>
      <c r="P40" s="21">
        <f>(Трансформирование!P40/$P$89)*100</f>
        <v>0.72687530828582381</v>
      </c>
      <c r="Q40" s="21">
        <f>(Трансформирование!Q40/$Q$89)*100</f>
        <v>0.91256756713339349</v>
      </c>
      <c r="R40" s="21">
        <f>(Трансформирование!R40/$R$89)*100</f>
        <v>1.2169022400867213</v>
      </c>
      <c r="S40" s="21">
        <f>(Трансформирование!S40/$S$89)*100</f>
        <v>1.3579867265661298</v>
      </c>
      <c r="T40" s="21">
        <f>(Трансформирование!T40/$T$89)*100</f>
        <v>1.4162363970894749</v>
      </c>
      <c r="U40" s="21">
        <f>(Трансформирование!U40/$U$89)*100</f>
        <v>1.4558162665736623</v>
      </c>
      <c r="V40" s="21">
        <f>(Трансформирование!V40/$V$89)*100</f>
        <v>1.0601341967073699</v>
      </c>
      <c r="W40" s="21">
        <f>(Трансформирование!W40/$W$89)*100</f>
        <v>1.0304451938174399</v>
      </c>
      <c r="X40" s="21">
        <f>(Трансформирование!X40/$X$89)*100</f>
        <v>1.0760987527499564</v>
      </c>
      <c r="Y40" s="21">
        <f>(Трансформирование!Y40/$Y$89)*100</f>
        <v>1.0928641345503234</v>
      </c>
      <c r="Z40" s="21">
        <f>(Трансформирование!Z40/$Z$89)*100</f>
        <v>1.0673796674693103</v>
      </c>
      <c r="AA40" s="21">
        <f>(Трансформирование!AA40/$AA$89)*100</f>
        <v>0</v>
      </c>
      <c r="AB40" s="21">
        <f>(Трансформирование!AB40/$AB$89)*100</f>
        <v>0.9689168777099797</v>
      </c>
      <c r="AC40" s="21">
        <f>(Трансформирование!AC40/$AC$89)*100</f>
        <v>0.50854722634828697</v>
      </c>
      <c r="AD40" s="21">
        <f>(Трансформирование!AD40/$AD$89)*100</f>
        <v>0.76591725266298605</v>
      </c>
      <c r="AE40" s="21">
        <f>(Трансформирование!AE40/$AE$89)*100</f>
        <v>0.88563721564588371</v>
      </c>
      <c r="AF40" s="21">
        <f>(Трансформирование!AF40/$AF$89)*100</f>
        <v>0.90257314369492947</v>
      </c>
      <c r="AG40" s="21">
        <f>(Трансформирование!AG40/$AG$89)*100</f>
        <v>0.42478084924206838</v>
      </c>
      <c r="AH40" s="21">
        <f>(Трансформирование!AH40/$AH$89)*100</f>
        <v>0.75718473043220602</v>
      </c>
      <c r="AI40" s="21">
        <f>(Трансформирование!AI40/$AI$89)*100</f>
        <v>0.35301039419494018</v>
      </c>
    </row>
    <row r="41" spans="1:35" x14ac:dyDescent="0.2">
      <c r="A41" s="15" t="s">
        <v>36</v>
      </c>
      <c r="B41" s="21">
        <f>(Трансформирование!B41/$B$89)*100</f>
        <v>0.52139944091836044</v>
      </c>
      <c r="C41" s="21">
        <f>(Трансформирование!C41/$C$89)*100</f>
        <v>0.91498356741058162</v>
      </c>
      <c r="D41" s="21">
        <f>Трансформирование!D41</f>
        <v>2.340347319320716</v>
      </c>
      <c r="E41" s="21">
        <f>Трансформирование!E41</f>
        <v>11.3</v>
      </c>
      <c r="F41" s="21">
        <f>Трансформирование!F41</f>
        <v>41.3</v>
      </c>
      <c r="G41" s="21">
        <f>Трансформирование!G41</f>
        <v>58.7</v>
      </c>
      <c r="H41" s="21">
        <f>(Трансформирование!H41/$H$89)*100</f>
        <v>0.98645494419330559</v>
      </c>
      <c r="I41" s="21">
        <f>(Трансформирование!I41/$I$89)*100</f>
        <v>0.67941104274203767</v>
      </c>
      <c r="J41" s="21">
        <f>(Трансформирование!J41/$J$89)*100</f>
        <v>1.7572784862944588</v>
      </c>
      <c r="K41" s="21">
        <f>(Трансформирование!K41/$K$89)*100</f>
        <v>0.88711395823741745</v>
      </c>
      <c r="L41" s="21">
        <f>(Трансформирование!L41/$L$89)*100</f>
        <v>0.36403489127313254</v>
      </c>
      <c r="M41" s="21">
        <f>(Трансформирование!M41/$M$89)*100</f>
        <v>0</v>
      </c>
      <c r="N41" s="21">
        <f>Трансформирование!N41</f>
        <v>0.56234132519034907</v>
      </c>
      <c r="O41" s="21">
        <f>(Трансформирование!O41/$O$89)*100</f>
        <v>1.2475265203191466</v>
      </c>
      <c r="P41" s="21">
        <f>(Трансформирование!P41/$P$89)*100</f>
        <v>0.85868051445136817</v>
      </c>
      <c r="Q41" s="21">
        <f>(Трансформирование!Q41/$Q$89)*100</f>
        <v>1.0674585383290442</v>
      </c>
      <c r="R41" s="21">
        <f>(Трансформирование!R41/$R$89)*100</f>
        <v>1.1166314458847117</v>
      </c>
      <c r="S41" s="21">
        <f>(Трансформирование!S41/$S$89)*100</f>
        <v>1.5592441948493856</v>
      </c>
      <c r="T41" s="21">
        <f>(Трансформирование!T41/$T$89)*100</f>
        <v>1.0833074702086098</v>
      </c>
      <c r="U41" s="21">
        <f>(Трансформирование!U41/$U$89)*100</f>
        <v>1.0145815646142489</v>
      </c>
      <c r="V41" s="21">
        <f>(Трансформирование!V41/$V$89)*100</f>
        <v>1.0650834648227345</v>
      </c>
      <c r="W41" s="21">
        <f>(Трансформирование!W41/$W$89)*100</f>
        <v>1.0928360213819703</v>
      </c>
      <c r="X41" s="21">
        <f>(Трансформирование!X41/$X$89)*100</f>
        <v>1.188686729093291</v>
      </c>
      <c r="Y41" s="21">
        <f>(Трансформирование!Y41/$Y$89)*100</f>
        <v>1.1164416889221425</v>
      </c>
      <c r="Z41" s="21">
        <f>(Трансформирование!Z41/$Z$89)*100</f>
        <v>1.2496869435157649</v>
      </c>
      <c r="AA41" s="21">
        <f>(Трансформирование!AA41/$AA$89)*100</f>
        <v>0</v>
      </c>
      <c r="AB41" s="21">
        <f>(Трансформирование!AB41/$AB$89)*100</f>
        <v>0.97979864995567079</v>
      </c>
      <c r="AC41" s="21">
        <f>(Трансформирование!AC41/$AC$89)*100</f>
        <v>0.14878122395827451</v>
      </c>
      <c r="AD41" s="21">
        <f>(Трансформирование!AD41/$AD$89)*100</f>
        <v>0.18707048506697516</v>
      </c>
      <c r="AE41" s="21">
        <f>(Трансформирование!AE41/$AE$89)*100</f>
        <v>1.1631119922671023</v>
      </c>
      <c r="AF41" s="21">
        <f>(Трансформирование!AF41/$AF$89)*100</f>
        <v>1.1861524778103625</v>
      </c>
      <c r="AG41" s="21">
        <f>(Трансформирование!AG41/$AG$89)*100</f>
        <v>0</v>
      </c>
      <c r="AH41" s="21">
        <f>(Трансформирование!AH41/$AH$89)*100</f>
        <v>0</v>
      </c>
      <c r="AI41" s="21">
        <f>(Трансформирование!AI41/$AI$89)*100</f>
        <v>0.25845403860700977</v>
      </c>
    </row>
    <row r="42" spans="1:35" ht="21" x14ac:dyDescent="0.2">
      <c r="A42" s="15" t="s">
        <v>79</v>
      </c>
      <c r="B42" s="21">
        <f>(Трансформирование!B42/$B$89)*100</f>
        <v>0.71174174572802962</v>
      </c>
      <c r="C42" s="21">
        <f>(Трансформирование!C42/$C$89)*100</f>
        <v>1.0632758063706467</v>
      </c>
      <c r="D42" s="21">
        <f>Трансформирование!D42</f>
        <v>2.1533251607102564</v>
      </c>
      <c r="E42" s="21">
        <f>Трансформирование!E42</f>
        <v>19.100000000000001</v>
      </c>
      <c r="F42" s="21">
        <f>Трансформирование!F42</f>
        <v>52.2</v>
      </c>
      <c r="G42" s="21">
        <f>Трансформирование!G42</f>
        <v>47.8</v>
      </c>
      <c r="H42" s="21">
        <f>(Трансформирование!H42/$H$89)*100</f>
        <v>1.104029310696331</v>
      </c>
      <c r="I42" s="21">
        <f>(Трансформирование!I42/$I$89)*100</f>
        <v>1.0289139072908371</v>
      </c>
      <c r="J42" s="21">
        <f>(Трансформирование!J42/$J$89)*100</f>
        <v>1.5961848374417904</v>
      </c>
      <c r="K42" s="21">
        <f>(Трансформирование!K42/$K$89)*100</f>
        <v>1.0539865001913884</v>
      </c>
      <c r="L42" s="21">
        <f>(Трансформирование!L42/$L$89)*100</f>
        <v>1.1243547503160043</v>
      </c>
      <c r="M42" s="21">
        <f>(Трансформирование!M42/$M$89)*100</f>
        <v>0.75922288339007249</v>
      </c>
      <c r="N42" s="21">
        <f>Трансформирование!N42</f>
        <v>1.4229707211083644</v>
      </c>
      <c r="O42" s="21">
        <f>(Трансформирование!O42/$O$89)*100</f>
        <v>1.0195572561049118</v>
      </c>
      <c r="P42" s="21">
        <f>(Трансформирование!P42/$P$89)*100</f>
        <v>0.63869771855881441</v>
      </c>
      <c r="Q42" s="21">
        <f>(Трансформирование!Q42/$Q$89)*100</f>
        <v>0.9360994087428125</v>
      </c>
      <c r="R42" s="21">
        <f>(Трансформирование!R42/$R$89)*100</f>
        <v>1.0275132947105974</v>
      </c>
      <c r="S42" s="21">
        <f>(Трансформирование!S42/$S$89)*100</f>
        <v>1.1012075997283215</v>
      </c>
      <c r="T42" s="21">
        <f>(Трансформирование!T42/$T$89)*100</f>
        <v>1.1604488909090978</v>
      </c>
      <c r="U42" s="21">
        <f>(Трансформирование!U42/$U$89)*100</f>
        <v>1.2318262003470004</v>
      </c>
      <c r="V42" s="21">
        <f>(Трансформирование!V42/$V$89)*100</f>
        <v>0.95566740056334376</v>
      </c>
      <c r="W42" s="21">
        <f>(Трансформирование!W42/$W$89)*100</f>
        <v>0.96551337587888475</v>
      </c>
      <c r="X42" s="21">
        <f>(Трансформирование!X42/$X$89)*100</f>
        <v>1.1517391659876051</v>
      </c>
      <c r="Y42" s="21">
        <f>(Трансформирование!Y42/$Y$89)*100</f>
        <v>1.0635038595040729</v>
      </c>
      <c r="Z42" s="21">
        <f>(Трансформирование!Z42/$Z$89)*100</f>
        <v>0.99413396924285036</v>
      </c>
      <c r="AA42" s="21">
        <f>(Трансформирование!AA42/$AA$89)*100</f>
        <v>0</v>
      </c>
      <c r="AB42" s="21">
        <f>(Трансформирование!AB42/$AB$89)*100</f>
        <v>1.0336078728410989</v>
      </c>
      <c r="AC42" s="21">
        <f>(Трансформирование!AC42/$AC$89)*100</f>
        <v>0.34376316732058487</v>
      </c>
      <c r="AD42" s="21">
        <f>(Трансформирование!AD42/$AD$89)*100</f>
        <v>0.67844836178970547</v>
      </c>
      <c r="AE42" s="21">
        <f>(Трансформирование!AE42/$AE$89)*100</f>
        <v>0.88563721564588371</v>
      </c>
      <c r="AF42" s="21">
        <f>(Трансформирование!AF42/$AF$89)*100</f>
        <v>0.98077717727398839</v>
      </c>
      <c r="AG42" s="21">
        <f>(Трансформирование!AG42/$AG$89)*100</f>
        <v>0.84134308059028007</v>
      </c>
      <c r="AH42" s="21">
        <f>(Трансформирование!AH42/$AH$89)*100</f>
        <v>0.84922535900611662</v>
      </c>
      <c r="AI42" s="21">
        <f>(Трансформирование!AI42/$AI$89)*100</f>
        <v>0.70321911859468245</v>
      </c>
    </row>
    <row r="43" spans="1:35" ht="21" x14ac:dyDescent="0.2">
      <c r="A43" s="15" t="s">
        <v>80</v>
      </c>
      <c r="B43" s="21">
        <f>(Трансформирование!B43/$B$89)*100</f>
        <v>0.73608665692088415</v>
      </c>
      <c r="C43" s="21">
        <f>(Трансформирование!C43/$C$89)*100</f>
        <v>0.91255485892068433</v>
      </c>
      <c r="D43" s="21">
        <f>Трансформирование!D43</f>
        <v>2.1355799447448818</v>
      </c>
      <c r="E43" s="21">
        <f>Трансформирование!E43</f>
        <v>20.9</v>
      </c>
      <c r="F43" s="21">
        <f>Трансформирование!F43</f>
        <v>42.7</v>
      </c>
      <c r="G43" s="21">
        <f>Трансформирование!G43</f>
        <v>57.3</v>
      </c>
      <c r="H43" s="21">
        <f>(Трансформирование!H43/$H$89)*100</f>
        <v>1.0756567790027374</v>
      </c>
      <c r="I43" s="21">
        <f>(Трансформирование!I43/$I$89)*100</f>
        <v>0.70660884070930197</v>
      </c>
      <c r="J43" s="21">
        <f>(Трансформирование!J43/$J$89)*100</f>
        <v>1.4068884485381143</v>
      </c>
      <c r="K43" s="21">
        <f>(Трансформирование!K43/$K$89)*100</f>
        <v>0.98301774081344295</v>
      </c>
      <c r="L43" s="21">
        <f>(Трансформирование!L43/$L$89)*100</f>
        <v>0.69123998020875632</v>
      </c>
      <c r="M43" s="21">
        <f>(Трансформирование!M43/$M$89)*100</f>
        <v>0.75922288339007249</v>
      </c>
      <c r="N43" s="21">
        <f>Трансформирование!N43</f>
        <v>0.56234132519034907</v>
      </c>
      <c r="O43" s="21">
        <f>(Трансформирование!O43/$O$89)*100</f>
        <v>1.1017083722147358</v>
      </c>
      <c r="P43" s="21">
        <f>(Трансформирование!P43/$P$89)*100</f>
        <v>1.0858006521005943</v>
      </c>
      <c r="Q43" s="21">
        <f>(Трансформирование!Q43/$Q$89)*100</f>
        <v>0.90158900568305178</v>
      </c>
      <c r="R43" s="21">
        <f>(Трансформирование!R43/$R$89)*100</f>
        <v>1.077470699913573</v>
      </c>
      <c r="S43" s="21">
        <f>(Трансформирование!S43/$S$89)*100</f>
        <v>1.151371378463758</v>
      </c>
      <c r="T43" s="21">
        <f>(Трансформирование!T43/$T$89)*100</f>
        <v>0.98764338017749209</v>
      </c>
      <c r="U43" s="21">
        <f>(Трансформирование!U43/$U$89)*100</f>
        <v>0.91170340220909818</v>
      </c>
      <c r="V43" s="21">
        <f>(Трансформирование!V43/$V$89)*100</f>
        <v>0.94520868496358423</v>
      </c>
      <c r="W43" s="21">
        <f>(Трансформирование!W43/$W$89)*100</f>
        <v>1.0139912741722401</v>
      </c>
      <c r="X43" s="21">
        <f>(Трансформирование!X43/$X$89)*100</f>
        <v>1.1037182345547365</v>
      </c>
      <c r="Y43" s="21">
        <f>(Трансформирование!Y43/$Y$89)*100</f>
        <v>1.099122443470071</v>
      </c>
      <c r="Z43" s="21">
        <f>(Трансформирование!Z43/$Z$89)*100</f>
        <v>1.1325878614276748</v>
      </c>
      <c r="AA43" s="21">
        <f>(Трансформирование!AA43/$AA$89)*100</f>
        <v>0</v>
      </c>
      <c r="AB43" s="21">
        <f>(Трансформирование!AB43/$AB$89)*100</f>
        <v>1.0431370845235017</v>
      </c>
      <c r="AC43" s="21">
        <f>(Трансформирование!AC43/$AC$89)*100</f>
        <v>0.3631660274085165</v>
      </c>
      <c r="AD43" s="21">
        <f>(Трансформирование!AD43/$AD$89)*100</f>
        <v>0.56464410119286867</v>
      </c>
      <c r="AE43" s="21">
        <f>(Трансформирование!AE43/$AE$89)*100</f>
        <v>0.73463774902743495</v>
      </c>
      <c r="AF43" s="21">
        <f>(Трансформирование!AF43/$AF$89)*100</f>
        <v>0.67884387118317246</v>
      </c>
      <c r="AG43" s="21">
        <f>(Трансформирование!AG43/$AG$89)*100</f>
        <v>0</v>
      </c>
      <c r="AH43" s="21">
        <f>(Трансформирование!AH43/$AH$89)*100</f>
        <v>0.78430831658857469</v>
      </c>
      <c r="AI43" s="21">
        <f>(Трансформирование!AI43/$AI$89)*100</f>
        <v>0.60586109321155412</v>
      </c>
    </row>
    <row r="44" spans="1:35" ht="21" x14ac:dyDescent="0.2">
      <c r="A44" s="15" t="s">
        <v>111</v>
      </c>
      <c r="B44" s="21">
        <f>(Трансформирование!B44/$B$89)*100</f>
        <v>0.63660117034889785</v>
      </c>
      <c r="C44" s="21">
        <f>(Трансформирование!C44/$C$89)*100</f>
        <v>1.010626810424047</v>
      </c>
      <c r="D44" s="21">
        <f>Трансформирование!D44</f>
        <v>2.1355799447448818</v>
      </c>
      <c r="E44" s="21">
        <f>Трансформирование!E44</f>
        <v>22.4</v>
      </c>
      <c r="F44" s="21">
        <f>Трансформирование!F44</f>
        <v>64.099999999999994</v>
      </c>
      <c r="G44" s="21">
        <f>Трансформирование!G44</f>
        <v>35.9</v>
      </c>
      <c r="H44" s="21">
        <f>(Трансформирование!H44/$H$89)*100</f>
        <v>1.3253656374755496</v>
      </c>
      <c r="I44" s="21">
        <f>(Трансформирование!I44/$I$89)*100</f>
        <v>1.0681762164206809</v>
      </c>
      <c r="J44" s="21">
        <f>(Трансформирование!J44/$J$89)*100</f>
        <v>1.6785743440439225</v>
      </c>
      <c r="K44" s="21">
        <f>(Трансформирование!K44/$K$89)*100</f>
        <v>1.0509151467114972</v>
      </c>
      <c r="L44" s="21">
        <f>(Трансформирование!L44/$L$89)*100</f>
        <v>1.1842612435701583</v>
      </c>
      <c r="M44" s="21">
        <f>(Трансформирование!M44/$M$89)*100</f>
        <v>1.0737032985542472</v>
      </c>
      <c r="N44" s="21">
        <f>Трансформирование!N44</f>
        <v>0.56234132519034907</v>
      </c>
      <c r="O44" s="21">
        <f>(Трансформирование!O44/$O$89)*100</f>
        <v>1.1160463767009532</v>
      </c>
      <c r="P44" s="21">
        <f>(Трансформирование!P44/$P$89)*100</f>
        <v>0.91116824537584762</v>
      </c>
      <c r="Q44" s="21">
        <f>(Трансформирование!Q44/$Q$89)*100</f>
        <v>0.91271263992110818</v>
      </c>
      <c r="R44" s="21">
        <f>(Трансформирование!R44/$R$89)*100</f>
        <v>0.87198056594650686</v>
      </c>
      <c r="S44" s="21">
        <f>(Трансформирование!S44/$S$89)*100</f>
        <v>1.0511380168191242</v>
      </c>
      <c r="T44" s="21">
        <f>(Трансформирование!T44/$T$89)*100</f>
        <v>1.1513617255748019</v>
      </c>
      <c r="U44" s="21">
        <f>(Трансформирование!U44/$U$89)*100</f>
        <v>1.065626622709152</v>
      </c>
      <c r="V44" s="21">
        <f>(Трансформирование!V44/$V$89)*100</f>
        <v>1.0350224184308445</v>
      </c>
      <c r="W44" s="21">
        <f>(Трансформирование!W44/$W$89)*100</f>
        <v>0.9685912306315323</v>
      </c>
      <c r="X44" s="21">
        <f>(Трансформирование!X44/$X$89)*100</f>
        <v>1.1086538909296322</v>
      </c>
      <c r="Y44" s="21">
        <f>(Трансформирование!Y44/$Y$89)*100</f>
        <v>1.0951256433058152</v>
      </c>
      <c r="Z44" s="21">
        <f>(Трансформирование!Z44/$Z$89)*100</f>
        <v>1.0143502721294484</v>
      </c>
      <c r="AA44" s="21">
        <f>(Трансформирование!AA44/$AA$89)*100</f>
        <v>0</v>
      </c>
      <c r="AB44" s="21">
        <f>(Трансформирование!AB44/$AB$89)*100</f>
        <v>1.0539661982382531</v>
      </c>
      <c r="AC44" s="21">
        <f>(Трансформирование!AC44/$AC$89)*100</f>
        <v>0.56124745414283406</v>
      </c>
      <c r="AD44" s="21">
        <f>(Трансформирование!AD44/$AD$89)*100</f>
        <v>0.55594128046574509</v>
      </c>
      <c r="AE44" s="21">
        <f>(Трансформирование!AE44/$AE$89)*100</f>
        <v>1.3196242626629511</v>
      </c>
      <c r="AF44" s="21">
        <f>(Трансформирование!AF44/$AF$89)*100</f>
        <v>0.73509856668200169</v>
      </c>
      <c r="AG44" s="21">
        <f>(Трансформирование!AG44/$AG$89)*100</f>
        <v>0.82991727439785579</v>
      </c>
      <c r="AH44" s="21">
        <f>(Трансформирование!AH44/$AH$89)*100</f>
        <v>0.96634678904762916</v>
      </c>
      <c r="AI44" s="21">
        <f>(Трансформирование!AI44/$AI$89)*100</f>
        <v>0.66889866360350769</v>
      </c>
    </row>
    <row r="45" spans="1:35" x14ac:dyDescent="0.2">
      <c r="A45" s="15" t="s">
        <v>37</v>
      </c>
      <c r="B45" s="21">
        <f>(Трансформирование!B45/$B$89)*100</f>
        <v>0.75227405802944269</v>
      </c>
      <c r="C45" s="21">
        <f>(Трансформирование!C45/$C$89)*100</f>
        <v>1.1990166035225165</v>
      </c>
      <c r="D45" s="21">
        <f>Трансформирование!D45</f>
        <v>2.4235655679670329</v>
      </c>
      <c r="E45" s="21">
        <f>Трансформирование!E45</f>
        <v>9.6</v>
      </c>
      <c r="F45" s="21">
        <f>Трансформирование!F45</f>
        <v>34.799999999999997</v>
      </c>
      <c r="G45" s="21">
        <f>Трансформирование!G45</f>
        <v>65.2</v>
      </c>
      <c r="H45" s="21">
        <f>(Трансформирование!H45/$H$89)*100</f>
        <v>1.1705627926405604</v>
      </c>
      <c r="I45" s="21">
        <f>(Трансформирование!I45/$I$89)*100</f>
        <v>0.83394818083390976</v>
      </c>
      <c r="J45" s="21">
        <f>(Трансформирование!J45/$J$89)*100</f>
        <v>1.5752963490993057</v>
      </c>
      <c r="K45" s="21">
        <f>(Трансформирование!K45/$K$89)*100</f>
        <v>1.0700017197915643</v>
      </c>
      <c r="L45" s="21">
        <f>(Трансформирование!L45/$L$89)*100</f>
        <v>0.76984006584384113</v>
      </c>
      <c r="M45" s="21">
        <f>(Трансформирование!M45/$M$89)*100</f>
        <v>0.75922288339007249</v>
      </c>
      <c r="N45" s="21">
        <f>Трансформирование!N45</f>
        <v>0.66874030497642201</v>
      </c>
      <c r="O45" s="21">
        <f>(Трансформирование!O45/$O$89)*100</f>
        <v>0.8250002684204838</v>
      </c>
      <c r="P45" s="21">
        <f>(Трансформирование!P45/$P$89)*100</f>
        <v>0.8909776154745136</v>
      </c>
      <c r="Q45" s="21">
        <f>(Трансформирование!Q45/$Q$89)*100</f>
        <v>0.80351484710375709</v>
      </c>
      <c r="R45" s="21">
        <f>(Трансформирование!R45/$R$89)*100</f>
        <v>1.0185876482674781</v>
      </c>
      <c r="S45" s="21">
        <f>(Трансформирование!S45/$S$89)*100</f>
        <v>1.080812417540886</v>
      </c>
      <c r="T45" s="21">
        <f>(Трансформирование!T45/$T$89)*100</f>
        <v>1.2518885212465527</v>
      </c>
      <c r="U45" s="21">
        <f>(Трансформирование!U45/$U$89)*100</f>
        <v>1.6930356189531284</v>
      </c>
      <c r="V45" s="21">
        <f>(Трансформирование!V45/$V$89)*100</f>
        <v>1.0328259426447002</v>
      </c>
      <c r="W45" s="21">
        <f>(Трансформирование!W45/$W$89)*100</f>
        <v>1.1623216850289806</v>
      </c>
      <c r="X45" s="21">
        <f>(Трансформирование!X45/$X$89)*100</f>
        <v>1.1215908350938102</v>
      </c>
      <c r="Y45" s="21">
        <f>(Трансформирование!Y45/$Y$89)*100</f>
        <v>1.1081997173159193</v>
      </c>
      <c r="Z45" s="21">
        <f>(Трансформирование!Z45/$Z$89)*100</f>
        <v>1.0667126404314879</v>
      </c>
      <c r="AA45" s="21">
        <f>(Трансформирование!AA45/$AA$89)*100</f>
        <v>25.062564255177222</v>
      </c>
      <c r="AB45" s="21">
        <f>(Трансформирование!AB45/$AB$89)*100</f>
        <v>0.86256039452536326</v>
      </c>
      <c r="AC45" s="21">
        <f>(Трансформирование!AC45/$AC$89)*100</f>
        <v>0.12510959788357309</v>
      </c>
      <c r="AD45" s="21">
        <f>(Трансформирование!AD45/$AD$89)*100</f>
        <v>0.37985469854287152</v>
      </c>
      <c r="AE45" s="21">
        <f>(Трансформирование!AE45/$AE$89)*100</f>
        <v>1.0526959917823622</v>
      </c>
      <c r="AF45" s="21">
        <f>(Трансформирование!AF45/$AF$89)*100</f>
        <v>0.91396033969101953</v>
      </c>
      <c r="AG45" s="21">
        <f>(Трансформирование!AG45/$AG$89)*100</f>
        <v>0.51514642853234038</v>
      </c>
      <c r="AH45" s="21">
        <f>(Трансформирование!AH45/$AH$89)*100</f>
        <v>0.69141489499814335</v>
      </c>
      <c r="AI45" s="21">
        <f>(Трансформирование!AI45/$AI$89)*100</f>
        <v>0.17370352730227215</v>
      </c>
    </row>
    <row r="46" spans="1:35" x14ac:dyDescent="0.2">
      <c r="A46" s="15" t="s">
        <v>38</v>
      </c>
      <c r="B46" s="21">
        <f>(Трансформирование!B46/$B$89)*100</f>
        <v>1.0797157419743089</v>
      </c>
      <c r="C46" s="21">
        <f>(Трансформирование!C46/$C$89)*100</f>
        <v>1.4275635798817861</v>
      </c>
      <c r="D46" s="21">
        <f>Трансформирование!D46</f>
        <v>2.0711161526832442</v>
      </c>
      <c r="E46" s="21">
        <f>Трансформирование!E46</f>
        <v>23.6</v>
      </c>
      <c r="F46" s="21">
        <f>Трансформирование!F46</f>
        <v>58.3</v>
      </c>
      <c r="G46" s="21">
        <f>Трансформирование!G46</f>
        <v>41.7</v>
      </c>
      <c r="H46" s="21">
        <f>(Трансформирование!H46/$H$89)*100</f>
        <v>1.392041601565609</v>
      </c>
      <c r="I46" s="21">
        <f>(Трансформирование!I46/$I$89)*100</f>
        <v>1.3919834680032606</v>
      </c>
      <c r="J46" s="21">
        <f>(Трансформирование!J46/$J$89)*100</f>
        <v>1.3234236288203747</v>
      </c>
      <c r="K46" s="21">
        <f>(Трансформирование!K46/$K$89)*100</f>
        <v>1.4561978318502729</v>
      </c>
      <c r="L46" s="21">
        <f>(Трансформирование!L46/$L$89)*100</f>
        <v>1.3086458395657066</v>
      </c>
      <c r="M46" s="21">
        <f>(Трансформирование!M46/$M$89)*100</f>
        <v>1.2881065181423328</v>
      </c>
      <c r="N46" s="21">
        <f>Трансформирование!N46</f>
        <v>1.9168293127388174</v>
      </c>
      <c r="O46" s="21">
        <f>(Трансформирование!O46/$O$89)*100</f>
        <v>1.1369158976825042</v>
      </c>
      <c r="P46" s="21">
        <f>(Трансформирование!P46/$P$89)*100</f>
        <v>0.96595633726359387</v>
      </c>
      <c r="Q46" s="21">
        <f>(Трансформирование!Q46/$Q$89)*100</f>
        <v>1.1283247172156299</v>
      </c>
      <c r="R46" s="21">
        <f>(Трансформирование!R46/$R$89)*100</f>
        <v>1.1291469769624289</v>
      </c>
      <c r="S46" s="21">
        <f>(Трансформирование!S46/$S$89)*100</f>
        <v>1.0351925103800375</v>
      </c>
      <c r="T46" s="21">
        <f>(Трансформирование!T46/$T$89)*100</f>
        <v>1.0979014373081752</v>
      </c>
      <c r="U46" s="21">
        <f>(Трансформирование!U46/$U$89)*100</f>
        <v>1.2084578008220814</v>
      </c>
      <c r="V46" s="21">
        <f>(Трансформирование!V46/$V$89)*100</f>
        <v>1.0897670668368198</v>
      </c>
      <c r="W46" s="21">
        <f>(Трансформирование!W46/$W$89)*100</f>
        <v>1.0718510442265783</v>
      </c>
      <c r="X46" s="21">
        <f>(Трансформирование!X46/$X$89)*100</f>
        <v>1.129429267866211</v>
      </c>
      <c r="Y46" s="21">
        <f>(Трансформирование!Y46/$Y$89)*100</f>
        <v>1.1383438860147701</v>
      </c>
      <c r="Z46" s="21">
        <f>(Трансформирование!Z46/$Z$89)*100</f>
        <v>0.99529439086369698</v>
      </c>
      <c r="AA46" s="21">
        <f>(Трансформирование!AA46/$AA$89)*100</f>
        <v>0</v>
      </c>
      <c r="AB46" s="21">
        <f>(Трансформирование!AB46/$AB$89)*100</f>
        <v>1.1273690845249278</v>
      </c>
      <c r="AC46" s="21">
        <f>(Трансформирование!AC46/$AC$89)*100</f>
        <v>1.1064333260236134</v>
      </c>
      <c r="AD46" s="21">
        <f>(Трансформирование!AD46/$AD$89)*100</f>
        <v>1.4414349653995233</v>
      </c>
      <c r="AE46" s="21">
        <f>(Трансформирование!AE46/$AE$89)*100</f>
        <v>0.78666863432633249</v>
      </c>
      <c r="AF46" s="21">
        <f>(Трансформирование!AF46/$AF$89)*100</f>
        <v>1.0123783216737994</v>
      </c>
      <c r="AG46" s="21">
        <f>(Трансформирование!AG46/$AG$89)*100</f>
        <v>1.0553857990987938</v>
      </c>
      <c r="AH46" s="21">
        <f>(Трансформирование!AH46/$AH$89)*100</f>
        <v>1.079174054584819</v>
      </c>
      <c r="AI46" s="21">
        <f>(Трансформирование!AI46/$AI$89)*100</f>
        <v>0.90704059619533239</v>
      </c>
    </row>
    <row r="47" spans="1:35" x14ac:dyDescent="0.2">
      <c r="A47" s="15" t="s">
        <v>39</v>
      </c>
      <c r="B47" s="21">
        <f>(Трансформирование!B47/$B$89)*100</f>
        <v>1.3087388454566404</v>
      </c>
      <c r="C47" s="21">
        <f>(Трансформирование!C47/$C$89)*100</f>
        <v>1.5673712273549874</v>
      </c>
      <c r="D47" s="21">
        <f>Трансформирование!D47</f>
        <v>2.1120941277886014</v>
      </c>
      <c r="E47" s="21">
        <f>Трансформирование!E47</f>
        <v>22.8</v>
      </c>
      <c r="F47" s="21">
        <f>Трансформирование!F47</f>
        <v>61.8</v>
      </c>
      <c r="G47" s="21">
        <f>Трансформирование!G47</f>
        <v>38.200000000000003</v>
      </c>
      <c r="H47" s="21">
        <f>(Трансформирование!H47/$H$89)*100</f>
        <v>1.2093112119659497</v>
      </c>
      <c r="I47" s="21">
        <f>(Трансформирование!I47/$I$89)*100</f>
        <v>1.7657183142314865</v>
      </c>
      <c r="J47" s="21">
        <f>(Трансформирование!J47/$J$89)*100</f>
        <v>1.3579819481080679</v>
      </c>
      <c r="K47" s="21">
        <f>(Трансформирование!K47/$K$89)*100</f>
        <v>1.5012863916099659</v>
      </c>
      <c r="L47" s="21">
        <f>(Трансформирование!L47/$L$89)*100</f>
        <v>1.896749083904204</v>
      </c>
      <c r="M47" s="21">
        <f>(Трансформирование!M47/$M$89)*100</f>
        <v>1.7260571895402521</v>
      </c>
      <c r="N47" s="21">
        <f>Трансформирование!N47</f>
        <v>1.808614233815278</v>
      </c>
      <c r="O47" s="21">
        <f>(Трансформирование!O47/$O$89)*100</f>
        <v>1.1177280531396609</v>
      </c>
      <c r="P47" s="21">
        <f>(Трансформирование!P47/$P$89)*100</f>
        <v>1.0512784405704114</v>
      </c>
      <c r="Q47" s="21">
        <f>(Трансформирование!Q47/$Q$89)*100</f>
        <v>1.340898981963774</v>
      </c>
      <c r="R47" s="21">
        <f>(Трансформирование!R47/$R$89)*100</f>
        <v>1.1342573473249569</v>
      </c>
      <c r="S47" s="21">
        <f>(Трансформирование!S47/$S$89)*100</f>
        <v>1.1939359161896321</v>
      </c>
      <c r="T47" s="21">
        <f>(Трансформирование!T47/$T$89)*100</f>
        <v>1.2282286604852195</v>
      </c>
      <c r="U47" s="21">
        <f>(Трансформирование!U47/$U$89)*100</f>
        <v>1.224683572839516</v>
      </c>
      <c r="V47" s="21">
        <f>(Трансформирование!V47/$V$89)*100</f>
        <v>1.1837682136173775</v>
      </c>
      <c r="W47" s="21">
        <f>(Трансформирование!W47/$W$89)*100</f>
        <v>1.1288691666016888</v>
      </c>
      <c r="X47" s="21">
        <f>(Трансформирование!X47/$X$89)*100</f>
        <v>1.1864647929808336</v>
      </c>
      <c r="Y47" s="21">
        <f>(Трансформирование!Y47/$Y$89)*100</f>
        <v>1.1699445862066251</v>
      </c>
      <c r="Z47" s="21">
        <f>(Трансформирование!Z47/$Z$89)*100</f>
        <v>1.1604000254573328</v>
      </c>
      <c r="AA47" s="21">
        <f>(Трансформирование!AA47/$AA$89)*100</f>
        <v>15.786084493992522</v>
      </c>
      <c r="AB47" s="21">
        <f>(Трансформирование!AB47/$AB$89)*100</f>
        <v>1.1480471231915641</v>
      </c>
      <c r="AC47" s="21">
        <f>(Трансформирование!AC47/$AC$89)*100</f>
        <v>1.9796739094228115</v>
      </c>
      <c r="AD47" s="21">
        <f>(Трансформирование!AD47/$AD$89)*100</f>
        <v>1.977633826829583</v>
      </c>
      <c r="AE47" s="21">
        <f>(Трансформирование!AE47/$AE$89)*100</f>
        <v>1.2351239394045841</v>
      </c>
      <c r="AF47" s="21">
        <f>(Трансформирование!AF47/$AF$89)*100</f>
        <v>0.93784363768675016</v>
      </c>
      <c r="AG47" s="21">
        <f>(Трансформирование!AG47/$AG$89)*100</f>
        <v>1.1958672799513157</v>
      </c>
      <c r="AH47" s="21">
        <f>(Трансформирование!AH47/$AH$89)*100</f>
        <v>1.0472807994923683</v>
      </c>
      <c r="AI47" s="21">
        <f>(Трансформирование!AI47/$AI$89)*100</f>
        <v>1.2201271958087019</v>
      </c>
    </row>
    <row r="48" spans="1:35" x14ac:dyDescent="0.2">
      <c r="A48" s="15" t="s">
        <v>40</v>
      </c>
      <c r="B48" s="21">
        <f>(Трансформирование!B48/$B$89)*100</f>
        <v>0.83252809868077493</v>
      </c>
      <c r="C48" s="21">
        <f>(Трансформирование!C48/$C$89)*100</f>
        <v>1.0041743600916229</v>
      </c>
      <c r="D48" s="21">
        <f>Трансформирование!D48</f>
        <v>2.0905393267485861</v>
      </c>
      <c r="E48" s="21">
        <f>Трансформирование!E48</f>
        <v>24.1</v>
      </c>
      <c r="F48" s="21">
        <f>Трансформирование!F48</f>
        <v>65.5</v>
      </c>
      <c r="G48" s="21">
        <f>Трансформирование!G48</f>
        <v>34.5</v>
      </c>
      <c r="H48" s="21">
        <f>(Трансформирование!H48/$H$89)*100</f>
        <v>1.1159664974664727</v>
      </c>
      <c r="I48" s="21">
        <f>(Трансформирование!I48/$I$89)*100</f>
        <v>0.77806290990422855</v>
      </c>
      <c r="J48" s="21">
        <f>(Трансформирование!J48/$J$89)*100</f>
        <v>1.2463094635630181</v>
      </c>
      <c r="K48" s="21">
        <f>(Трансформирование!K48/$K$89)*100</f>
        <v>0.98781879793001537</v>
      </c>
      <c r="L48" s="21">
        <f>(Трансформирование!L48/$L$89)*100</f>
        <v>1.1020792677126845</v>
      </c>
      <c r="M48" s="21">
        <f>(Трансформирование!M48/$M$89)*100</f>
        <v>1.1433268553981419</v>
      </c>
      <c r="N48" s="21">
        <f>Трансформирование!N48</f>
        <v>1.7415941483654049</v>
      </c>
      <c r="O48" s="21">
        <f>(Трансформирование!O48/$O$89)*100</f>
        <v>1.3192224880930381</v>
      </c>
      <c r="P48" s="21">
        <f>(Трансформирование!P48/$P$89)*100</f>
        <v>0.78862720220687055</v>
      </c>
      <c r="Q48" s="21">
        <f>(Трансформирование!Q48/$Q$89)*100</f>
        <v>1.1438229342644763</v>
      </c>
      <c r="R48" s="21">
        <f>(Трансформирование!R48/$R$89)*100</f>
        <v>1.0571142985723794</v>
      </c>
      <c r="S48" s="21">
        <f>(Трансформирование!S48/$S$89)*100</f>
        <v>1.2346609715193484</v>
      </c>
      <c r="T48" s="21">
        <f>(Трансформирование!T48/$T$89)*100</f>
        <v>1.0097483994490375</v>
      </c>
      <c r="U48" s="21">
        <f>(Трансформирование!U48/$U$89)*100</f>
        <v>1.1516856870848473</v>
      </c>
      <c r="V48" s="21">
        <f>(Трансформирование!V48/$V$89)*100</f>
        <v>0.97810452427392125</v>
      </c>
      <c r="W48" s="21">
        <f>(Трансформирование!W48/$W$89)*100</f>
        <v>1.2145836562353132</v>
      </c>
      <c r="X48" s="21">
        <f>(Трансформирование!X48/$X$89)*100</f>
        <v>1.0666910282017166</v>
      </c>
      <c r="Y48" s="21">
        <f>(Трансформирование!Y48/$Y$89)*100</f>
        <v>1.0431969178944425</v>
      </c>
      <c r="Z48" s="21">
        <f>(Трансформирование!Z48/$Z$89)*100</f>
        <v>1.1393355578342985</v>
      </c>
      <c r="AA48" s="21">
        <f>(Трансформирование!AA48/$AA$89)*100</f>
        <v>0</v>
      </c>
      <c r="AB48" s="21">
        <f>(Трансформирование!AB48/$AB$89)*100</f>
        <v>1.1624656940734808</v>
      </c>
      <c r="AC48" s="21">
        <f>(Трансформирование!AC48/$AC$89)*100</f>
        <v>0.9301295282363512</v>
      </c>
      <c r="AD48" s="21">
        <f>(Трансформирование!AD48/$AD$89)*100</f>
        <v>1.0669073064069501</v>
      </c>
      <c r="AE48" s="21">
        <f>(Трансформирование!AE48/$AE$89)*100</f>
        <v>1.6405082169406733</v>
      </c>
      <c r="AF48" s="21">
        <f>(Трансформирование!AF48/$AF$89)*100</f>
        <v>1.3063609793529543</v>
      </c>
      <c r="AG48" s="21">
        <f>(Трансформирование!AG48/$AG$89)*100</f>
        <v>0.97060982803095008</v>
      </c>
      <c r="AH48" s="21">
        <f>(Трансформирование!AH48/$AH$89)*100</f>
        <v>1.2980303441486971</v>
      </c>
      <c r="AI48" s="21">
        <f>(Трансформирование!AI48/$AI$89)*100</f>
        <v>0.85310845263777202</v>
      </c>
    </row>
    <row r="49" spans="1:35" x14ac:dyDescent="0.2">
      <c r="A49" s="15" t="s">
        <v>41</v>
      </c>
      <c r="B49" s="21">
        <f>(Трансформирование!B49/$B$89)*100</f>
        <v>0.85556904429926961</v>
      </c>
      <c r="C49" s="21">
        <f>(Трансформирование!C49/$C$89)*100</f>
        <v>1.0459624983893054</v>
      </c>
      <c r="D49" s="21">
        <f>Трансформирование!D49</f>
        <v>1.9745170898028674</v>
      </c>
      <c r="E49" s="21">
        <f>Трансформирование!E49</f>
        <v>26.6</v>
      </c>
      <c r="F49" s="21">
        <f>Трансформирование!F49</f>
        <v>61.9</v>
      </c>
      <c r="G49" s="21">
        <f>Трансформирование!G49</f>
        <v>38.1</v>
      </c>
      <c r="H49" s="21">
        <f>(Трансформирование!H49/$H$89)*100</f>
        <v>1.1781233328120038</v>
      </c>
      <c r="I49" s="21">
        <f>(Трансформирование!I49/$I$89)*100</f>
        <v>0.98344195377767762</v>
      </c>
      <c r="J49" s="21">
        <f>(Трансформирование!J49/$J$89)*100</f>
        <v>1.3428196194661159</v>
      </c>
      <c r="K49" s="21">
        <f>(Трансформирование!K49/$K$89)*100</f>
        <v>1.0860380497742763</v>
      </c>
      <c r="L49" s="21">
        <f>(Трансформирование!L49/$L$89)*100</f>
        <v>1.0375976868739156</v>
      </c>
      <c r="M49" s="21">
        <f>(Трансформирование!M49/$M$89)*100</f>
        <v>1.0108819679377388</v>
      </c>
      <c r="N49" s="21">
        <f>Трансформирование!N49</f>
        <v>2.2795070569547775</v>
      </c>
      <c r="O49" s="21">
        <f>(Трансформирование!O49/$O$89)*100</f>
        <v>1.0479191175259686</v>
      </c>
      <c r="P49" s="21">
        <f>(Трансформирование!P49/$P$89)*100</f>
        <v>0.90992409757743464</v>
      </c>
      <c r="Q49" s="21">
        <f>(Трансформирование!Q49/$Q$89)*100</f>
        <v>1.1299155613974343</v>
      </c>
      <c r="R49" s="21">
        <f>(Трансформирование!R49/$R$89)*100</f>
        <v>1.2280231856483832</v>
      </c>
      <c r="S49" s="21">
        <f>(Трансформирование!S49/$S$89)*100</f>
        <v>1.2072119360989229</v>
      </c>
      <c r="T49" s="21">
        <f>(Трансформирование!T49/$T$89)*100</f>
        <v>1.0489262150612988</v>
      </c>
      <c r="U49" s="21">
        <f>(Трансформирование!U49/$U$89)*100</f>
        <v>1.2942617764492022</v>
      </c>
      <c r="V49" s="21">
        <f>(Трансформирование!V49/$V$89)*100</f>
        <v>1.0771198245449072</v>
      </c>
      <c r="W49" s="21">
        <f>(Трансформирование!W49/$W$89)*100</f>
        <v>1.0981958563798178</v>
      </c>
      <c r="X49" s="21">
        <f>(Трансформирование!X49/$X$89)*100</f>
        <v>1.1139923061350196</v>
      </c>
      <c r="Y49" s="21">
        <f>(Трансформирование!Y49/$Y$89)*100</f>
        <v>1.0757674205087486</v>
      </c>
      <c r="Z49" s="21">
        <f>(Трансформирование!Z49/$Z$89)*100</f>
        <v>1.0485052839677333</v>
      </c>
      <c r="AA49" s="21">
        <f>(Трансформирование!AA49/$AA$89)*100</f>
        <v>0</v>
      </c>
      <c r="AB49" s="21">
        <f>(Трансформирование!AB49/$AB$89)*100</f>
        <v>1.1301149791647074</v>
      </c>
      <c r="AC49" s="21">
        <f>(Трансформирование!AC49/$AC$89)*100</f>
        <v>0.62975900354400649</v>
      </c>
      <c r="AD49" s="21">
        <f>(Трансформирование!AD49/$AD$89)*100</f>
        <v>0.91325562594122223</v>
      </c>
      <c r="AE49" s="21">
        <f>(Трансформирование!AE49/$AE$89)*100</f>
        <v>1.3546050774328018</v>
      </c>
      <c r="AF49" s="21">
        <f>(Трансформирование!AF49/$AF$89)*100</f>
        <v>1.0105459552103266</v>
      </c>
      <c r="AG49" s="21">
        <f>(Трансформирование!AG49/$AG$89)*100</f>
        <v>1.2519230019862044</v>
      </c>
      <c r="AH49" s="21">
        <f>(Трансформирование!AH49/$AH$89)*100</f>
        <v>1.0557512515545535</v>
      </c>
      <c r="AI49" s="21">
        <f>(Трансформирование!AI49/$AI$89)*100</f>
        <v>0.79637463928501384</v>
      </c>
    </row>
    <row r="50" spans="1:35" x14ac:dyDescent="0.2">
      <c r="A50" s="15" t="s">
        <v>42</v>
      </c>
      <c r="B50" s="21">
        <f>(Трансформирование!B50/$B$89)*100</f>
        <v>1.0861813946384975</v>
      </c>
      <c r="C50" s="21">
        <f>(Трансформирование!C50/$C$89)*100</f>
        <v>1.5475161528707153</v>
      </c>
      <c r="D50" s="21">
        <f>Трансформирование!D50</f>
        <v>2.0767213897317967</v>
      </c>
      <c r="E50" s="21">
        <f>Трансформирование!E50</f>
        <v>23.8</v>
      </c>
      <c r="F50" s="21">
        <f>Трансформирование!F50</f>
        <v>76.400000000000006</v>
      </c>
      <c r="G50" s="21">
        <f>Трансформирование!G50</f>
        <v>23.6</v>
      </c>
      <c r="H50" s="21">
        <f>(Трансформирование!H50/$H$89)*100</f>
        <v>1.0412460804009878</v>
      </c>
      <c r="I50" s="21">
        <f>(Трансформирование!I50/$I$89)*100</f>
        <v>1.6048238927100258</v>
      </c>
      <c r="J50" s="21">
        <f>(Трансформирование!J50/$J$89)*100</f>
        <v>1.4847596647389745</v>
      </c>
      <c r="K50" s="21">
        <f>(Трансформирование!K50/$K$89)*100</f>
        <v>1.5915023475428243</v>
      </c>
      <c r="L50" s="21">
        <f>(Трансформирование!L50/$L$89)*100</f>
        <v>1.9838560548041055</v>
      </c>
      <c r="M50" s="21">
        <f>(Трансформирование!M50/$M$89)*100</f>
        <v>2.0635292069615048</v>
      </c>
      <c r="N50" s="21">
        <f>Трансформирование!N50</f>
        <v>2.1252378493369832</v>
      </c>
      <c r="O50" s="21">
        <f>(Трансформирование!O50/$O$89)*100</f>
        <v>1.2850542043705642</v>
      </c>
      <c r="P50" s="21">
        <f>(Трансформирование!P50/$P$89)*100</f>
        <v>1.7345195348961049</v>
      </c>
      <c r="Q50" s="21">
        <f>(Трансформирование!Q50/$Q$89)*100</f>
        <v>1.2839286717622289</v>
      </c>
      <c r="R50" s="21">
        <f>(Трансформирование!R50/$R$89)*100</f>
        <v>1.2144571235034696</v>
      </c>
      <c r="S50" s="21">
        <f>(Трансформирование!S50/$S$89)*100</f>
        <v>1.2667510112120441</v>
      </c>
      <c r="T50" s="21">
        <f>(Трансформирование!T50/$T$89)*100</f>
        <v>1.2759331191329724</v>
      </c>
      <c r="U50" s="21">
        <f>(Трансформирование!U50/$U$89)*100</f>
        <v>1.1576404740412671</v>
      </c>
      <c r="V50" s="21">
        <f>(Трансформирование!V50/$V$89)*100</f>
        <v>1.2241543473660288</v>
      </c>
      <c r="W50" s="21">
        <f>(Трансформирование!W50/$W$89)*100</f>
        <v>1.2369514434342084</v>
      </c>
      <c r="X50" s="21">
        <f>(Трансформирование!X50/$X$89)*100</f>
        <v>1.1676008259315989</v>
      </c>
      <c r="Y50" s="21">
        <f>(Трансформирование!Y50/$Y$89)*100</f>
        <v>1.1407273744098183</v>
      </c>
      <c r="Z50" s="21">
        <f>(Трансформирование!Z50/$Z$89)*100</f>
        <v>1.2556892660469559</v>
      </c>
      <c r="AA50" s="21">
        <f>(Трансформирование!AA50/$AA$89)*100</f>
        <v>0</v>
      </c>
      <c r="AB50" s="21">
        <f>(Трансформирование!AB50/$AB$89)*100</f>
        <v>1.2685436287928924</v>
      </c>
      <c r="AC50" s="21">
        <f>(Трансформирование!AC50/$AC$89)*100</f>
        <v>2.2158394974996187</v>
      </c>
      <c r="AD50" s="21">
        <f>(Трансформирование!AD50/$AD$89)*100</f>
        <v>2.0934832033343072</v>
      </c>
      <c r="AE50" s="21">
        <f>(Трансформирование!AE50/$AE$89)*100</f>
        <v>1.4420872273366909</v>
      </c>
      <c r="AF50" s="21">
        <f>(Трансформирование!AF50/$AF$89)*100</f>
        <v>1.4454122316322897</v>
      </c>
      <c r="AG50" s="21">
        <f>(Трансформирование!AG50/$AG$89)*100</f>
        <v>1.7342237251407808</v>
      </c>
      <c r="AH50" s="21">
        <f>(Трансформирование!AH50/$AH$89)*100</f>
        <v>1.5247678485313734</v>
      </c>
      <c r="AI50" s="21">
        <f>(Трансформирование!AI50/$AI$89)*100</f>
        <v>0.94486313843050451</v>
      </c>
    </row>
    <row r="51" spans="1:35" x14ac:dyDescent="0.2">
      <c r="A51" s="15" t="s">
        <v>43</v>
      </c>
      <c r="B51" s="21">
        <f>(Трансформирование!B51/$B$89)*100</f>
        <v>0.96419629850477673</v>
      </c>
      <c r="C51" s="21">
        <f>(Трансформирование!C51/$C$89)*100</f>
        <v>1.2246292718252541</v>
      </c>
      <c r="D51" s="21">
        <f>Трансформирование!D51</f>
        <v>2.1173810130186723</v>
      </c>
      <c r="E51" s="21">
        <f>Трансформирование!E51</f>
        <v>23.6</v>
      </c>
      <c r="F51" s="21">
        <f>Трансформирование!F51</f>
        <v>65.599999999999994</v>
      </c>
      <c r="G51" s="21">
        <f>Трансформирование!G51</f>
        <v>34.4</v>
      </c>
      <c r="H51" s="21">
        <f>(Трансформирование!H51/$H$89)*100</f>
        <v>1.0756567790027374</v>
      </c>
      <c r="I51" s="21">
        <f>(Трансформирование!I51/$I$89)*100</f>
        <v>1.3571203638170839</v>
      </c>
      <c r="J51" s="21">
        <f>(Трансформирование!J51/$J$89)*100</f>
        <v>1.2926252569490497</v>
      </c>
      <c r="K51" s="21">
        <f>(Трансформирование!K51/$K$89)*100</f>
        <v>1.1756794191375881</v>
      </c>
      <c r="L51" s="21">
        <f>(Трансформирование!L51/$L$89)*100</f>
        <v>1.1597177844648132</v>
      </c>
      <c r="M51" s="21">
        <f>(Трансформирование!M51/$M$89)*100</f>
        <v>1.3452625496389172</v>
      </c>
      <c r="N51" s="21">
        <f>Трансформирование!N51</f>
        <v>1.4142135623730949</v>
      </c>
      <c r="O51" s="21">
        <f>(Трансформирование!O51/$O$89)*100</f>
        <v>1.1525762962384953</v>
      </c>
      <c r="P51" s="21">
        <f>(Трансформирование!P51/$P$89)*100</f>
        <v>1.8769910709542974</v>
      </c>
      <c r="Q51" s="21">
        <f>(Трансформирование!Q51/$Q$89)*100</f>
        <v>1.1045626422003538</v>
      </c>
      <c r="R51" s="21">
        <f>(Трансформирование!R51/$R$89)*100</f>
        <v>1.064623504287213</v>
      </c>
      <c r="S51" s="21">
        <f>(Трансформирование!S51/$S$89)*100</f>
        <v>1.1245389705056164</v>
      </c>
      <c r="T51" s="21">
        <f>(Трансформирование!T51/$T$89)*100</f>
        <v>1.0989888774170751</v>
      </c>
      <c r="U51" s="21">
        <f>(Трансформирование!U51/$U$89)*100</f>
        <v>1.1483187820561143</v>
      </c>
      <c r="V51" s="21">
        <f>(Трансформирование!V51/$V$89)*100</f>
        <v>1.1029538486790269</v>
      </c>
      <c r="W51" s="21">
        <f>(Трансформирование!W51/$W$89)*100</f>
        <v>1.1829222760722775</v>
      </c>
      <c r="X51" s="21">
        <f>(Трансформирование!X51/$X$89)*100</f>
        <v>1.1039068491479522</v>
      </c>
      <c r="Y51" s="21">
        <f>(Трансформирование!Y51/$Y$89)*100</f>
        <v>1.1548220350369955</v>
      </c>
      <c r="Z51" s="21">
        <f>(Трансформирование!Z51/$Z$89)*100</f>
        <v>1.158165695336195</v>
      </c>
      <c r="AA51" s="21">
        <f>(Трансформирование!AA51/$AA$89)*100</f>
        <v>0</v>
      </c>
      <c r="AB51" s="21">
        <f>(Трансформирование!AB51/$AB$89)*100</f>
        <v>1.218301260202914</v>
      </c>
      <c r="AC51" s="21">
        <f>(Трансформирование!AC51/$AC$89)*100</f>
        <v>1.1024780619350862</v>
      </c>
      <c r="AD51" s="21">
        <f>(Трансформирование!AD51/$AD$89)*100</f>
        <v>0.99891356033606038</v>
      </c>
      <c r="AE51" s="21">
        <f>(Трансформирование!AE51/$AE$89)*100</f>
        <v>1.409279550000508</v>
      </c>
      <c r="AF51" s="21">
        <f>(Трансформирование!AF51/$AF$89)*100</f>
        <v>1.1615374158308203</v>
      </c>
      <c r="AG51" s="21">
        <f>(Трансформирование!AG51/$AG$89)*100</f>
        <v>1.3121020796478982</v>
      </c>
      <c r="AH51" s="21">
        <f>(Трансформирование!AH51/$AH$89)*100</f>
        <v>1.2297170197350702</v>
      </c>
      <c r="AI51" s="21">
        <f>(Трансформирование!AI51/$AI$89)*100</f>
        <v>1.3637127728125964</v>
      </c>
    </row>
    <row r="52" spans="1:35" x14ac:dyDescent="0.2">
      <c r="A52" s="15" t="s">
        <v>44</v>
      </c>
      <c r="B52" s="21">
        <f>(Трансформирование!B52/$B$89)*100</f>
        <v>0.78290255140571063</v>
      </c>
      <c r="C52" s="21">
        <f>(Трансформирование!C52/$C$89)*100</f>
        <v>1.1635933699857743</v>
      </c>
      <c r="D52" s="21">
        <f>Трансформирование!D52</f>
        <v>2.0767213897317967</v>
      </c>
      <c r="E52" s="21">
        <f>Трансформирование!E52</f>
        <v>23.9</v>
      </c>
      <c r="F52" s="21">
        <f>Трансформирование!F52</f>
        <v>61.3</v>
      </c>
      <c r="G52" s="21">
        <f>Трансформирование!G52</f>
        <v>38.700000000000003</v>
      </c>
      <c r="H52" s="21">
        <f>(Трансформирование!H52/$H$89)*100</f>
        <v>1.2339351665215599</v>
      </c>
      <c r="I52" s="21">
        <f>(Трансформирование!I52/$I$89)*100</f>
        <v>1.1912160971148011</v>
      </c>
      <c r="J52" s="21">
        <f>(Трансформирование!J52/$J$89)*100</f>
        <v>1.4732180568350113</v>
      </c>
      <c r="K52" s="21">
        <f>(Трансформирование!K52/$K$89)*100</f>
        <v>1.165836059487491</v>
      </c>
      <c r="L52" s="21">
        <f>(Трансформирование!L52/$L$89)*100</f>
        <v>1.2431620332636004</v>
      </c>
      <c r="M52" s="21">
        <f>(Трансформирование!M52/$M$89)*100</f>
        <v>1.1433268553981419</v>
      </c>
      <c r="N52" s="21">
        <f>Трансформирование!N52</f>
        <v>1.8689167555872028</v>
      </c>
      <c r="O52" s="21">
        <f>(Трансформирование!O52/$O$89)*100</f>
        <v>1.0630558192328525</v>
      </c>
      <c r="P52" s="21">
        <f>(Трансформирование!P52/$P$89)*100</f>
        <v>0.90738941278362839</v>
      </c>
      <c r="Q52" s="21">
        <f>(Трансформирование!Q52/$Q$89)*100</f>
        <v>1.0745255144209616</v>
      </c>
      <c r="R52" s="21">
        <f>(Трансформирование!R52/$R$89)*100</f>
        <v>1.1975331029944727</v>
      </c>
      <c r="S52" s="21">
        <f>(Трансформирование!S52/$S$89)*100</f>
        <v>1.036924689107614</v>
      </c>
      <c r="T52" s="21">
        <f>(Трансформирование!T52/$T$89)*100</f>
        <v>1.0504461317124176</v>
      </c>
      <c r="U52" s="21">
        <f>(Трансформирование!U52/$U$89)*100</f>
        <v>1.1727753527759943</v>
      </c>
      <c r="V52" s="21">
        <f>(Трансформирование!V52/$V$89)*100</f>
        <v>1.0238375063914107</v>
      </c>
      <c r="W52" s="21">
        <f>(Трансформирование!W52/$W$89)*100</f>
        <v>1.0988126266051397</v>
      </c>
      <c r="X52" s="21">
        <f>(Трансформирование!X52/$X$89)*100</f>
        <v>1.0945873100060037</v>
      </c>
      <c r="Y52" s="21">
        <f>(Трансформирование!Y52/$Y$89)*100</f>
        <v>1.0885956214261951</v>
      </c>
      <c r="Z52" s="21">
        <f>(Трансформирование!Z52/$Z$89)*100</f>
        <v>1.0639370420618137</v>
      </c>
      <c r="AA52" s="21">
        <f>(Трансформирование!AA52/$AA$89)*100</f>
        <v>49.426210825064302</v>
      </c>
      <c r="AB52" s="21">
        <f>(Трансформирование!AB52/$AB$89)*100</f>
        <v>1.1323547497396727</v>
      </c>
      <c r="AC52" s="21">
        <f>(Трансформирование!AC52/$AC$89)*100</f>
        <v>0.55201443013909668</v>
      </c>
      <c r="AD52" s="21">
        <f>(Трансформирование!AD52/$AD$89)*100</f>
        <v>1.0653914503797615</v>
      </c>
      <c r="AE52" s="21">
        <f>(Трансформирование!AE52/$AE$89)*100</f>
        <v>1.5103313599686772</v>
      </c>
      <c r="AF52" s="21">
        <f>(Трансформирование!AF52/$AF$89)*100</f>
        <v>1.0544531649062583</v>
      </c>
      <c r="AG52" s="21">
        <f>(Трансформирование!AG52/$AG$89)*100</f>
        <v>1.1443742844492912</v>
      </c>
      <c r="AH52" s="21">
        <f>(Трансформирование!AH52/$AH$89)*100</f>
        <v>1.0028782567751062</v>
      </c>
      <c r="AI52" s="21">
        <f>(Трансформирование!AI52/$AI$89)*100</f>
        <v>0.88812932507774633</v>
      </c>
    </row>
    <row r="53" spans="1:35" x14ac:dyDescent="0.2">
      <c r="A53" s="15" t="s">
        <v>46</v>
      </c>
      <c r="B53" s="21">
        <f>(Трансформирование!B53/$B$89)*100</f>
        <v>1.2538672459082831</v>
      </c>
      <c r="C53" s="21">
        <f>(Трансформирование!C53/$C$89)*100</f>
        <v>1.1776622911086319</v>
      </c>
      <c r="D53" s="21">
        <f>Трансформирование!D53</f>
        <v>2.0423835885853672</v>
      </c>
      <c r="E53" s="21">
        <f>Трансформирование!E53</f>
        <v>28</v>
      </c>
      <c r="F53" s="21">
        <f>Трансформирование!F53</f>
        <v>75.900000000000006</v>
      </c>
      <c r="G53" s="21">
        <f>Трансформирование!G53</f>
        <v>24.1</v>
      </c>
      <c r="H53" s="21">
        <f>(Трансформирование!H53/$H$89)*100</f>
        <v>1.1100460419578959</v>
      </c>
      <c r="I53" s="21">
        <f>(Трансформирование!I53/$I$89)*100</f>
        <v>1.2552033298573393</v>
      </c>
      <c r="J53" s="21">
        <f>(Трансформирование!J53/$J$89)*100</f>
        <v>1.0697869158400524</v>
      </c>
      <c r="K53" s="21">
        <f>(Трансформирование!K53/$K$89)*100</f>
        <v>1.116992074518558</v>
      </c>
      <c r="L53" s="21">
        <f>(Трансформирование!L53/$L$89)*100</f>
        <v>1.1117901554250094</v>
      </c>
      <c r="M53" s="21">
        <f>(Трансформирование!M53/$M$89)*100</f>
        <v>1.2411871782369794</v>
      </c>
      <c r="N53" s="21">
        <f>Трансформирование!N53</f>
        <v>1.4801656089845705</v>
      </c>
      <c r="O53" s="21">
        <f>(Трансформирование!O53/$O$89)*100</f>
        <v>1.054754808544345</v>
      </c>
      <c r="P53" s="21">
        <f>(Трансформирование!P53/$P$89)*100</f>
        <v>0.86158998663726261</v>
      </c>
      <c r="Q53" s="21">
        <f>(Трансформирование!Q53/$Q$89)*100</f>
        <v>1.1247903485977166</v>
      </c>
      <c r="R53" s="21">
        <f>(Трансформирование!R53/$R$89)*100</f>
        <v>1.0209170578833999</v>
      </c>
      <c r="S53" s="21">
        <f>(Трансформирование!S53/$S$89)*100</f>
        <v>1.0308405512072953</v>
      </c>
      <c r="T53" s="21">
        <f>(Трансформирование!T53/$T$89)*100</f>
        <v>1.014793798372521</v>
      </c>
      <c r="U53" s="21">
        <f>(Трансформирование!U53/$U$89)*100</f>
        <v>1.1393956992844065</v>
      </c>
      <c r="V53" s="21">
        <f>(Трансформирование!V53/$V$89)*100</f>
        <v>1.0689835792374014</v>
      </c>
      <c r="W53" s="21">
        <f>(Трансформирование!W53/$W$89)*100</f>
        <v>1.0728887959687035</v>
      </c>
      <c r="X53" s="21">
        <f>(Трансформирование!X53/$X$89)*100</f>
        <v>1.0574359279043803</v>
      </c>
      <c r="Y53" s="21">
        <f>(Трансформирование!Y53/$Y$89)*100</f>
        <v>1.0838307329151702</v>
      </c>
      <c r="Z53" s="21">
        <f>(Трансформирование!Z53/$Z$89)*100</f>
        <v>1.0882928274246104</v>
      </c>
      <c r="AA53" s="21">
        <f>(Трансформирование!AA53/$AA$89)*100</f>
        <v>0</v>
      </c>
      <c r="AB53" s="21">
        <f>(Трансформирование!AB53/$AB$89)*100</f>
        <v>1.2435954108700611</v>
      </c>
      <c r="AC53" s="21">
        <f>(Трансформирование!AC53/$AC$89)*100</f>
        <v>1.165593272646114</v>
      </c>
      <c r="AD53" s="21">
        <f>(Трансформирование!AD53/$AD$89)*100</f>
        <v>1.1701702970594907</v>
      </c>
      <c r="AE53" s="21">
        <f>(Трансформирование!AE53/$AE$89)*100</f>
        <v>1.0629000686830794</v>
      </c>
      <c r="AF53" s="21">
        <f>(Трансформирование!AF53/$AF$89)*100</f>
        <v>1.263000506437737</v>
      </c>
      <c r="AG53" s="21">
        <f>(Трансформирование!AG53/$AG$89)*100</f>
        <v>1.4523773008889376</v>
      </c>
      <c r="AH53" s="21">
        <f>(Трансформирование!AH53/$AH$89)*100</f>
        <v>1.1960459028117569</v>
      </c>
      <c r="AI53" s="21">
        <f>(Трансформирование!AI53/$AI$89)*100</f>
        <v>1.3910290533157761</v>
      </c>
    </row>
    <row r="54" spans="1:35" x14ac:dyDescent="0.2">
      <c r="A54" s="15" t="s">
        <v>47</v>
      </c>
      <c r="B54" s="21">
        <f>(Трансформирование!B54/$B$89)*100</f>
        <v>1.1198300783831656</v>
      </c>
      <c r="C54" s="21">
        <f>(Трансформирование!C54/$C$89)*100</f>
        <v>1.4827171758739723</v>
      </c>
      <c r="D54" s="21">
        <f>Трансформирование!D54</f>
        <v>2.006220914929266</v>
      </c>
      <c r="E54" s="21">
        <f>Трансформирование!E54</f>
        <v>27.2</v>
      </c>
      <c r="F54" s="21">
        <f>Трансформирование!F54</f>
        <v>79.5</v>
      </c>
      <c r="G54" s="21">
        <f>Трансформирование!G54</f>
        <v>20.5</v>
      </c>
      <c r="H54" s="21">
        <f>(Трансформирование!H54/$H$89)*100</f>
        <v>1.2093112119659497</v>
      </c>
      <c r="I54" s="21">
        <f>(Трансформирование!I54/$I$89)*100</f>
        <v>1.7703446900735893</v>
      </c>
      <c r="J54" s="21">
        <f>(Трансформирование!J54/$J$89)*100</f>
        <v>1.3510473455920577</v>
      </c>
      <c r="K54" s="21">
        <f>(Трансформирование!K54/$K$89)*100</f>
        <v>1.5103774004408657</v>
      </c>
      <c r="L54" s="21">
        <f>(Трансформирование!L54/$L$89)*100</f>
        <v>1.5911686998838726</v>
      </c>
      <c r="M54" s="21">
        <f>(Трансформирование!M54/$M$89)*100</f>
        <v>1.7049034125842855</v>
      </c>
      <c r="N54" s="21">
        <f>Трансформирование!N54</f>
        <v>1.9937204876487471</v>
      </c>
      <c r="O54" s="21">
        <f>(Трансформирование!O54/$O$89)*100</f>
        <v>1.1990716345094563</v>
      </c>
      <c r="P54" s="21">
        <f>(Трансформирование!P54/$P$89)*100</f>
        <v>0.97271991960959614</v>
      </c>
      <c r="Q54" s="21">
        <f>(Трансформирование!Q54/$Q$89)*100</f>
        <v>1.274390654748111</v>
      </c>
      <c r="R54" s="21">
        <f>(Трансформирование!R54/$R$89)*100</f>
        <v>1.2310294508445563</v>
      </c>
      <c r="S54" s="21">
        <f>(Трансформирование!S54/$S$89)*100</f>
        <v>1.0303252487876646</v>
      </c>
      <c r="T54" s="21">
        <f>(Трансформирование!T54/$T$89)*100</f>
        <v>1.120740346939193</v>
      </c>
      <c r="U54" s="21">
        <f>(Трансформирование!U54/$U$89)*100</f>
        <v>1.1716540317088047</v>
      </c>
      <c r="V54" s="21">
        <f>(Трансформирование!V54/$V$89)*100</f>
        <v>1.1958212249184246</v>
      </c>
      <c r="W54" s="21">
        <f>(Трансформирование!W54/$W$89)*100</f>
        <v>1.1499341050810967</v>
      </c>
      <c r="X54" s="21">
        <f>(Трансформирование!X54/$X$89)*100</f>
        <v>1.1508559358165074</v>
      </c>
      <c r="Y54" s="21">
        <f>(Трансформирование!Y54/$Y$89)*100</f>
        <v>1.1413721402225889</v>
      </c>
      <c r="Z54" s="21">
        <f>(Трансформирование!Z54/$Z$89)*100</f>
        <v>1.1886789133397488</v>
      </c>
      <c r="AA54" s="21">
        <f>(Трансформирование!AA54/$AA$89)*100</f>
        <v>0</v>
      </c>
      <c r="AB54" s="21">
        <f>(Трансформирование!AB54/$AB$89)*100</f>
        <v>1.2549920180269478</v>
      </c>
      <c r="AC54" s="21">
        <f>(Трансформирование!AC54/$AC$89)*100</f>
        <v>1.5352949307382966</v>
      </c>
      <c r="AD54" s="21">
        <f>(Трансформирование!AD54/$AD$89)*100</f>
        <v>1.8196392275961026</v>
      </c>
      <c r="AE54" s="21">
        <f>(Трансформирование!AE54/$AE$89)*100</f>
        <v>1.2808846832483136</v>
      </c>
      <c r="AF54" s="21">
        <f>(Трансформирование!AF54/$AF$89)*100</f>
        <v>1.1929114549245303</v>
      </c>
      <c r="AG54" s="21">
        <f>(Трансформирование!AG54/$AG$89)*100</f>
        <v>1.5839232851118445</v>
      </c>
      <c r="AH54" s="21">
        <f>(Трансформирование!AH54/$AH$89)*100</f>
        <v>1.5300165817809162</v>
      </c>
      <c r="AI54" s="21">
        <f>(Трансформирование!AI54/$AI$89)*100</f>
        <v>0.88322640293614985</v>
      </c>
    </row>
    <row r="55" spans="1:35" x14ac:dyDescent="0.2">
      <c r="A55" s="15" t="s">
        <v>48</v>
      </c>
      <c r="B55" s="21">
        <f>(Трансформирование!B55/$B$89)*100</f>
        <v>1.2623720225230188</v>
      </c>
      <c r="C55" s="21">
        <f>(Трансформирование!C55/$C$89)*100</f>
        <v>1.3113340082969667</v>
      </c>
      <c r="D55" s="21">
        <f>Трансформирование!D55</f>
        <v>2.1040885732867167</v>
      </c>
      <c r="E55" s="21">
        <f>Трансформирование!E55</f>
        <v>24</v>
      </c>
      <c r="F55" s="21">
        <f>Трансформирование!F55</f>
        <v>59.9</v>
      </c>
      <c r="G55" s="21">
        <f>Трансформирование!G55</f>
        <v>40.1</v>
      </c>
      <c r="H55" s="21">
        <f>(Трансформирование!H55/$H$89)*100</f>
        <v>1.3129195114516268</v>
      </c>
      <c r="I55" s="21">
        <f>(Трансформирование!I55/$I$89)*100</f>
        <v>1.4128400681099711</v>
      </c>
      <c r="J55" s="21">
        <f>(Трансформирование!J55/$J$89)*100</f>
        <v>1.1769287904700783</v>
      </c>
      <c r="K55" s="21">
        <f>(Трансформирование!K55/$K$89)*100</f>
        <v>1.255995794217253</v>
      </c>
      <c r="L55" s="21">
        <f>(Трансформирование!L55/$L$89)*100</f>
        <v>1.0415058452639439</v>
      </c>
      <c r="M55" s="21">
        <f>(Трансформирование!M55/$M$89)*100</f>
        <v>0.94777884297996096</v>
      </c>
      <c r="N55" s="21">
        <f>Трансформирование!N55</f>
        <v>1.2178832856309068</v>
      </c>
      <c r="O55" s="21">
        <f>(Трансформирование!O55/$O$89)*100</f>
        <v>1.0527838308787532</v>
      </c>
      <c r="P55" s="21">
        <f>(Трансформирование!P55/$P$89)*100</f>
        <v>1.5335149762338447</v>
      </c>
      <c r="Q55" s="21">
        <f>(Трансформирование!Q55/$Q$89)*100</f>
        <v>1.1625472534926617</v>
      </c>
      <c r="R55" s="21">
        <f>(Трансформирование!R55/$R$89)*100</f>
        <v>1.1977512472070291</v>
      </c>
      <c r="S55" s="21">
        <f>(Трансформирование!S55/$S$89)*100</f>
        <v>1.1769441196352941</v>
      </c>
      <c r="T55" s="21">
        <f>(Трансформирование!T55/$T$89)*100</f>
        <v>1.0529531694212744</v>
      </c>
      <c r="U55" s="21">
        <f>(Трансформирование!U55/$U$89)*100</f>
        <v>1.2696116632370458</v>
      </c>
      <c r="V55" s="21">
        <f>(Трансформирование!V55/$V$89)*100</f>
        <v>1.0847182332444627</v>
      </c>
      <c r="W55" s="21">
        <f>(Трансформирование!W55/$W$89)*100</f>
        <v>1.0549708633511885</v>
      </c>
      <c r="X55" s="21">
        <f>(Трансформирование!X55/$X$89)*100</f>
        <v>1.0984202226360418</v>
      </c>
      <c r="Y55" s="21">
        <f>(Трансформирование!Y55/$Y$89)*100</f>
        <v>1.0830402994846546</v>
      </c>
      <c r="Z55" s="21">
        <f>(Трансформирование!Z55/$Z$89)*100</f>
        <v>1.083401653480135</v>
      </c>
      <c r="AA55" s="21">
        <f>(Трансформирование!AA55/$AA$89)*100</f>
        <v>0</v>
      </c>
      <c r="AB55" s="21">
        <f>(Трансформирование!AB55/$AB$89)*100</f>
        <v>1.1309776888336325</v>
      </c>
      <c r="AC55" s="21">
        <f>(Трансформирование!AC55/$AC$89)*100</f>
        <v>1.3071982972974632</v>
      </c>
      <c r="AD55" s="21">
        <f>(Трансформирование!AD55/$AD$89)*100</f>
        <v>1.9867150673744991</v>
      </c>
      <c r="AE55" s="21">
        <f>(Трансформирование!AE55/$AE$89)*100</f>
        <v>1.0561083054049265</v>
      </c>
      <c r="AF55" s="21">
        <f>(Трансформирование!AF55/$AF$89)*100</f>
        <v>0.90641669327421925</v>
      </c>
      <c r="AG55" s="21">
        <f>(Трансформирование!AG55/$AG$89)*100</f>
        <v>1.04900206399334</v>
      </c>
      <c r="AH55" s="21">
        <f>(Трансформирование!AH55/$AH$89)*100</f>
        <v>0.98943761449310075</v>
      </c>
      <c r="AI55" s="21">
        <f>(Трансформирование!AI55/$AI$89)*100</f>
        <v>1.0786428711512062</v>
      </c>
    </row>
    <row r="56" spans="1:35" x14ac:dyDescent="0.2">
      <c r="A56" s="15" t="s">
        <v>49</v>
      </c>
      <c r="B56" s="21">
        <f>(Трансформирование!B56/$B$89)*100</f>
        <v>0.97155494893552474</v>
      </c>
      <c r="C56" s="21">
        <f>(Трансформирование!C56/$C$89)*100</f>
        <v>1.1891120137333975</v>
      </c>
      <c r="D56" s="21">
        <f>Трансформирование!D56</f>
        <v>1.9873810735805801</v>
      </c>
      <c r="E56" s="21">
        <f>Трансформирование!E56</f>
        <v>28.5</v>
      </c>
      <c r="F56" s="21">
        <f>Трансформирование!F56</f>
        <v>68.3</v>
      </c>
      <c r="G56" s="21">
        <f>Трансформирование!G56</f>
        <v>31.7</v>
      </c>
      <c r="H56" s="21">
        <f>(Трансформирование!H56/$H$89)*100</f>
        <v>1.1855410549230994</v>
      </c>
      <c r="I56" s="21">
        <f>(Трансформирование!I56/$I$89)*100</f>
        <v>1.0763852520852339</v>
      </c>
      <c r="J56" s="21">
        <f>(Трансформирование!J56/$J$89)*100</f>
        <v>1.3463642687403985</v>
      </c>
      <c r="K56" s="21">
        <f>(Трансформирование!K56/$K$89)*100</f>
        <v>1.1831920248604613</v>
      </c>
      <c r="L56" s="21">
        <f>(Трансформирование!L56/$L$89)*100</f>
        <v>1.3202450163644293</v>
      </c>
      <c r="M56" s="21">
        <f>(Трансформирование!M56/$M$89)*100</f>
        <v>1.1588858993097049</v>
      </c>
      <c r="N56" s="21">
        <f>Трансформирование!N56</f>
        <v>1.7074764851741444</v>
      </c>
      <c r="O56" s="21">
        <f>(Трансформирование!O56/$O$89)*100</f>
        <v>1.0570142825929627</v>
      </c>
      <c r="P56" s="21">
        <f>(Трансформирование!P56/$P$89)*100</f>
        <v>0.76314553677955599</v>
      </c>
      <c r="Q56" s="21">
        <f>(Трансформирование!Q56/$Q$89)*100</f>
        <v>1.1345978501455507</v>
      </c>
      <c r="R56" s="21">
        <f>(Трансформирование!R56/$R$89)*100</f>
        <v>1.1525562638227476</v>
      </c>
      <c r="S56" s="21">
        <f>(Трансформирование!S56/$S$89)*100</f>
        <v>1.0922971985663494</v>
      </c>
      <c r="T56" s="21">
        <f>(Трансформирование!T56/$T$89)*100</f>
        <v>1.1060944557202783</v>
      </c>
      <c r="U56" s="21">
        <f>(Трансформирование!U56/$U$89)*100</f>
        <v>1.1761830044841803</v>
      </c>
      <c r="V56" s="21">
        <f>(Трансформирование!V56/$V$89)*100</f>
        <v>1.0640427737291716</v>
      </c>
      <c r="W56" s="21">
        <f>(Трансформирование!W56/$W$89)*100</f>
        <v>1.1998752846435468</v>
      </c>
      <c r="X56" s="21">
        <f>(Трансформирование!X56/$X$89)*100</f>
        <v>1.0918780788800191</v>
      </c>
      <c r="Y56" s="21">
        <f>(Трансформирование!Y56/$Y$89)*100</f>
        <v>1.149757993696219</v>
      </c>
      <c r="Z56" s="21">
        <f>(Трансформирование!Z56/$Z$89)*100</f>
        <v>1.1247727870282165</v>
      </c>
      <c r="AA56" s="21">
        <f>(Трансформирование!AA56/$AA$89)*100</f>
        <v>0</v>
      </c>
      <c r="AB56" s="21">
        <f>(Трансформирование!AB56/$AB$89)*100</f>
        <v>1.1269337355423954</v>
      </c>
      <c r="AC56" s="21">
        <f>(Трансформирование!AC56/$AC$89)*100</f>
        <v>0.82172636503275909</v>
      </c>
      <c r="AD56" s="21">
        <f>(Трансформирование!AD56/$AD$89)*100</f>
        <v>1.0322269789688259</v>
      </c>
      <c r="AE56" s="21">
        <f>(Трансформирование!AE56/$AE$89)*100</f>
        <v>0.98196273783802945</v>
      </c>
      <c r="AF56" s="21">
        <f>(Трансформирование!AF56/$AF$89)*100</f>
        <v>1.14547827775071</v>
      </c>
      <c r="AG56" s="21">
        <f>(Трансформирование!AG56/$AG$89)*100</f>
        <v>0.81965491198892348</v>
      </c>
      <c r="AH56" s="21">
        <f>(Трансформирование!AH56/$AH$89)*100</f>
        <v>1.0122680555761159</v>
      </c>
      <c r="AI56" s="21">
        <f>(Трансформирование!AI56/$AI$89)*100</f>
        <v>0.71582663267307323</v>
      </c>
    </row>
    <row r="57" spans="1:35" x14ac:dyDescent="0.2">
      <c r="A57" s="15" t="s">
        <v>50</v>
      </c>
      <c r="B57" s="21">
        <f>(Трансформирование!B57/$B$89)*100</f>
        <v>1.0242032117466322</v>
      </c>
      <c r="C57" s="21">
        <f>(Трансформирование!C57/$C$89)*100</f>
        <v>1.4765046090282743</v>
      </c>
      <c r="D57" s="21">
        <f>Трансформирование!D57</f>
        <v>2.0184919513073796</v>
      </c>
      <c r="E57" s="21">
        <f>Трансформирование!E57</f>
        <v>26.3</v>
      </c>
      <c r="F57" s="21">
        <f>Трансформирование!F57</f>
        <v>80.2</v>
      </c>
      <c r="G57" s="21">
        <f>Трансформирование!G57</f>
        <v>19.8</v>
      </c>
      <c r="H57" s="21">
        <f>(Трансформирование!H57/$H$89)*100</f>
        <v>1.2206888637968749</v>
      </c>
      <c r="I57" s="21">
        <f>(Трансформирование!I57/$I$89)*100</f>
        <v>1.3921809264759202</v>
      </c>
      <c r="J57" s="21">
        <f>(Трансформирование!J57/$J$89)*100</f>
        <v>1.3670659457777778</v>
      </c>
      <c r="K57" s="21">
        <f>(Трансформирование!K57/$K$89)*100</f>
        <v>1.5619004843427238</v>
      </c>
      <c r="L57" s="21">
        <f>(Трансформирование!L57/$L$89)*100</f>
        <v>1.7109919510642775</v>
      </c>
      <c r="M57" s="21">
        <f>(Трансформирование!M57/$M$89)*100</f>
        <v>1.9278268592071575</v>
      </c>
      <c r="N57" s="21">
        <f>Трансформирование!N57</f>
        <v>2.0905393267485861</v>
      </c>
      <c r="O57" s="21">
        <f>(Трансформирование!O57/$O$89)*100</f>
        <v>1.2367635728380164</v>
      </c>
      <c r="P57" s="21">
        <f>(Трансформирование!P57/$P$89)*100</f>
        <v>1.824730258465683</v>
      </c>
      <c r="Q57" s="21">
        <f>(Трансформирование!Q57/$Q$89)*100</f>
        <v>1.2403698146882911</v>
      </c>
      <c r="R57" s="21">
        <f>(Трансформирование!R57/$R$89)*100</f>
        <v>1.2620237717005247</v>
      </c>
      <c r="S57" s="21">
        <f>(Трансформирование!S57/$S$89)*100</f>
        <v>1.1832641632354017</v>
      </c>
      <c r="T57" s="21">
        <f>(Трансформирование!T57/$T$89)*100</f>
        <v>1.1291020496121462</v>
      </c>
      <c r="U57" s="21">
        <f>(Трансформирование!U57/$U$89)*100</f>
        <v>1.1678237054172333</v>
      </c>
      <c r="V57" s="21">
        <f>(Трансформирование!V57/$V$89)*100</f>
        <v>1.1756892704793309</v>
      </c>
      <c r="W57" s="21">
        <f>(Трансформирование!W57/$W$89)*100</f>
        <v>1.2208890145217386</v>
      </c>
      <c r="X57" s="21">
        <f>(Трансформирование!X57/$X$89)*100</f>
        <v>1.1528868721875516</v>
      </c>
      <c r="Y57" s="21">
        <f>(Трансформирование!Y57/$Y$89)*100</f>
        <v>1.1384788416338771</v>
      </c>
      <c r="Z57" s="21">
        <f>(Трансформирование!Z57/$Z$89)*100</f>
        <v>1.1383923813056021</v>
      </c>
      <c r="AA57" s="21">
        <f>(Трансформирование!AA57/$AA$89)*100</f>
        <v>0</v>
      </c>
      <c r="AB57" s="21">
        <f>(Трансформирование!AB57/$AB$89)*100</f>
        <v>1.29378992788895</v>
      </c>
      <c r="AC57" s="21">
        <f>(Трансформирование!AC57/$AC$89)*100</f>
        <v>1.8329469458256979</v>
      </c>
      <c r="AD57" s="21">
        <f>(Трансформирование!AD57/$AD$89)*100</f>
        <v>2.2597182201109725</v>
      </c>
      <c r="AE57" s="21">
        <f>(Трансформирование!AE57/$AE$89)*100</f>
        <v>1.3572585669051207</v>
      </c>
      <c r="AF57" s="21">
        <f>(Трансформирование!AF57/$AF$89)*100</f>
        <v>1.0378945973339058</v>
      </c>
      <c r="AG57" s="21">
        <f>(Трансформирование!AG57/$AG$89)*100</f>
        <v>1.417424502251821</v>
      </c>
      <c r="AH57" s="21">
        <f>(Трансформирование!AH57/$AH$89)*100</f>
        <v>1.1056551385922038</v>
      </c>
      <c r="AI57" s="21">
        <f>(Трансформирование!AI57/$AI$89)*100</f>
        <v>1.0772420362536073</v>
      </c>
    </row>
    <row r="58" spans="1:35" x14ac:dyDescent="0.2">
      <c r="A58" s="15" t="s">
        <v>51</v>
      </c>
      <c r="B58" s="21">
        <f>(Трансформирование!B58/$B$89)*100</f>
        <v>1.2005771242962389</v>
      </c>
      <c r="C58" s="21">
        <f>(Трансформирование!C58/$C$89)*100</f>
        <v>1.3857494019595356</v>
      </c>
      <c r="D58" s="21">
        <f>Трансформирование!D58</f>
        <v>2.0123844926512722</v>
      </c>
      <c r="E58" s="21">
        <f>Трансформирование!E58</f>
        <v>26.7</v>
      </c>
      <c r="F58" s="21">
        <f>Трансформирование!F58</f>
        <v>75.3</v>
      </c>
      <c r="G58" s="21">
        <f>Трансформирование!G58</f>
        <v>24.7</v>
      </c>
      <c r="H58" s="21">
        <f>(Трансформирование!H58/$H$89)*100</f>
        <v>1.1275324618191707</v>
      </c>
      <c r="I58" s="21">
        <f>(Трансформирование!I58/$I$89)*100</f>
        <v>1.446028792488194</v>
      </c>
      <c r="J58" s="21">
        <f>(Трансформирование!J58/$J$89)*100</f>
        <v>1.1975242779131328</v>
      </c>
      <c r="K58" s="21">
        <f>(Трансформирование!K58/$K$89)*100</f>
        <v>1.3884016584671366</v>
      </c>
      <c r="L58" s="21">
        <f>(Трансформирование!L58/$L$89)*100</f>
        <v>1.3971979651771567</v>
      </c>
      <c r="M58" s="21">
        <f>(Трансформирование!M58/$M$89)*100</f>
        <v>1.5218238650013576</v>
      </c>
      <c r="N58" s="21">
        <f>Трансформирование!N58</f>
        <v>1.5451431251708252</v>
      </c>
      <c r="O58" s="21">
        <f>(Трансформирование!O58/$O$89)*100</f>
        <v>1.1816264200566271</v>
      </c>
      <c r="P58" s="21">
        <f>(Трансформирование!P58/$P$89)*100</f>
        <v>1.2242574960035899</v>
      </c>
      <c r="Q58" s="21">
        <f>(Трансформирование!Q58/$Q$89)*100</f>
        <v>1.1620396180052694</v>
      </c>
      <c r="R58" s="21">
        <f>(Трансформирование!R58/$R$89)*100</f>
        <v>1.2432012494168074</v>
      </c>
      <c r="S58" s="21">
        <f>(Трансформирование!S58/$S$89)*100</f>
        <v>1.0987391525713124</v>
      </c>
      <c r="T58" s="21">
        <f>(Трансформирование!T58/$T$89)*100</f>
        <v>1.0576958929054794</v>
      </c>
      <c r="U58" s="21">
        <f>(Трансформирование!U58/$U$89)*100</f>
        <v>1.1340954839341082</v>
      </c>
      <c r="V58" s="21">
        <f>(Трансформирование!V58/$V$89)*100</f>
        <v>1.0480243298816789</v>
      </c>
      <c r="W58" s="21">
        <f>(Трансформирование!W58/$W$89)*100</f>
        <v>1.0812670381972631</v>
      </c>
      <c r="X58" s="21">
        <f>(Трансформирование!X58/$X$89)*100</f>
        <v>1.0529006511641499</v>
      </c>
      <c r="Y58" s="21">
        <f>(Трансформирование!Y58/$Y$89)*100</f>
        <v>1.1007659904546192</v>
      </c>
      <c r="Z58" s="21">
        <f>(Трансформирование!Z58/$Z$89)*100</f>
        <v>1.0065137801278738</v>
      </c>
      <c r="AA58" s="21">
        <f>(Трансформирование!AA58/$AA$89)*100</f>
        <v>0</v>
      </c>
      <c r="AB58" s="21">
        <f>(Трансформирование!AB58/$AB$89)*100</f>
        <v>1.1261930235365409</v>
      </c>
      <c r="AC58" s="21">
        <f>(Трансформирование!AC58/$AC$89)*100</f>
        <v>1.2251864211691814</v>
      </c>
      <c r="AD58" s="21">
        <f>(Трансформирование!AD58/$AD$89)*100</f>
        <v>1.5370884265234941</v>
      </c>
      <c r="AE58" s="21">
        <f>(Трансформирование!AE58/$AE$89)*100</f>
        <v>1.3114192654208239</v>
      </c>
      <c r="AF58" s="21">
        <f>(Трансформирование!AF58/$AF$89)*100</f>
        <v>1.0503865516903184</v>
      </c>
      <c r="AG58" s="21">
        <f>(Трансформирование!AG58/$AG$89)*100</f>
        <v>1.1251299849642464</v>
      </c>
      <c r="AH58" s="21">
        <f>(Трансформирование!AH58/$AH$89)*100</f>
        <v>0.97565579681518755</v>
      </c>
      <c r="AI58" s="21">
        <f>(Трансформирование!AI58/$AI$89)*100</f>
        <v>0.83699885131538387</v>
      </c>
    </row>
    <row r="59" spans="1:35" x14ac:dyDescent="0.2">
      <c r="A59" s="15" t="s">
        <v>52</v>
      </c>
      <c r="B59" s="21">
        <f>(Трансформирование!B59/$B$89)*100</f>
        <v>0.93482575925337685</v>
      </c>
      <c r="C59" s="21">
        <f>(Трансформирование!C59/$C$89)*100</f>
        <v>1.1685022679636998</v>
      </c>
      <c r="D59" s="21">
        <f>Трансформирование!D59</f>
        <v>1.9968676489630899</v>
      </c>
      <c r="E59" s="21">
        <f>Трансформирование!E59</f>
        <v>27.5</v>
      </c>
      <c r="F59" s="21">
        <f>Трансформирование!F59</f>
        <v>74.7</v>
      </c>
      <c r="G59" s="21">
        <f>Трансформирование!G59</f>
        <v>25.3</v>
      </c>
      <c r="H59" s="21">
        <f>(Трансформирование!H59/$H$89)*100</f>
        <v>1.3813269059946087</v>
      </c>
      <c r="I59" s="21">
        <f>(Трансформирование!I59/$I$89)*100</f>
        <v>1.1617806264972337</v>
      </c>
      <c r="J59" s="21">
        <f>(Трансформирование!J59/$J$89)*100</f>
        <v>1.2845711249712546</v>
      </c>
      <c r="K59" s="21">
        <f>(Трансформирование!K59/$K$89)*100</f>
        <v>1.1262953386805972</v>
      </c>
      <c r="L59" s="21">
        <f>(Трансформирование!L59/$L$89)*100</f>
        <v>1.4372905806376675</v>
      </c>
      <c r="M59" s="21">
        <f>(Трансформирование!M59/$M$89)*100</f>
        <v>1.5669159801637127</v>
      </c>
      <c r="N59" s="21">
        <f>Трансформирование!N59</f>
        <v>1.9060903506699229</v>
      </c>
      <c r="O59" s="21">
        <f>(Трансформирование!O59/$O$89)*100</f>
        <v>1.0369477282941615</v>
      </c>
      <c r="P59" s="21">
        <f>(Трансформирование!P59/$P$89)*100</f>
        <v>1.3807021632363292</v>
      </c>
      <c r="Q59" s="21">
        <f>(Трансформирование!Q59/$Q$89)*100</f>
        <v>1.0832671967921885</v>
      </c>
      <c r="R59" s="21">
        <f>(Трансформирование!R59/$R$89)*100</f>
        <v>1.1382774498334953</v>
      </c>
      <c r="S59" s="21">
        <f>(Трансформирование!S59/$S$89)*100</f>
        <v>1.0737361565246981</v>
      </c>
      <c r="T59" s="21">
        <f>(Трансформирование!T59/$T$89)*100</f>
        <v>1.1005126054886747</v>
      </c>
      <c r="U59" s="21">
        <f>(Трансформирование!U59/$U$89)*100</f>
        <v>0.99518432380010702</v>
      </c>
      <c r="V59" s="21">
        <f>(Трансформирование!V59/$V$89)*100</f>
        <v>1.1564406398242453</v>
      </c>
      <c r="W59" s="21">
        <f>(Трансформирование!W59/$W$89)*100</f>
        <v>1.1202637283990624</v>
      </c>
      <c r="X59" s="21">
        <f>(Трансформирование!X59/$X$89)*100</f>
        <v>1.140710062368187</v>
      </c>
      <c r="Y59" s="21">
        <f>(Трансформирование!Y59/$Y$89)*100</f>
        <v>1.0663881629899159</v>
      </c>
      <c r="Z59" s="21">
        <f>(Трансформирование!Z59/$Z$89)*100</f>
        <v>1.1322272206259711</v>
      </c>
      <c r="AA59" s="21">
        <f>(Трансформирование!AA59/$AA$89)*100</f>
        <v>0</v>
      </c>
      <c r="AB59" s="21">
        <f>(Трансформирование!AB59/$AB$89)*100</f>
        <v>1.1667595193906319</v>
      </c>
      <c r="AC59" s="21">
        <f>(Трансформирование!AC59/$AC$89)*100</f>
        <v>0.98722143973671228</v>
      </c>
      <c r="AD59" s="21">
        <f>(Трансформирование!AD59/$AD$89)*100</f>
        <v>1.0234868680370488</v>
      </c>
      <c r="AE59" s="21">
        <f>(Трансформирование!AE59/$AE$89)*100</f>
        <v>1.1380959069914236</v>
      </c>
      <c r="AF59" s="21">
        <f>(Трансформирование!AF59/$AF$89)*100</f>
        <v>1.2407746130689221</v>
      </c>
      <c r="AG59" s="21">
        <f>(Трансформирование!AG59/$AG$89)*100</f>
        <v>1.0571979841031678</v>
      </c>
      <c r="AH59" s="21">
        <f>(Трансформирование!AH59/$AH$89)*100</f>
        <v>1.1585605459229464</v>
      </c>
      <c r="AI59" s="21">
        <f>(Трансформирование!AI59/$AI$89)*100</f>
        <v>0.91474518813212669</v>
      </c>
    </row>
    <row r="60" spans="1:35" x14ac:dyDescent="0.2">
      <c r="A60" s="15" t="s">
        <v>53</v>
      </c>
      <c r="B60" s="21">
        <f>(Трансформирование!B60/$B$89)*100</f>
        <v>1.1007062852998466</v>
      </c>
      <c r="C60" s="21">
        <f>(Трансформирование!C60/$C$89)*100</f>
        <v>1.0631833033634317</v>
      </c>
      <c r="D60" s="21">
        <f>Трансформирование!D60</f>
        <v>2.087797629929844</v>
      </c>
      <c r="E60" s="21">
        <f>Трансформирование!E60</f>
        <v>27.9</v>
      </c>
      <c r="F60" s="21">
        <f>Трансформирование!F60</f>
        <v>61.8</v>
      </c>
      <c r="G60" s="21">
        <f>Трансформирование!G60</f>
        <v>38.200000000000003</v>
      </c>
      <c r="H60" s="21">
        <f>(Трансформирование!H60/$H$89)*100</f>
        <v>1.104029310696331</v>
      </c>
      <c r="I60" s="21">
        <f>(Трансформирование!I60/$I$89)*100</f>
        <v>1.0234918968085398</v>
      </c>
      <c r="J60" s="21">
        <f>(Трансформирование!J60/$J$89)*100</f>
        <v>1.1097229095389678</v>
      </c>
      <c r="K60" s="21">
        <f>(Трансформирование!K60/$K$89)*100</f>
        <v>1.0497824007821857</v>
      </c>
      <c r="L60" s="21">
        <f>(Трансформирование!L60/$L$89)*100</f>
        <v>0.91549928371565914</v>
      </c>
      <c r="M60" s="21">
        <f>(Трансформирование!M60/$M$89)*100</f>
        <v>1.0639855271754346</v>
      </c>
      <c r="N60" s="21">
        <f>Трансформирование!N60</f>
        <v>1.3774493079968597</v>
      </c>
      <c r="O60" s="21">
        <f>(Трансформирование!O60/$O$89)*100</f>
        <v>1.0851412816091053</v>
      </c>
      <c r="P60" s="21">
        <f>(Трансформирование!P60/$P$89)*100</f>
        <v>1.0532139927088189</v>
      </c>
      <c r="Q60" s="21">
        <f>(Трансформирование!Q60/$Q$89)*100</f>
        <v>1.129942406403835</v>
      </c>
      <c r="R60" s="21">
        <f>(Трансформирование!R60/$R$89)*100</f>
        <v>1.1495341529221916</v>
      </c>
      <c r="S60" s="21">
        <f>(Трансформирование!S60/$S$89)*100</f>
        <v>1.0551562066143167</v>
      </c>
      <c r="T60" s="21">
        <f>(Трансформирование!T60/$T$89)*100</f>
        <v>1.0156916119196997</v>
      </c>
      <c r="U60" s="21">
        <f>(Трансформирование!U60/$U$89)*100</f>
        <v>1.0606238092834457</v>
      </c>
      <c r="V60" s="21">
        <f>(Трансформирование!V60/$V$89)*100</f>
        <v>1.196540943507775</v>
      </c>
      <c r="W60" s="21">
        <f>(Трансформирование!W60/$W$89)*100</f>
        <v>1.0200772997035912</v>
      </c>
      <c r="X60" s="21">
        <f>(Трансформирование!X60/$X$89)*100</f>
        <v>1.104942144463978</v>
      </c>
      <c r="Y60" s="21">
        <f>(Трансформирование!Y60/$Y$89)*100</f>
        <v>1.1007200627101901</v>
      </c>
      <c r="Z60" s="21">
        <f>(Трансформирование!Z60/$Z$89)*100</f>
        <v>1.0669036352611401</v>
      </c>
      <c r="AA60" s="21">
        <f>(Трансформирование!AA60/$AA$89)*100</f>
        <v>0</v>
      </c>
      <c r="AB60" s="21">
        <f>(Трансформирование!AB60/$AB$89)*100</f>
        <v>1.1252532577906147</v>
      </c>
      <c r="AC60" s="21">
        <f>(Трансформирование!AC60/$AC$89)*100</f>
        <v>0.78702507181225312</v>
      </c>
      <c r="AD60" s="21">
        <f>(Трансформирование!AD60/$AD$89)*100</f>
        <v>1.1078515004045855</v>
      </c>
      <c r="AE60" s="21">
        <f>(Трансформирование!AE60/$AE$89)*100</f>
        <v>1.0389346681058402</v>
      </c>
      <c r="AF60" s="21">
        <f>(Трансформирование!AF60/$AF$89)*100</f>
        <v>1.0831773023187414</v>
      </c>
      <c r="AG60" s="21">
        <f>(Трансформирование!AG60/$AG$89)*100</f>
        <v>1.1966464835663591</v>
      </c>
      <c r="AH60" s="21">
        <f>(Трансформирование!AH60/$AH$89)*100</f>
        <v>1.1594668127418999</v>
      </c>
      <c r="AI60" s="21">
        <f>(Трансформирование!AI60/$AI$89)*100</f>
        <v>1.801473678312274</v>
      </c>
    </row>
    <row r="61" spans="1:35" x14ac:dyDescent="0.2">
      <c r="A61" s="15" t="s">
        <v>54</v>
      </c>
      <c r="B61" s="21">
        <f>(Трансформирование!B61/$B$89)*100</f>
        <v>1.4132309373697594</v>
      </c>
      <c r="C61" s="21">
        <f>(Трансформирование!C61/$C$89)*100</f>
        <v>1.5917171718145982</v>
      </c>
      <c r="D61" s="21">
        <f>Трансформирование!D61</f>
        <v>2.0767213897317967</v>
      </c>
      <c r="E61" s="21">
        <f>Трансформирование!E61</f>
        <v>25.1</v>
      </c>
      <c r="F61" s="21">
        <f>Трансформирование!F61</f>
        <v>84.5</v>
      </c>
      <c r="G61" s="21">
        <f>Трансформирование!G61</f>
        <v>15.5</v>
      </c>
      <c r="H61" s="21">
        <f>(Трансформирование!H61/$H$89)*100</f>
        <v>1.1415070296236867</v>
      </c>
      <c r="I61" s="21">
        <f>(Трансформирование!I61/$I$89)*100</f>
        <v>1.5258501267471334</v>
      </c>
      <c r="J61" s="21">
        <f>(Трансформирование!J61/$J$89)*100</f>
        <v>1.0903033511311297</v>
      </c>
      <c r="K61" s="21">
        <f>(Трансформирование!K61/$K$89)*100</f>
        <v>1.5706181403297585</v>
      </c>
      <c r="L61" s="21">
        <f>(Трансформирование!L61/$L$89)*100</f>
        <v>1.7291093396132577</v>
      </c>
      <c r="M61" s="21">
        <f>(Трансформирование!M61/$M$89)*100</f>
        <v>1.8867857815424063</v>
      </c>
      <c r="N61" s="21">
        <f>Трансформирование!N61</f>
        <v>1.6437308834542408</v>
      </c>
      <c r="O61" s="21">
        <f>(Трансформирование!O61/$O$89)*100</f>
        <v>1.182461878789874</v>
      </c>
      <c r="P61" s="21">
        <f>(Трансформирование!P61/$P$89)*100</f>
        <v>0.92691256989109683</v>
      </c>
      <c r="Q61" s="21">
        <f>(Трансформирование!Q61/$Q$89)*100</f>
        <v>1.3136347853850106</v>
      </c>
      <c r="R61" s="21">
        <f>(Трансформирование!R61/$R$89)*100</f>
        <v>1.2383481653983535</v>
      </c>
      <c r="S61" s="21">
        <f>(Трансформирование!S61/$S$89)*100</f>
        <v>1.213034039144153</v>
      </c>
      <c r="T61" s="21">
        <f>(Трансформирование!T61/$T$89)*100</f>
        <v>1.2567437639555452</v>
      </c>
      <c r="U61" s="21">
        <f>(Трансформирование!U61/$U$89)*100</f>
        <v>1.2810641427330456</v>
      </c>
      <c r="V61" s="21">
        <f>(Трансформирование!V61/$V$89)*100</f>
        <v>1.3253903349395659</v>
      </c>
      <c r="W61" s="21">
        <f>(Трансформирование!W61/$W$89)*100</f>
        <v>1.2973582418777445</v>
      </c>
      <c r="X61" s="21">
        <f>(Трансформирование!X61/$X$89)*100</f>
        <v>1.192527625158996</v>
      </c>
      <c r="Y61" s="21">
        <f>(Трансформирование!Y61/$Y$89)*100</f>
        <v>1.2097848432813532</v>
      </c>
      <c r="Z61" s="21">
        <f>(Трансформирование!Z61/$Z$89)*100</f>
        <v>1.2730296675414829</v>
      </c>
      <c r="AA61" s="21">
        <f>(Трансформирование!AA61/$AA$89)*100</f>
        <v>0</v>
      </c>
      <c r="AB61" s="21">
        <f>(Трансформирование!AB61/$AB$89)*100</f>
        <v>1.3261837706839803</v>
      </c>
      <c r="AC61" s="21">
        <f>(Трансформирование!AC61/$AC$89)*100</f>
        <v>1.9562572904700395</v>
      </c>
      <c r="AD61" s="21">
        <f>(Трансформирование!AD61/$AD$89)*100</f>
        <v>2.0150353476208727</v>
      </c>
      <c r="AE61" s="21">
        <f>(Трансформирование!AE61/$AE$89)*100</f>
        <v>1.4717222532852454</v>
      </c>
      <c r="AF61" s="21">
        <f>(Трансформирование!AF61/$AF$89)*100</f>
        <v>1.14547827775071</v>
      </c>
      <c r="AG61" s="21">
        <f>(Трансформирование!AG61/$AG$89)*100</f>
        <v>1.348895179664632</v>
      </c>
      <c r="AH61" s="21">
        <f>(Трансформирование!AH61/$AH$89)*100</f>
        <v>1.7404753016970305</v>
      </c>
      <c r="AI61" s="21">
        <f>(Трансформирование!AI61/$AI$89)*100</f>
        <v>1.1689967220463398</v>
      </c>
    </row>
    <row r="62" spans="1:35" s="52" customFormat="1" x14ac:dyDescent="0.2">
      <c r="A62" s="15" t="s">
        <v>55</v>
      </c>
      <c r="B62" s="21">
        <f>(Трансформирование!B62/$B$89)*100</f>
        <v>1.3464578694984572</v>
      </c>
      <c r="C62" s="21">
        <f>(Трансформирование!C62/$C$89)*100</f>
        <v>1.2117968613165042</v>
      </c>
      <c r="D62" s="21">
        <f>Трансформирование!D62</f>
        <v>2.133008501256132</v>
      </c>
      <c r="E62" s="21">
        <f>Трансформирование!E62</f>
        <v>21</v>
      </c>
      <c r="F62" s="21">
        <f>Трансформирование!F62</f>
        <v>65.3</v>
      </c>
      <c r="G62" s="21">
        <f>Трансформирование!G62</f>
        <v>34.700000000000003</v>
      </c>
      <c r="H62" s="21">
        <f>(Трансформирование!H62/$H$89)*100</f>
        <v>1.3019623407026792</v>
      </c>
      <c r="I62" s="21">
        <f>(Трансформирование!I62/$I$89)*100</f>
        <v>1.415477029448833</v>
      </c>
      <c r="J62" s="21">
        <f>(Трансформирование!J62/$J$89)*100</f>
        <v>0.99115343535703337</v>
      </c>
      <c r="K62" s="21">
        <f>(Трансформирование!K62/$K$89)*100</f>
        <v>1.1948930790797128</v>
      </c>
      <c r="L62" s="21">
        <f>(Трансформирование!L62/$L$89)*100</f>
        <v>1.2522038073574719</v>
      </c>
      <c r="M62" s="21">
        <f>(Трансформирование!M62/$M$89)*100</f>
        <v>1.4685924744420511</v>
      </c>
      <c r="N62" s="21">
        <f>Трансформирование!N62</f>
        <v>1.3160740129524926</v>
      </c>
      <c r="O62" s="21">
        <f>(Трансформирование!O62/$O$89)*100</f>
        <v>1.1940046095229204</v>
      </c>
      <c r="P62" s="21">
        <f>(Трансформирование!P62/$P$89)*100</f>
        <v>1.7351461538623756</v>
      </c>
      <c r="Q62" s="21">
        <f>(Трансформирование!Q62/$Q$89)*100</f>
        <v>1.4351834722795551</v>
      </c>
      <c r="R62" s="21">
        <f>(Трансформирование!R62/$R$89)*100</f>
        <v>1.3609864685833224</v>
      </c>
      <c r="S62" s="21">
        <f>(Трансформирование!S62/$S$89)*100</f>
        <v>1.2559170989667678</v>
      </c>
      <c r="T62" s="21">
        <f>(Трансформирование!T62/$T$89)*100</f>
        <v>1.4242747132002767</v>
      </c>
      <c r="U62" s="21">
        <f>(Трансформирование!U62/$U$89)*100</f>
        <v>1.3317935755686179</v>
      </c>
      <c r="V62" s="21">
        <f>(Трансформирование!V62/$V$89)*100</f>
        <v>1.3409666286230455</v>
      </c>
      <c r="W62" s="21">
        <f>(Трансформирование!W62/$W$89)*100</f>
        <v>1.5814384789106253</v>
      </c>
      <c r="X62" s="21">
        <f>(Трансформирование!X62/$X$89)*100</f>
        <v>1.3135436292820613</v>
      </c>
      <c r="Y62" s="21">
        <f>(Трансформирование!Y62/$Y$89)*100</f>
        <v>1.167006199020022</v>
      </c>
      <c r="Z62" s="21">
        <f>(Трансформирование!Z62/$Z$89)*100</f>
        <v>1.0376269506750895</v>
      </c>
      <c r="AA62" s="21">
        <f>(Трансформирование!AA62/$AA$89)*100</f>
        <v>0</v>
      </c>
      <c r="AB62" s="21">
        <f>(Трансформирование!AB62/$AB$89)*100</f>
        <v>0.87786737751719135</v>
      </c>
      <c r="AC62" s="21">
        <f>(Трансформирование!AC62/$AC$89)*100</f>
        <v>1.4679461318156446</v>
      </c>
      <c r="AD62" s="21">
        <f>(Трансформирование!AD62/$AD$89)*100</f>
        <v>1.2999822092913169</v>
      </c>
      <c r="AE62" s="21">
        <f>(Трансформирование!AE62/$AE$89)*100</f>
        <v>1.3168949437894137</v>
      </c>
      <c r="AF62" s="21">
        <f>(Трансформирование!AF62/$AF$89)*100</f>
        <v>1.1473659165799188</v>
      </c>
      <c r="AG62" s="21">
        <f>(Трансформирование!AG62/$AG$89)*100</f>
        <v>1.4949752300090009</v>
      </c>
      <c r="AH62" s="21">
        <f>(Трансформирование!AH62/$AH$89)*100</f>
        <v>1.3642693828165262</v>
      </c>
      <c r="AI62" s="21">
        <f>(Трансформирование!AI62/$AI$89)*100</f>
        <v>1.5044966800212927</v>
      </c>
    </row>
    <row r="63" spans="1:35" ht="21" x14ac:dyDescent="0.2">
      <c r="A63" s="15" t="s">
        <v>112</v>
      </c>
      <c r="B63" s="21">
        <f>(Трансформирование!B63/$B$89)*100</f>
        <v>1.8202992309566988</v>
      </c>
      <c r="C63" s="21">
        <f>(Трансформирование!C63/$C$89)*100</f>
        <v>1.2461705063782267</v>
      </c>
      <c r="D63" s="21">
        <f>Трансформирование!D63</f>
        <v>2.1851623634241299</v>
      </c>
      <c r="E63" s="21">
        <f>Трансформирование!E63</f>
        <v>14</v>
      </c>
      <c r="F63" s="21">
        <f>Трансформирование!F63</f>
        <v>92.2</v>
      </c>
      <c r="G63" s="21">
        <f>Трансформирование!G63</f>
        <v>7.8</v>
      </c>
      <c r="H63" s="21">
        <f>(Трансформирование!H63/$H$89)*100</f>
        <v>1.104029310696331</v>
      </c>
      <c r="I63" s="21">
        <f>(Трансформирование!I63/$I$89)*100</f>
        <v>1.1725017681575145</v>
      </c>
      <c r="J63" s="21">
        <f>(Трансформирование!J63/$J$89)*100</f>
        <v>0.59074157340318534</v>
      </c>
      <c r="K63" s="21">
        <f>(Трансформирование!K63/$K$89)*100</f>
        <v>1.3351644813013959</v>
      </c>
      <c r="L63" s="21">
        <f>(Трансформирование!L63/$L$89)*100</f>
        <v>0.89782861334385677</v>
      </c>
      <c r="M63" s="21">
        <f>(Трансформирование!M63/$M$89)*100</f>
        <v>0.96141945416759966</v>
      </c>
      <c r="N63" s="21">
        <f>Трансформирование!N63</f>
        <v>0.74008280449228525</v>
      </c>
      <c r="O63" s="21">
        <f>(Трансформирование!O63/$O$89)*100</f>
        <v>1.3401642706962953</v>
      </c>
      <c r="P63" s="21">
        <f>(Трансформирование!P63/$P$89)*100</f>
        <v>1.7312536127383176</v>
      </c>
      <c r="Q63" s="21">
        <f>(Трансформирование!Q63/$Q$89)*100</f>
        <v>1.4163222912039966</v>
      </c>
      <c r="R63" s="21">
        <f>(Трансформирование!R63/$R$89)*100</f>
        <v>1.4606287199405412</v>
      </c>
      <c r="S63" s="21">
        <f>(Трансформирование!S63/$S$89)*100</f>
        <v>1.3856183347533777</v>
      </c>
      <c r="T63" s="21">
        <f>(Трансформирование!T63/$T$89)*100</f>
        <v>1.3257030505301681</v>
      </c>
      <c r="U63" s="21">
        <f>(Трансформирование!U63/$U$89)*100</f>
        <v>1.4945876902235569</v>
      </c>
      <c r="V63" s="21">
        <f>(Трансформирование!V63/$V$89)*100</f>
        <v>1.4816751050761534</v>
      </c>
      <c r="W63" s="21">
        <f>(Трансформирование!W63/$W$89)*100</f>
        <v>1.5229780193443583</v>
      </c>
      <c r="X63" s="21">
        <f>(Трансформирование!X63/$X$89)*100</f>
        <v>1.3988094125211223</v>
      </c>
      <c r="Y63" s="21">
        <f>(Трансформирование!Y63/$Y$89)*100</f>
        <v>1.4116485228555453</v>
      </c>
      <c r="Z63" s="21">
        <f>(Трансформирование!Z63/$Z$89)*100</f>
        <v>1.4835407441611035</v>
      </c>
      <c r="AA63" s="21">
        <f>(Трансформирование!AA63/$AA$89)*100</f>
        <v>0</v>
      </c>
      <c r="AB63" s="21">
        <f>(Трансформирование!AB63/$AB$89)*100</f>
        <v>1.200253444067378</v>
      </c>
      <c r="AC63" s="21">
        <f>(Трансформирование!AC63/$AC$89)*100</f>
        <v>2.3138254712810418</v>
      </c>
      <c r="AD63" s="21">
        <f>(Трансформирование!AD63/$AD$89)*100</f>
        <v>1.7722364254951477</v>
      </c>
      <c r="AE63" s="21">
        <f>(Трансформирование!AE63/$AE$89)*100</f>
        <v>1.0662797276686402</v>
      </c>
      <c r="AF63" s="21">
        <f>(Трансформирование!AF63/$AF$89)*100</f>
        <v>1.030177373612186</v>
      </c>
      <c r="AG63" s="21">
        <f>(Трансформирование!AG63/$AG$89)*100</f>
        <v>1.0293348052354596</v>
      </c>
      <c r="AH63" s="21">
        <f>(Трансформирование!AH63/$AH$89)*100</f>
        <v>1.2466845496133336</v>
      </c>
      <c r="AI63" s="21">
        <f>(Трансформирование!AI63/$AI$89)*100</f>
        <v>1.0289132322864427</v>
      </c>
    </row>
    <row r="64" spans="1:35" ht="21" x14ac:dyDescent="0.2">
      <c r="A64" s="15" t="s">
        <v>91</v>
      </c>
      <c r="B64" s="21">
        <f>(Трансформирование!B64/$B$89)*100</f>
        <v>1.9935120680037599</v>
      </c>
      <c r="C64" s="21">
        <f>(Трансформирование!C64/$C$89)*100</f>
        <v>0.94329942992416316</v>
      </c>
      <c r="D64" s="21">
        <f>Трансформирование!D64</f>
        <v>2.2087381843623266</v>
      </c>
      <c r="E64" s="21">
        <f>Трансформирование!E64</f>
        <v>10</v>
      </c>
      <c r="F64" s="21">
        <f>Трансформирование!F64</f>
        <v>83.7</v>
      </c>
      <c r="G64" s="21">
        <f>Трансформирование!G64</f>
        <v>16.3</v>
      </c>
      <c r="H64" s="21">
        <f>(Трансформирование!H64/$H$89)*100</f>
        <v>1.0188405916349432</v>
      </c>
      <c r="I64" s="21">
        <f>(Трансформирование!I64/$I$89)*100</f>
        <v>0.81690052069937225</v>
      </c>
      <c r="J64" s="21">
        <f>(Трансформирование!J64/$J$89)*100</f>
        <v>0.42723868387955527</v>
      </c>
      <c r="K64" s="21">
        <f>(Трансформирование!K64/$K$89)*100</f>
        <v>1.015595214805586</v>
      </c>
      <c r="L64" s="21">
        <f>(Трансформирование!L64/$L$89)*100</f>
        <v>0.72806978254626509</v>
      </c>
      <c r="M64" s="21">
        <f>(Трансформирование!M64/$M$89)*100</f>
        <v>0.8862997311412022</v>
      </c>
      <c r="N64" s="21">
        <f>Трансформирование!N64</f>
        <v>0.66874030497642201</v>
      </c>
      <c r="O64" s="21">
        <f>(Трансформирование!O64/$O$89)*100</f>
        <v>1.0848303459809281</v>
      </c>
      <c r="P64" s="21">
        <f>(Трансформирование!P64/$P$89)*100</f>
        <v>1.8778905565722566</v>
      </c>
      <c r="Q64" s="21">
        <f>(Трансформирование!Q64/$Q$89)*100</f>
        <v>1.5567698563247845</v>
      </c>
      <c r="R64" s="21">
        <f>(Трансформирование!R64/$R$89)*100</f>
        <v>1.3295634257213005</v>
      </c>
      <c r="S64" s="21">
        <f>(Трансформирование!S64/$S$89)*100</f>
        <v>1.6699188377497625</v>
      </c>
      <c r="T64" s="21">
        <f>(Трансформирование!T64/$T$89)*100</f>
        <v>2.2174811805622605</v>
      </c>
      <c r="U64" s="21">
        <f>(Трансформирование!U64/$U$89)*100</f>
        <v>1.6220614002385614</v>
      </c>
      <c r="V64" s="21">
        <f>(Трансформирование!V64/$V$89)*100</f>
        <v>1.5345586523345063</v>
      </c>
      <c r="W64" s="21">
        <f>(Трансформирование!W64/$W$89)*100</f>
        <v>1.6882181296683649</v>
      </c>
      <c r="X64" s="21">
        <f>(Трансформирование!X64/$X$89)*100</f>
        <v>1.4236014035461051</v>
      </c>
      <c r="Y64" s="21">
        <f>(Трансформирование!Y64/$Y$89)*100</f>
        <v>1.5588746254975043</v>
      </c>
      <c r="Z64" s="21">
        <f>(Трансформирование!Z64/$Z$89)*100</f>
        <v>1.5494699898275925</v>
      </c>
      <c r="AA64" s="21">
        <f>(Трансформирование!AA64/$AA$89)*100</f>
        <v>0</v>
      </c>
      <c r="AB64" s="21">
        <f>(Трансформирование!AB64/$AB$89)*100</f>
        <v>1.1474672332289635</v>
      </c>
      <c r="AC64" s="21">
        <f>(Трансформирование!AC64/$AC$89)*100</f>
        <v>1.1273568218036925</v>
      </c>
      <c r="AD64" s="21">
        <f>(Трансформирование!AD64/$AD$89)*100</f>
        <v>0.58708124414754315</v>
      </c>
      <c r="AE64" s="21">
        <f>(Трансформирование!AE64/$AE$89)*100</f>
        <v>0</v>
      </c>
      <c r="AF64" s="21">
        <f>(Трансформирование!AF64/$AF$89)*100</f>
        <v>1.106298105210529</v>
      </c>
      <c r="AG64" s="21">
        <f>(Трансформирование!AG64/$AG$89)*100</f>
        <v>1.1147465575224773</v>
      </c>
      <c r="AH64" s="21">
        <f>(Трансформирование!AH64/$AH$89)*100</f>
        <v>1.174080913810766</v>
      </c>
      <c r="AI64" s="21">
        <f>(Трансформирование!AI64/$AI$89)*100</f>
        <v>1.2530468159022776</v>
      </c>
    </row>
    <row r="65" spans="1:35" x14ac:dyDescent="0.2">
      <c r="A65" s="15" t="s">
        <v>56</v>
      </c>
      <c r="B65" s="21">
        <f>(Трансформирование!B65/$B$89)*100</f>
        <v>1.1609960806665593</v>
      </c>
      <c r="C65" s="21">
        <f>(Трансформирование!C65/$C$89)*100</f>
        <v>1.5093246020649354</v>
      </c>
      <c r="D65" s="21">
        <f>Трансформирование!D65</f>
        <v>2.082281603850872</v>
      </c>
      <c r="E65" s="21">
        <f>Трансформирование!E65</f>
        <v>24.9</v>
      </c>
      <c r="F65" s="21">
        <f>Трансформирование!F65</f>
        <v>82.6</v>
      </c>
      <c r="G65" s="21">
        <f>Трансформирование!G65</f>
        <v>17.399999999999999</v>
      </c>
      <c r="H65" s="21">
        <f>(Трансформирование!H65/$H$89)*100</f>
        <v>1.2467681071978562</v>
      </c>
      <c r="I65" s="21">
        <f>(Трансформирование!I65/$I$89)*100</f>
        <v>1.509236649185264</v>
      </c>
      <c r="J65" s="21">
        <f>(Трансформирование!J65/$J$89)*100</f>
        <v>1.2234316794763076</v>
      </c>
      <c r="K65" s="21">
        <f>(Трансформирование!K65/$K$89)*100</f>
        <v>1.5196499145580955</v>
      </c>
      <c r="L65" s="21">
        <f>(Трансформирование!L65/$L$89)*100</f>
        <v>1.5801564902172802</v>
      </c>
      <c r="M65" s="21">
        <f>(Трансформирование!M65/$M$89)*100</f>
        <v>1.8057465096007106</v>
      </c>
      <c r="N65" s="21">
        <f>Трансформирование!N65</f>
        <v>1.5100830606950983</v>
      </c>
      <c r="O65" s="21">
        <f>(Трансформирование!O65/$O$89)*100</f>
        <v>1.2155940180270908</v>
      </c>
      <c r="P65" s="21">
        <f>(Трансформирование!P65/$P$89)*100</f>
        <v>1.0798922601932956</v>
      </c>
      <c r="Q65" s="21">
        <f>(Трансформирование!Q65/$Q$89)*100</f>
        <v>1.2713853808120634</v>
      </c>
      <c r="R65" s="21">
        <f>(Трансформирование!R65/$R$89)*100</f>
        <v>1.1860639046315018</v>
      </c>
      <c r="S65" s="21">
        <f>(Трансформирование!S65/$S$89)*100</f>
        <v>1.1264108017076688</v>
      </c>
      <c r="T65" s="21">
        <f>(Трансформирование!T65/$T$89)*100</f>
        <v>1.1300375078351839</v>
      </c>
      <c r="U65" s="21">
        <f>(Трансформирование!U65/$U$89)*100</f>
        <v>1.1195066702587169</v>
      </c>
      <c r="V65" s="21">
        <f>(Трансформирование!V65/$V$89)*100</f>
        <v>1.1808762311115546</v>
      </c>
      <c r="W65" s="21">
        <f>(Трансформирование!W65/$W$89)*100</f>
        <v>1.2094290285814813</v>
      </c>
      <c r="X65" s="21">
        <f>(Трансформирование!X65/$X$89)*100</f>
        <v>1.1317603068870603</v>
      </c>
      <c r="Y65" s="21">
        <f>(Трансформирование!Y65/$Y$89)*100</f>
        <v>1.1852114818363926</v>
      </c>
      <c r="Z65" s="21">
        <f>(Трансформирование!Z65/$Z$89)*100</f>
        <v>1.13649024699166</v>
      </c>
      <c r="AA65" s="21">
        <f>(Трансформирование!AA65/$AA$89)*100</f>
        <v>0</v>
      </c>
      <c r="AB65" s="21">
        <f>(Трансформирование!AB65/$AB$89)*100</f>
        <v>1.2629698973710817</v>
      </c>
      <c r="AC65" s="21">
        <f>(Трансформирование!AC65/$AC$89)*100</f>
        <v>1.6026758205255829</v>
      </c>
      <c r="AD65" s="21">
        <f>(Трансформирование!AD65/$AD$89)*100</f>
        <v>2.1309094806692368</v>
      </c>
      <c r="AE65" s="21">
        <f>(Трансформирование!AE65/$AE$89)*100</f>
        <v>1.283690567625527</v>
      </c>
      <c r="AF65" s="21">
        <f>(Трансформирование!AF65/$AF$89)*100</f>
        <v>0.94013387119138925</v>
      </c>
      <c r="AG65" s="21">
        <f>(Трансформирование!AG65/$AG$89)*100</f>
        <v>1.2796397204621275</v>
      </c>
      <c r="AH65" s="21">
        <f>(Трансформирование!AH65/$AH$89)*100</f>
        <v>1.2960498335842856</v>
      </c>
      <c r="AI65" s="21">
        <f>(Трансформирование!AI65/$AI$89)*100</f>
        <v>1.4134424116773596</v>
      </c>
    </row>
    <row r="66" spans="1:35" x14ac:dyDescent="0.2">
      <c r="A66" s="15" t="s">
        <v>57</v>
      </c>
      <c r="B66" s="21">
        <f>(Трансформирование!B66/$B$89)*100</f>
        <v>1.1751650435594991</v>
      </c>
      <c r="C66" s="21">
        <f>(Трансформирование!C66/$C$89)*100</f>
        <v>0.75154414241945733</v>
      </c>
      <c r="D66" s="21">
        <f>Трансформирование!D66</f>
        <v>2.3023777518642392</v>
      </c>
      <c r="E66" s="21">
        <f>Трансформирование!E66</f>
        <v>17.3</v>
      </c>
      <c r="F66" s="21">
        <f>Трансформирование!F66</f>
        <v>29.2</v>
      </c>
      <c r="G66" s="21">
        <f>Трансформирование!G66</f>
        <v>70.8</v>
      </c>
      <c r="H66" s="21">
        <f>(Трансформирование!H66/$H$89)*100</f>
        <v>0.9734438996828394</v>
      </c>
      <c r="I66" s="21">
        <f>(Трансформирование!I66/$I$89)*100</f>
        <v>0.66719585337098775</v>
      </c>
      <c r="J66" s="21">
        <f>(Трансформирование!J66/$J$89)*100</f>
        <v>0.8617501712993666</v>
      </c>
      <c r="K66" s="21">
        <f>(Трансформирование!K66/$K$89)*100</f>
        <v>0.7263489828959635</v>
      </c>
      <c r="L66" s="21">
        <f>(Трансформирование!L66/$L$89)*100</f>
        <v>0.36403489127313254</v>
      </c>
      <c r="M66" s="21">
        <f>(Трансформирование!M66/$M$89)*100</f>
        <v>0.66010006773584573</v>
      </c>
      <c r="N66" s="21">
        <f>Трансформирование!N66</f>
        <v>0.56234132519034907</v>
      </c>
      <c r="O66" s="21">
        <f>(Трансформирование!O66/$O$89)*100</f>
        <v>1.1662680312836378</v>
      </c>
      <c r="P66" s="21">
        <f>(Трансформирование!P66/$P$89)*100</f>
        <v>0.86555058692503717</v>
      </c>
      <c r="Q66" s="21">
        <f>(Трансформирование!Q66/$Q$89)*100</f>
        <v>1.0325470903507539</v>
      </c>
      <c r="R66" s="21">
        <f>(Трансформирование!R66/$R$89)*100</f>
        <v>1.1109954010871601</v>
      </c>
      <c r="S66" s="21">
        <f>(Трансформирование!S66/$S$89)*100</f>
        <v>1.1249864305815138</v>
      </c>
      <c r="T66" s="21">
        <f>(Трансформирование!T66/$T$89)*100</f>
        <v>1.0423946611723984</v>
      </c>
      <c r="U66" s="21">
        <f>(Трансформирование!U66/$U$89)*100</f>
        <v>1.0369587839750638</v>
      </c>
      <c r="V66" s="21">
        <f>(Трансформирование!V66/$V$89)*100</f>
        <v>0.98125508047085186</v>
      </c>
      <c r="W66" s="21">
        <f>(Трансформирование!W66/$W$89)*100</f>
        <v>1.1032625710789132</v>
      </c>
      <c r="X66" s="21">
        <f>(Трансформирование!X66/$X$89)*100</f>
        <v>1.1632483433194387</v>
      </c>
      <c r="Y66" s="21">
        <f>(Трансформирование!Y66/$Y$89)*100</f>
        <v>1.0798484669926505</v>
      </c>
      <c r="Z66" s="21">
        <f>(Трансформирование!Z66/$Z$89)*100</f>
        <v>1.0913842943940686</v>
      </c>
      <c r="AA66" s="21">
        <f>(Трансформирование!AA66/$AA$89)*100</f>
        <v>0</v>
      </c>
      <c r="AB66" s="21">
        <f>(Трансформирование!AB66/$AB$89)*100</f>
        <v>1.2375794097279555</v>
      </c>
      <c r="AC66" s="21">
        <f>(Трансформирование!AC66/$AC$89)*100</f>
        <v>0.55346520330579319</v>
      </c>
      <c r="AD66" s="21">
        <f>(Трансформирование!AD66/$AD$89)*100</f>
        <v>0.5411028013855802</v>
      </c>
      <c r="AE66" s="21">
        <f>(Трансформирование!AE66/$AE$89)*100</f>
        <v>0.77746751505875011</v>
      </c>
      <c r="AF66" s="21">
        <f>(Трансформирование!AF66/$AF$89)*100</f>
        <v>0.96322857751157087</v>
      </c>
      <c r="AG66" s="21">
        <f>(Трансформирование!AG66/$AG$89)*100</f>
        <v>1.8340632817306364</v>
      </c>
      <c r="AH66" s="21">
        <f>(Трансформирование!AH66/$AH$89)*100</f>
        <v>0.72362072042046255</v>
      </c>
      <c r="AI66" s="21">
        <f>(Трансформирование!AI66/$AI$89)*100</f>
        <v>1.7370352730227214</v>
      </c>
    </row>
    <row r="67" spans="1:35" x14ac:dyDescent="0.2">
      <c r="A67" s="15" t="s">
        <v>58</v>
      </c>
      <c r="B67" s="21">
        <f>(Трансформирование!B67/$B$89)*100</f>
        <v>1.63875667399213</v>
      </c>
      <c r="C67" s="21">
        <f>(Трансформирование!C67/$C$89)*100</f>
        <v>1.098512399743224</v>
      </c>
      <c r="D67" s="21">
        <f>Трансформирование!D67</f>
        <v>2.2087381843623266</v>
      </c>
      <c r="E67" s="21">
        <f>Трансформирование!E67</f>
        <v>19.2</v>
      </c>
      <c r="F67" s="21">
        <f>Трансформирование!F67</f>
        <v>59</v>
      </c>
      <c r="G67" s="21">
        <f>Трансформирование!G67</f>
        <v>41</v>
      </c>
      <c r="H67" s="21">
        <f>(Трансформирование!H67/$H$89)*100</f>
        <v>1.4622100458343548</v>
      </c>
      <c r="I67" s="21">
        <f>(Трансформирование!I67/$I$89)*100</f>
        <v>1.1383194479062859</v>
      </c>
      <c r="J67" s="21">
        <f>(Трансформирование!J67/$J$89)*100</f>
        <v>0.73928927534331745</v>
      </c>
      <c r="K67" s="21">
        <f>(Трансформирование!K67/$K$89)*100</f>
        <v>1.0835714241278811</v>
      </c>
      <c r="L67" s="21">
        <f>(Трансформирование!L67/$L$89)*100</f>
        <v>0.94285767243400753</v>
      </c>
      <c r="M67" s="21">
        <f>(Трансформирование!M67/$M$89)*100</f>
        <v>0.80845417256471763</v>
      </c>
      <c r="N67" s="21">
        <f>Трансформирование!N67</f>
        <v>1.158292185288269</v>
      </c>
      <c r="O67" s="21">
        <f>(Трансформирование!O67/$O$89)*100</f>
        <v>0.92094587004041273</v>
      </c>
      <c r="P67" s="21">
        <f>(Трансформирование!P67/$P$89)*100</f>
        <v>0.97902208173185656</v>
      </c>
      <c r="Q67" s="21">
        <f>(Трансформирование!Q67/$Q$89)*100</f>
        <v>1.1522549863558262</v>
      </c>
      <c r="R67" s="21">
        <f>(Трансформирование!R67/$R$89)*100</f>
        <v>1.1203324224794127</v>
      </c>
      <c r="S67" s="21">
        <f>(Трансформирование!S67/$S$89)*100</f>
        <v>1.0571353094158127</v>
      </c>
      <c r="T67" s="21">
        <f>(Трансформирование!T67/$T$89)*100</f>
        <v>1.096558648975847</v>
      </c>
      <c r="U67" s="21">
        <f>(Трансформирование!U67/$U$89)*100</f>
        <v>1.1778703181881471</v>
      </c>
      <c r="V67" s="21">
        <f>(Трансформирование!V67/$V$89)*100</f>
        <v>1.1879413696756502</v>
      </c>
      <c r="W67" s="21">
        <f>(Трансформирование!W67/$W$89)*100</f>
        <v>0.94530291381130005</v>
      </c>
      <c r="X67" s="21">
        <f>(Трансформирование!X67/$X$89)*100</f>
        <v>1.2033512246163895</v>
      </c>
      <c r="Y67" s="21">
        <f>(Трансформирование!Y67/$Y$89)*100</f>
        <v>1.1259805511250414</v>
      </c>
      <c r="Z67" s="21">
        <f>(Трансформирование!Z67/$Z$89)*100</f>
        <v>1.1370815177471834</v>
      </c>
      <c r="AA67" s="21">
        <f>(Трансформирование!AA67/$AA$89)*100</f>
        <v>0</v>
      </c>
      <c r="AB67" s="21">
        <f>(Трансформирование!AB67/$AB$89)*100</f>
        <v>1.1359843407015449</v>
      </c>
      <c r="AC67" s="21">
        <f>(Трансформирование!AC67/$AC$89)*100</f>
        <v>1.3823214703793636</v>
      </c>
      <c r="AD67" s="21">
        <f>(Трансформирование!AD67/$AD$89)*100</f>
        <v>0.9860742034642106</v>
      </c>
      <c r="AE67" s="21">
        <f>(Трансформирование!AE67/$AE$89)*100</f>
        <v>1.3003987400772254</v>
      </c>
      <c r="AF67" s="21">
        <f>(Трансформирование!AF67/$AF$89)*100</f>
        <v>1.1207176904953891</v>
      </c>
      <c r="AG67" s="21">
        <f>(Трансформирование!AG67/$AG$89)*100</f>
        <v>1.1613651076237932</v>
      </c>
      <c r="AH67" s="21">
        <f>(Трансформирование!AH67/$AH$89)*100</f>
        <v>1.2226334115762152</v>
      </c>
      <c r="AI67" s="21">
        <f>(Трансформирование!AI67/$AI$89)*100</f>
        <v>1.9856834673465384</v>
      </c>
    </row>
    <row r="68" spans="1:35" x14ac:dyDescent="0.2">
      <c r="A68" s="15" t="s">
        <v>59</v>
      </c>
      <c r="B68" s="21">
        <f>(Трансформирование!B68/$B$89)*100</f>
        <v>1.3639841652136653</v>
      </c>
      <c r="C68" s="21">
        <f>(Трансформирование!C68/$C$89)*100</f>
        <v>0.8270431636593073</v>
      </c>
      <c r="D68" s="21">
        <f>Трансформирование!D68</f>
        <v>2.414736402766418</v>
      </c>
      <c r="E68" s="21">
        <f>Трансформирование!E68</f>
        <v>10.9</v>
      </c>
      <c r="F68" s="21">
        <f>Трансформирование!F68</f>
        <v>54.2</v>
      </c>
      <c r="G68" s="21">
        <f>Трансформирование!G68</f>
        <v>45.8</v>
      </c>
      <c r="H68" s="21">
        <f>(Трансформирование!H68/$H$89)*100</f>
        <v>1.3703569075043818</v>
      </c>
      <c r="I68" s="21">
        <f>(Трансформирование!I68/$I$89)*100</f>
        <v>0.87807912417121858</v>
      </c>
      <c r="J68" s="21">
        <f>(Трансформирование!J68/$J$89)*100</f>
        <v>0.70085131533730083</v>
      </c>
      <c r="K68" s="21">
        <f>(Трансформирование!K68/$K$89)*100</f>
        <v>0.78768799196935035</v>
      </c>
      <c r="L68" s="21">
        <f>(Трансформирование!L68/$L$89)*100</f>
        <v>0.43291288281125118</v>
      </c>
      <c r="M68" s="21">
        <f>(Трансформирование!M68/$M$89)*100</f>
        <v>0</v>
      </c>
      <c r="N68" s="21">
        <f>Трансформирование!N68</f>
        <v>0.56234132519034907</v>
      </c>
      <c r="O68" s="21">
        <f>(Трансформирование!O68/$O$89)*100</f>
        <v>1.0600475154324236</v>
      </c>
      <c r="P68" s="21">
        <f>(Трансформирование!P68/$P$89)*100</f>
        <v>1.0663277408761762</v>
      </c>
      <c r="Q68" s="21">
        <f>(Трансформирование!Q68/$Q$89)*100</f>
        <v>0.98357496257021271</v>
      </c>
      <c r="R68" s="21">
        <f>(Трансформирование!R68/$R$89)*100</f>
        <v>1.1086755408441835</v>
      </c>
      <c r="S68" s="21">
        <f>(Трансформирование!S68/$S$89)*100</f>
        <v>1.2201951425964868</v>
      </c>
      <c r="T68" s="21">
        <f>(Трансформирование!T68/$T$89)*100</f>
        <v>1.0531068118327345</v>
      </c>
      <c r="U68" s="21">
        <f>(Трансформирование!U68/$U$89)*100</f>
        <v>1.0439818643642556</v>
      </c>
      <c r="V68" s="21">
        <f>(Трансформирование!V68/$V$89)*100</f>
        <v>0.84826356947791293</v>
      </c>
      <c r="W68" s="21">
        <f>(Трансформирование!W68/$W$89)*100</f>
        <v>0.98270242680030395</v>
      </c>
      <c r="X68" s="21">
        <f>(Трансформирование!X68/$X$89)*100</f>
        <v>1.1189138059083847</v>
      </c>
      <c r="Y68" s="21">
        <f>(Трансформирование!Y68/$Y$89)*100</f>
        <v>1.1562117460049444</v>
      </c>
      <c r="Z68" s="21">
        <f>(Трансформирование!Z68/$Z$89)*100</f>
        <v>1.0603244126537752</v>
      </c>
      <c r="AA68" s="21">
        <f>(Трансформирование!AA68/$AA$89)*100</f>
        <v>0</v>
      </c>
      <c r="AB68" s="21">
        <f>(Трансформирование!AB68/$AB$89)*100</f>
        <v>0.97781498124002075</v>
      </c>
      <c r="AC68" s="21">
        <f>(Трансформирование!AC68/$AC$89)*100</f>
        <v>0.17693169010999332</v>
      </c>
      <c r="AD68" s="21">
        <f>(Трансформирование!AD68/$AD$89)*100</f>
        <v>0.69816119262490783</v>
      </c>
      <c r="AE68" s="21">
        <f>(Трансформирование!AE68/$AE$89)*100</f>
        <v>0.83976089442187807</v>
      </c>
      <c r="AF68" s="21">
        <f>(Трансформирование!AF68/$AF$89)*100</f>
        <v>0.88257757876779031</v>
      </c>
      <c r="AG68" s="21">
        <f>(Трансформирование!AG68/$AG$89)*100</f>
        <v>0.65730286735050325</v>
      </c>
      <c r="AH68" s="21">
        <f>(Трансформирование!AH68/$AH$89)*100</f>
        <v>0.80083488378075529</v>
      </c>
      <c r="AI68" s="21">
        <f>(Трансформирование!AI68/$AI$89)*100</f>
        <v>1.8785195976802176</v>
      </c>
    </row>
    <row r="69" spans="1:35" x14ac:dyDescent="0.2">
      <c r="A69" s="15" t="s">
        <v>60</v>
      </c>
      <c r="B69" s="21">
        <f>(Трансформирование!B69/$B$89)*100</f>
        <v>1.0604497987019064</v>
      </c>
      <c r="C69" s="21">
        <f>(Трансформирование!C69/$C$89)*100</f>
        <v>0.94448932621855697</v>
      </c>
      <c r="D69" s="21">
        <f>Трансформирование!D69</f>
        <v>2.1482998635399415</v>
      </c>
      <c r="E69" s="21">
        <f>Трансформирование!E69</f>
        <v>22.5</v>
      </c>
      <c r="F69" s="21">
        <f>Трансформирование!F69</f>
        <v>68.8</v>
      </c>
      <c r="G69" s="21">
        <f>Трансформирование!G69</f>
        <v>31.2</v>
      </c>
      <c r="H69" s="21">
        <f>(Трансформирование!H69/$H$89)*100</f>
        <v>1.1331844306790799</v>
      </c>
      <c r="I69" s="21">
        <f>(Трансформирование!I69/$I$89)*100</f>
        <v>0.9608323110718362</v>
      </c>
      <c r="J69" s="21">
        <f>(Трансформирование!J69/$J$89)*100</f>
        <v>0.99988690852762796</v>
      </c>
      <c r="K69" s="21">
        <f>(Трансформирование!K69/$K$89)*100</f>
        <v>0.90425342058028035</v>
      </c>
      <c r="L69" s="21">
        <f>(Трансформирование!L69/$L$89)*100</f>
        <v>0.64735575168676962</v>
      </c>
      <c r="M69" s="21">
        <f>(Трансформирование!M69/$M$89)*100</f>
        <v>0.78499569716524586</v>
      </c>
      <c r="N69" s="21">
        <f>Трансформирование!N69</f>
        <v>0.56234132519034907</v>
      </c>
      <c r="O69" s="21">
        <f>(Трансформирование!O69/$O$89)*100</f>
        <v>1.067879879447428</v>
      </c>
      <c r="P69" s="21">
        <f>(Трансформирование!P69/$P$89)*100</f>
        <v>1.205491192557224</v>
      </c>
      <c r="Q69" s="21">
        <f>(Трансформирование!Q69/$Q$89)*100</f>
        <v>1.2199977455736311</v>
      </c>
      <c r="R69" s="21">
        <f>(Трансформирование!R69/$R$89)*100</f>
        <v>1.5305590902311994</v>
      </c>
      <c r="S69" s="21">
        <f>(Трансформирование!S69/$S$89)*100</f>
        <v>1.1005050998289825</v>
      </c>
      <c r="T69" s="21">
        <f>(Трансформирование!T69/$T$89)*100</f>
        <v>1.2575857011081237</v>
      </c>
      <c r="U69" s="21">
        <f>(Трансформирование!U69/$U$89)*100</f>
        <v>1.2147473730424556</v>
      </c>
      <c r="V69" s="21">
        <f>(Трансформирование!V69/$V$89)*100</f>
        <v>1.1241167693887748</v>
      </c>
      <c r="W69" s="21">
        <f>(Трансформирование!W69/$W$89)*100</f>
        <v>1.1257585778437182</v>
      </c>
      <c r="X69" s="21">
        <f>(Трансформирование!X69/$X$89)*100</f>
        <v>1.1409048855985326</v>
      </c>
      <c r="Y69" s="21">
        <f>(Трансформирование!Y69/$Y$89)*100</f>
        <v>1.1828188671932742</v>
      </c>
      <c r="Z69" s="21">
        <f>(Трансформирование!Z69/$Z$89)*100</f>
        <v>1.1533020411486925</v>
      </c>
      <c r="AA69" s="21">
        <f>(Трансформирование!AA69/$AA$89)*100</f>
        <v>0</v>
      </c>
      <c r="AB69" s="21">
        <f>(Трансформирование!AB69/$AB$89)*100</f>
        <v>1.1472769002822103</v>
      </c>
      <c r="AC69" s="21">
        <f>(Трансформирование!AC69/$AC$89)*100</f>
        <v>1.4097168396147139</v>
      </c>
      <c r="AD69" s="21">
        <f>(Трансформирование!AD69/$AD$89)*100</f>
        <v>0.68898493842926134</v>
      </c>
      <c r="AE69" s="21">
        <f>(Трансформирование!AE69/$AE$89)*100</f>
        <v>1.3385736834493047</v>
      </c>
      <c r="AF69" s="21">
        <f>(Трансформирование!AF69/$AF$89)*100</f>
        <v>1.2534821152413367</v>
      </c>
      <c r="AG69" s="21">
        <f>(Трансформирование!AG69/$AG$89)*100</f>
        <v>1.2417800379534512</v>
      </c>
      <c r="AH69" s="21">
        <f>(Трансформирование!AH69/$AH$89)*100</f>
        <v>1.1016525236445809</v>
      </c>
      <c r="AI69" s="21">
        <f>(Трансформирование!AI69/$AI$89)*100</f>
        <v>1.798672008517076</v>
      </c>
    </row>
    <row r="70" spans="1:35" x14ac:dyDescent="0.2">
      <c r="A70" s="15" t="s">
        <v>61</v>
      </c>
      <c r="B70" s="21">
        <f>(Трансформирование!B70/$B$89)*100</f>
        <v>1.3627690333482121</v>
      </c>
      <c r="C70" s="21">
        <f>(Трансформирование!C70/$C$89)*100</f>
        <v>1.3700534764274175</v>
      </c>
      <c r="D70" s="21">
        <f>Трансформирование!D70</f>
        <v>2.0767213897317967</v>
      </c>
      <c r="E70" s="21">
        <f>Трансформирование!E70</f>
        <v>26</v>
      </c>
      <c r="F70" s="21">
        <f>Трансформирование!F70</f>
        <v>56.2</v>
      </c>
      <c r="G70" s="21">
        <f>Трансформирование!G70</f>
        <v>43.8</v>
      </c>
      <c r="H70" s="21">
        <f>(Трансформирование!H70/$H$89)*100</f>
        <v>1.2251521516425652</v>
      </c>
      <c r="I70" s="21">
        <f>(Трансформирование!I70/$I$89)*100</f>
        <v>1.3793705393461995</v>
      </c>
      <c r="J70" s="21">
        <f>(Трансформирование!J70/$J$89)*100</f>
        <v>1.2623190533901478</v>
      </c>
      <c r="K70" s="21">
        <f>(Трансформирование!K70/$K$89)*100</f>
        <v>1.3346826207598717</v>
      </c>
      <c r="L70" s="21">
        <f>(Трансформирование!L70/$L$89)*100</f>
        <v>1.3407489538508719</v>
      </c>
      <c r="M70" s="21">
        <f>(Трансформирование!M70/$M$89)*100</f>
        <v>1.2825180717616977</v>
      </c>
      <c r="N70" s="21">
        <f>Трансформирование!N70</f>
        <v>1.4052906339306293</v>
      </c>
      <c r="O70" s="21">
        <f>(Трансформирование!O70/$O$89)*100</f>
        <v>1.0892466476956442</v>
      </c>
      <c r="P70" s="21">
        <f>(Трансформирование!P70/$P$89)*100</f>
        <v>1.0101080582255597</v>
      </c>
      <c r="Q70" s="21">
        <f>(Трансформирование!Q70/$Q$89)*100</f>
        <v>1.1229497409675981</v>
      </c>
      <c r="R70" s="21">
        <f>(Трансформирование!R70/$R$89)*100</f>
        <v>0.96624930622417582</v>
      </c>
      <c r="S70" s="21">
        <f>(Трансформирование!S70/$S$89)*100</f>
        <v>1.047404771770257</v>
      </c>
      <c r="T70" s="21">
        <f>(Трансформирование!T70/$T$89)*100</f>
        <v>1.0665958029833758</v>
      </c>
      <c r="U70" s="21">
        <f>(Трансформирование!U70/$U$89)*100</f>
        <v>1.0904684817737371</v>
      </c>
      <c r="V70" s="21">
        <f>(Трансформирование!V70/$V$89)*100</f>
        <v>1.0056475999240784</v>
      </c>
      <c r="W70" s="21">
        <f>(Трансформирование!W70/$W$89)*100</f>
        <v>1.2145314168322823</v>
      </c>
      <c r="X70" s="21">
        <f>(Трансформирование!X70/$X$89)*100</f>
        <v>1.0648653134570893</v>
      </c>
      <c r="Y70" s="21">
        <f>(Трансформирование!Y70/$Y$89)*100</f>
        <v>1.046491467213635</v>
      </c>
      <c r="Z70" s="21">
        <f>(Трансформирование!Z70/$Z$89)*100</f>
        <v>1.1305742293668986</v>
      </c>
      <c r="AA70" s="21">
        <f>(Трансформирование!AA70/$AA$89)*100</f>
        <v>0</v>
      </c>
      <c r="AB70" s="21">
        <f>(Трансформирование!AB70/$AB$89)*100</f>
        <v>1.1727501964624867</v>
      </c>
      <c r="AC70" s="21">
        <f>(Трансформирование!AC70/$AC$89)*100</f>
        <v>0.89000618111136687</v>
      </c>
      <c r="AD70" s="21">
        <f>(Трансформирование!AD70/$AD$89)*100</f>
        <v>1.4945502740330108</v>
      </c>
      <c r="AE70" s="21">
        <f>(Трансформирование!AE70/$AE$89)*100</f>
        <v>1.0863369032766941</v>
      </c>
      <c r="AF70" s="21">
        <f>(Трансформирование!AF70/$AF$89)*100</f>
        <v>0.93087033886949888</v>
      </c>
      <c r="AG70" s="21">
        <f>(Трансформирование!AG70/$AG$89)*100</f>
        <v>1.1779174361199212</v>
      </c>
      <c r="AH70" s="21">
        <f>(Трансформирование!AH70/$AH$89)*100</f>
        <v>1.0689918775635383</v>
      </c>
      <c r="AI70" s="21">
        <f>(Трансформирование!AI70/$AI$89)*100</f>
        <v>1.4295520129997479</v>
      </c>
    </row>
    <row r="71" spans="1:35" x14ac:dyDescent="0.2">
      <c r="A71" s="15" t="s">
        <v>62</v>
      </c>
      <c r="B71" s="21">
        <f>(Трансформирование!B71/$B$89)*100</f>
        <v>1.7256024033826853</v>
      </c>
      <c r="C71" s="21">
        <f>(Трансформирование!C71/$C$89)*100</f>
        <v>1.1256439503909179</v>
      </c>
      <c r="D71" s="21">
        <f>Трансформирование!D71</f>
        <v>2.1779385873464312</v>
      </c>
      <c r="E71" s="21">
        <f>Трансформирование!E71</f>
        <v>19.600000000000001</v>
      </c>
      <c r="F71" s="21">
        <f>Трансформирование!F71</f>
        <v>67.7</v>
      </c>
      <c r="G71" s="21">
        <f>Трансформирование!G71</f>
        <v>32.299999999999997</v>
      </c>
      <c r="H71" s="21">
        <f>(Трансформирование!H71/$H$89)*100</f>
        <v>1.2732882297531116</v>
      </c>
      <c r="I71" s="21">
        <f>(Трансформирование!I71/$I$89)*100</f>
        <v>1.0204977392409931</v>
      </c>
      <c r="J71" s="21">
        <f>(Трансформирование!J71/$J$89)*100</f>
        <v>0.79057085249273629</v>
      </c>
      <c r="K71" s="21">
        <f>(Трансформирование!K71/$K$89)*100</f>
        <v>1.0372664636090361</v>
      </c>
      <c r="L71" s="21">
        <f>(Трансформирование!L71/$L$89)*100</f>
        <v>0.872512175367822</v>
      </c>
      <c r="M71" s="21">
        <f>(Трансформирование!M71/$M$89)*100</f>
        <v>0.6142923305286031</v>
      </c>
      <c r="N71" s="21">
        <f>Трансформирование!N71</f>
        <v>1.7272193775068816</v>
      </c>
      <c r="O71" s="21">
        <f>(Трансформирование!O71/$O$89)*100</f>
        <v>0.94263495205338055</v>
      </c>
      <c r="P71" s="21">
        <f>(Трансформирование!P71/$P$89)*100</f>
        <v>1.0826815322176704</v>
      </c>
      <c r="Q71" s="21">
        <f>(Трансформирование!Q71/$Q$89)*100</f>
        <v>0.90842865659556615</v>
      </c>
      <c r="R71" s="21">
        <f>(Трансформирование!R71/$R$89)*100</f>
        <v>1.0570818740339629</v>
      </c>
      <c r="S71" s="21">
        <f>(Трансформирование!S71/$S$89)*100</f>
        <v>1.053577515986875</v>
      </c>
      <c r="T71" s="21">
        <f>(Трансформирование!T71/$T$89)*100</f>
        <v>1.1197836796325493</v>
      </c>
      <c r="U71" s="21">
        <f>(Трансформирование!U71/$U$89)*100</f>
        <v>1.1664849847970598</v>
      </c>
      <c r="V71" s="21">
        <f>(Трансформирование!V71/$V$89)*100</f>
        <v>1.1940103941971241</v>
      </c>
      <c r="W71" s="21">
        <f>(Трансформирование!W71/$W$89)*100</f>
        <v>1.1020472917055537</v>
      </c>
      <c r="X71" s="21">
        <f>(Трансформирование!X71/$X$89)*100</f>
        <v>1.1496623963440387</v>
      </c>
      <c r="Y71" s="21">
        <f>(Трансформирование!Y71/$Y$89)*100</f>
        <v>1.1100721613204858</v>
      </c>
      <c r="Z71" s="21">
        <f>(Трансформирование!Z71/$Z$89)*100</f>
        <v>1.0772784428804079</v>
      </c>
      <c r="AA71" s="21">
        <f>(Трансформирование!AA71/$AA$89)*100</f>
        <v>0</v>
      </c>
      <c r="AB71" s="21">
        <f>(Трансформирование!AB71/$AB$89)*100</f>
        <v>1.0459171090492931</v>
      </c>
      <c r="AC71" s="21">
        <f>(Трансформирование!AC71/$AC$89)*100</f>
        <v>0.71671179877829527</v>
      </c>
      <c r="AD71" s="21">
        <f>(Трансформирование!AD71/$AD$89)*100</f>
        <v>1.0421058746250189</v>
      </c>
      <c r="AE71" s="21">
        <f>(Трансформирование!AE71/$AE$89)*100</f>
        <v>1.3704489503773625</v>
      </c>
      <c r="AF71" s="21">
        <f>(Трансформирование!AF71/$AF$89)*100</f>
        <v>0.95134125953306981</v>
      </c>
      <c r="AG71" s="21">
        <f>(Трансформирование!AG71/$AG$89)*100</f>
        <v>1.087013728075112</v>
      </c>
      <c r="AH71" s="21">
        <f>(Трансформирование!AH71/$AH$89)*100</f>
        <v>1.7617124028281888</v>
      </c>
      <c r="AI71" s="21">
        <f>(Трансформирование!AI71/$AI$89)*100</f>
        <v>2.1537836550584148</v>
      </c>
    </row>
    <row r="72" spans="1:35" x14ac:dyDescent="0.2">
      <c r="A72" s="15" t="s">
        <v>63</v>
      </c>
      <c r="B72" s="21">
        <f>(Трансформирование!B72/$B$89)*100</f>
        <v>2.6401908773780272</v>
      </c>
      <c r="C72" s="21">
        <f>(Трансформирование!C72/$C$89)*100</f>
        <v>1.4357602122674433</v>
      </c>
      <c r="D72" s="21">
        <f>Трансформирование!D72</f>
        <v>2.0932702787842112</v>
      </c>
      <c r="E72" s="21">
        <f>Трансформирование!E72</f>
        <v>22.1</v>
      </c>
      <c r="F72" s="21">
        <f>Трансформирование!F72</f>
        <v>77</v>
      </c>
      <c r="G72" s="21">
        <f>Трансформирование!G72</f>
        <v>23</v>
      </c>
      <c r="H72" s="21">
        <f>(Трансформирование!H72/$H$89)*100</f>
        <v>1.1806114635287279</v>
      </c>
      <c r="I72" s="21">
        <f>(Трансформирование!I72/$I$89)*100</f>
        <v>1.5147842737838317</v>
      </c>
      <c r="J72" s="21">
        <f>(Трансформирование!J72/$J$89)*100</f>
        <v>0.60934938981445108</v>
      </c>
      <c r="K72" s="21">
        <f>(Трансформирование!K72/$K$89)*100</f>
        <v>1.4137002358595405</v>
      </c>
      <c r="L72" s="21">
        <f>(Трансформирование!L72/$L$89)*100</f>
        <v>1.595510264651526</v>
      </c>
      <c r="M72" s="21">
        <f>(Трансформирование!M72/$M$89)*100</f>
        <v>1.4869764336553837</v>
      </c>
      <c r="N72" s="21">
        <f>Трансформирование!N72</f>
        <v>1.4142135623730949</v>
      </c>
      <c r="O72" s="21">
        <f>(Трансформирование!O72/$O$89)*100</f>
        <v>1.1784257126833746</v>
      </c>
      <c r="P72" s="21">
        <f>(Трансформирование!P72/$P$89)*100</f>
        <v>1.7703819104246887</v>
      </c>
      <c r="Q72" s="21">
        <f>(Трансформирование!Q72/$Q$89)*100</f>
        <v>1.6092492672474072</v>
      </c>
      <c r="R72" s="21">
        <f>(Трансформирование!R72/$R$89)*100</f>
        <v>1.3659351666440556</v>
      </c>
      <c r="S72" s="21">
        <f>(Трансформирование!S72/$S$89)*100</f>
        <v>1.2810012623932525</v>
      </c>
      <c r="T72" s="21">
        <f>(Трансформирование!T72/$T$89)*100</f>
        <v>1.134135124903604</v>
      </c>
      <c r="U72" s="21">
        <f>(Трансформирование!U72/$U$89)*100</f>
        <v>1.1078719840271751</v>
      </c>
      <c r="V72" s="21">
        <f>(Трансформирование!V72/$V$89)*100</f>
        <v>1.1895528727164173</v>
      </c>
      <c r="W72" s="21">
        <f>(Трансформирование!W72/$W$89)*100</f>
        <v>1.1375097930625182</v>
      </c>
      <c r="X72" s="21">
        <f>(Трансформирование!X72/$X$89)*100</f>
        <v>1.2299551229688885</v>
      </c>
      <c r="Y72" s="21">
        <f>(Трансформирование!Y72/$Y$89)*100</f>
        <v>1.2035207582489618</v>
      </c>
      <c r="Z72" s="21">
        <f>(Трансформирование!Z72/$Z$89)*100</f>
        <v>1.2127285390776088</v>
      </c>
      <c r="AA72" s="21">
        <f>(Трансформирование!AA72/$AA$89)*100</f>
        <v>0</v>
      </c>
      <c r="AB72" s="21">
        <f>(Трансформирование!AB72/$AB$89)*100</f>
        <v>1.2178386798377652</v>
      </c>
      <c r="AC72" s="21">
        <f>(Трансформирование!AC72/$AC$89)*100</f>
        <v>1.9825648317385691</v>
      </c>
      <c r="AD72" s="21">
        <f>(Трансформирование!AD72/$AD$89)*100</f>
        <v>1.322523448485704</v>
      </c>
      <c r="AE72" s="21">
        <f>(Трансформирование!AE72/$AE$89)*100</f>
        <v>1.5127117103187402</v>
      </c>
      <c r="AF72" s="21">
        <f>(Трансформирование!AF72/$AF$89)*100</f>
        <v>1.239282995931017</v>
      </c>
      <c r="AG72" s="21">
        <f>(Трансформирование!AG72/$AG$89)*100</f>
        <v>1.0311039754305771</v>
      </c>
      <c r="AH72" s="21">
        <f>(Трансформирование!AH72/$AH$89)*100</f>
        <v>1.3070813922761737</v>
      </c>
      <c r="AI72" s="21">
        <f>(Трансформирование!AI72/$AI$89)*100</f>
        <v>1.5241083685876784</v>
      </c>
    </row>
    <row r="73" spans="1:35" x14ac:dyDescent="0.2">
      <c r="A73" s="15" t="s">
        <v>64</v>
      </c>
      <c r="B73" s="21">
        <f>(Трансформирование!B73/$B$89)*100</f>
        <v>1.9970656371378352</v>
      </c>
      <c r="C73" s="21">
        <f>(Трансформирование!C73/$C$89)*100</f>
        <v>1.3752265826830501</v>
      </c>
      <c r="D73" s="21">
        <f>Трансформирование!D73</f>
        <v>2.1432390513291653</v>
      </c>
      <c r="E73" s="21">
        <f>Трансформирование!E73</f>
        <v>22</v>
      </c>
      <c r="F73" s="21">
        <f>Трансформирование!F73</f>
        <v>79</v>
      </c>
      <c r="G73" s="21">
        <f>Трансформирование!G73</f>
        <v>21</v>
      </c>
      <c r="H73" s="21">
        <f>(Трансформирование!H73/$H$89)*100</f>
        <v>1.1100460419578959</v>
      </c>
      <c r="I73" s="21">
        <f>(Трансформирование!I73/$I$89)*100</f>
        <v>1.3319187269003496</v>
      </c>
      <c r="J73" s="21">
        <f>(Трансформирование!J73/$J$89)*100</f>
        <v>0.76621629310958916</v>
      </c>
      <c r="K73" s="21">
        <f>(Трансформирование!K73/$K$89)*100</f>
        <v>1.3580595574447665</v>
      </c>
      <c r="L73" s="21">
        <f>(Трансформирование!L73/$L$89)*100</f>
        <v>1.3923437008464616</v>
      </c>
      <c r="M73" s="21">
        <f>(Трансформирование!M73/$M$89)*100</f>
        <v>1.3403616938725411</v>
      </c>
      <c r="N73" s="21">
        <f>Трансформирование!N73</f>
        <v>1.3049669101523762</v>
      </c>
      <c r="O73" s="21">
        <f>(Трансформирование!O73/$O$89)*100</f>
        <v>1.1854588216255555</v>
      </c>
      <c r="P73" s="21">
        <f>(Трансформирование!P73/$P$89)*100</f>
        <v>1.6433502541648086</v>
      </c>
      <c r="Q73" s="21">
        <f>(Трансформирование!Q73/$Q$89)*100</f>
        <v>1.215125325526702</v>
      </c>
      <c r="R73" s="21">
        <f>(Трансформирование!R73/$R$89)*100</f>
        <v>1.3025705657557469</v>
      </c>
      <c r="S73" s="21">
        <f>(Трансформирование!S73/$S$89)*100</f>
        <v>1.1617188559041676</v>
      </c>
      <c r="T73" s="21">
        <f>(Трансформирование!T73/$T$89)*100</f>
        <v>1.1004398963125366</v>
      </c>
      <c r="U73" s="21">
        <f>(Трансформирование!U73/$U$89)*100</f>
        <v>1.0530557148122199</v>
      </c>
      <c r="V73" s="21">
        <f>(Трансформирование!V73/$V$89)*100</f>
        <v>1.2754194811469637</v>
      </c>
      <c r="W73" s="21">
        <f>(Трансформирование!W73/$W$89)*100</f>
        <v>1.1149433658912156</v>
      </c>
      <c r="X73" s="21">
        <f>(Трансформирование!X73/$X$89)*100</f>
        <v>1.1744420222455925</v>
      </c>
      <c r="Y73" s="21">
        <f>(Трансформирование!Y73/$Y$89)*100</f>
        <v>1.1903444745298688</v>
      </c>
      <c r="Z73" s="21">
        <f>(Трансформирование!Z73/$Z$89)*100</f>
        <v>1.2051334233527489</v>
      </c>
      <c r="AA73" s="21">
        <f>(Трансформирование!AA73/$AA$89)*100</f>
        <v>0</v>
      </c>
      <c r="AB73" s="21">
        <f>(Трансформирование!AB73/$AB$89)*100</f>
        <v>1.2186851660153051</v>
      </c>
      <c r="AC73" s="21">
        <f>(Трансформирование!AC73/$AC$89)*100</f>
        <v>1.9537243402510365</v>
      </c>
      <c r="AD73" s="21">
        <f>(Трансформирование!AD73/$AD$89)*100</f>
        <v>1.321861160006981</v>
      </c>
      <c r="AE73" s="21">
        <f>(Трансформирование!AE73/$AE$89)*100</f>
        <v>1.3114192654208239</v>
      </c>
      <c r="AF73" s="21">
        <f>(Трансформирование!AF73/$AF$89)*100</f>
        <v>1.1166545987600756</v>
      </c>
      <c r="AG73" s="21">
        <f>(Трансформирование!AG73/$AG$89)*100</f>
        <v>0.9920324331684679</v>
      </c>
      <c r="AH73" s="21">
        <f>(Трансформирование!AH73/$AH$89)*100</f>
        <v>1.3966694315156003</v>
      </c>
      <c r="AI73" s="21">
        <f>(Трансформирование!AI73/$AI$89)*100</f>
        <v>1.5542263188860561</v>
      </c>
    </row>
    <row r="74" spans="1:35" x14ac:dyDescent="0.2">
      <c r="A74" s="15" t="s">
        <v>65</v>
      </c>
      <c r="B74" s="21">
        <f>(Трансформирование!B74/$B$89)*100</f>
        <v>1.1839215354082877</v>
      </c>
      <c r="C74" s="21">
        <f>(Трансформирование!C74/$C$89)*100</f>
        <v>1.4167405058786557</v>
      </c>
      <c r="D74" s="21">
        <f>Трансформирование!D74</f>
        <v>2.0959905837807953</v>
      </c>
      <c r="E74" s="21">
        <f>Трансформирование!E74</f>
        <v>24.6</v>
      </c>
      <c r="F74" s="21">
        <f>Трансформирование!F74</f>
        <v>85.8</v>
      </c>
      <c r="G74" s="21">
        <f>Трансформирование!G74</f>
        <v>14.2</v>
      </c>
      <c r="H74" s="21">
        <f>(Трансформирование!H74/$H$89)*100</f>
        <v>1.1602484587318525</v>
      </c>
      <c r="I74" s="21">
        <f>(Трансформирование!I74/$I$89)*100</f>
        <v>1.6095713748301508</v>
      </c>
      <c r="J74" s="21">
        <f>(Трансформирование!J74/$J$89)*100</f>
        <v>1.1890726258191302</v>
      </c>
      <c r="K74" s="21">
        <f>(Трансформирование!K74/$K$89)*100</f>
        <v>1.3820853934370525</v>
      </c>
      <c r="L74" s="21">
        <f>(Трансформирование!L74/$L$89)*100</f>
        <v>1.3672762817278017</v>
      </c>
      <c r="M74" s="21">
        <f>(Трансформирование!M74/$M$89)*100</f>
        <v>1.3781553569354281</v>
      </c>
      <c r="N74" s="21">
        <f>Трансформирование!N74</f>
        <v>1.3049669101523762</v>
      </c>
      <c r="O74" s="21">
        <f>(Трансформирование!O74/$O$89)*100</f>
        <v>1.2666281237001162</v>
      </c>
      <c r="P74" s="21">
        <f>(Трансформирование!P74/$P$89)*100</f>
        <v>1.1266234533797521</v>
      </c>
      <c r="Q74" s="21">
        <f>(Трансформирование!Q74/$Q$89)*100</f>
        <v>1.2309139467957042</v>
      </c>
      <c r="R74" s="21">
        <f>(Трансформирование!R74/$R$89)*100</f>
        <v>1.1539545393750661</v>
      </c>
      <c r="S74" s="21">
        <f>(Трансформирование!S74/$S$89)*100</f>
        <v>1.0569443679544017</v>
      </c>
      <c r="T74" s="21">
        <f>(Трансформирование!T74/$T$89)*100</f>
        <v>1.0751554813050961</v>
      </c>
      <c r="U74" s="21">
        <f>(Трансформирование!U74/$U$89)*100</f>
        <v>1.0826745623879146</v>
      </c>
      <c r="V74" s="21">
        <f>(Трансформирование!V74/$V$89)*100</f>
        <v>1.0883637491477924</v>
      </c>
      <c r="W74" s="21">
        <f>(Трансформирование!W74/$W$89)*100</f>
        <v>1.0481328933691529</v>
      </c>
      <c r="X74" s="21">
        <f>(Трансформирование!X74/$X$89)*100</f>
        <v>1.1463195094149436</v>
      </c>
      <c r="Y74" s="21">
        <f>(Трансформирование!Y74/$Y$89)*100</f>
        <v>1.138541822849344</v>
      </c>
      <c r="Z74" s="21">
        <f>(Трансформирование!Z74/$Z$89)*100</f>
        <v>1.0407754265428959</v>
      </c>
      <c r="AA74" s="21">
        <f>(Трансформирование!AA74/$AA$89)*100</f>
        <v>0</v>
      </c>
      <c r="AB74" s="21">
        <f>(Трансформирование!AB74/$AB$89)*100</f>
        <v>1.1058723954093452</v>
      </c>
      <c r="AC74" s="21">
        <f>(Трансформирование!AC74/$AC$89)*100</f>
        <v>2.1522580597022065</v>
      </c>
      <c r="AD74" s="21">
        <f>(Трансформирование!AD74/$AD$89)*100</f>
        <v>2.1001254696742828</v>
      </c>
      <c r="AE74" s="21">
        <f>(Трансформирование!AE74/$AE$89)*100</f>
        <v>1.1784774137456437</v>
      </c>
      <c r="AF74" s="21">
        <f>(Трансформирование!AF74/$AF$89)*100</f>
        <v>1.1769568038911362</v>
      </c>
      <c r="AG74" s="21">
        <f>(Трансформирование!AG74/$AG$89)*100</f>
        <v>1.1989873099927237</v>
      </c>
      <c r="AH74" s="21">
        <f>(Трансформирование!AH74/$AH$89)*100</f>
        <v>1.3361545388546461</v>
      </c>
      <c r="AI74" s="21">
        <f>(Трансформирование!AI74/$AI$89)*100</f>
        <v>1.6137618020340121</v>
      </c>
    </row>
    <row r="75" spans="1:35" x14ac:dyDescent="0.2">
      <c r="A75" s="15" t="s">
        <v>66</v>
      </c>
      <c r="B75" s="21">
        <f>(Трансформирование!B75/$B$89)*100</f>
        <v>1.3822222355968703</v>
      </c>
      <c r="C75" s="21">
        <f>(Трансформирование!C75/$C$89)*100</f>
        <v>1.4225177943595815</v>
      </c>
      <c r="D75" s="21">
        <f>Трансформирование!D75</f>
        <v>2.0540215729017546</v>
      </c>
      <c r="E75" s="21">
        <f>Трансформирование!E75</f>
        <v>24.3</v>
      </c>
      <c r="F75" s="21">
        <f>Трансформирование!F75</f>
        <v>78.7</v>
      </c>
      <c r="G75" s="21">
        <f>Трансформирование!G75</f>
        <v>21.3</v>
      </c>
      <c r="H75" s="21">
        <f>(Трансформирование!H75/$H$89)*100</f>
        <v>1.2069967301394831</v>
      </c>
      <c r="I75" s="21">
        <f>(Трансформирование!I75/$I$89)*100</f>
        <v>1.3923783009653863</v>
      </c>
      <c r="J75" s="21">
        <f>(Трансформирование!J75/$J$89)*100</f>
        <v>1.0578587765722447</v>
      </c>
      <c r="K75" s="21">
        <f>(Трансформирование!K75/$K$89)*100</f>
        <v>1.4598330547465135</v>
      </c>
      <c r="L75" s="21">
        <f>(Трансформирование!L75/$L$89)*100</f>
        <v>1.741709949544392</v>
      </c>
      <c r="M75" s="21">
        <f>(Трансформирование!M75/$M$89)*100</f>
        <v>1.7640151932626351</v>
      </c>
      <c r="N75" s="21">
        <f>Трансформирование!N75</f>
        <v>1.778279410038923</v>
      </c>
      <c r="O75" s="21">
        <f>(Трансформирование!O75/$O$89)*100</f>
        <v>1.1664440556998203</v>
      </c>
      <c r="P75" s="21">
        <f>(Трансформирование!P75/$P$89)*100</f>
        <v>1.2648845608058894</v>
      </c>
      <c r="Q75" s="21">
        <f>(Трансформирование!Q75/$Q$89)*100</f>
        <v>1.155061493730273</v>
      </c>
      <c r="R75" s="21">
        <f>(Трансформирование!R75/$R$89)*100</f>
        <v>1.1748442338304366</v>
      </c>
      <c r="S75" s="21">
        <f>(Трансформирование!S75/$S$89)*100</f>
        <v>1.0816386175647501</v>
      </c>
      <c r="T75" s="21">
        <f>(Трансформирование!T75/$T$89)*100</f>
        <v>1.1976423776778775</v>
      </c>
      <c r="U75" s="21">
        <f>(Трансформирование!U75/$U$89)*100</f>
        <v>1.1260403888947021</v>
      </c>
      <c r="V75" s="21">
        <f>(Трансформирование!V75/$V$89)*100</f>
        <v>1.2977101546231571</v>
      </c>
      <c r="W75" s="21">
        <f>(Трансформирование!W75/$W$89)*100</f>
        <v>1.311591024071959</v>
      </c>
      <c r="X75" s="21">
        <f>(Трансформирование!X75/$X$89)*100</f>
        <v>1.2339216766965113</v>
      </c>
      <c r="Y75" s="21">
        <f>(Трансформирование!Y75/$Y$89)*100</f>
        <v>1.2019069639409092</v>
      </c>
      <c r="Z75" s="21">
        <f>(Трансформирование!Z75/$Z$89)*100</f>
        <v>1.0914405568177794</v>
      </c>
      <c r="AA75" s="21">
        <f>(Трансформирование!AA75/$AA$89)*100</f>
        <v>0</v>
      </c>
      <c r="AB75" s="21">
        <f>(Трансформирование!AB75/$AB$89)*100</f>
        <v>1.4228433769483924</v>
      </c>
      <c r="AC75" s="21">
        <f>(Трансформирование!AC75/$AC$89)*100</f>
        <v>1.2395522158796515</v>
      </c>
      <c r="AD75" s="21">
        <f>(Трансформирование!AD75/$AD$89)*100</f>
        <v>1.8361817364533912</v>
      </c>
      <c r="AE75" s="21">
        <f>(Трансформирование!AE75/$AE$89)*100</f>
        <v>1.53631238192029</v>
      </c>
      <c r="AF75" s="21">
        <f>(Трансформирование!AF75/$AF$89)*100</f>
        <v>0.95134125953306981</v>
      </c>
      <c r="AG75" s="21">
        <f>(Трансформирование!AG75/$AG$89)*100</f>
        <v>1.2074620184580975</v>
      </c>
      <c r="AH75" s="21">
        <f>(Трансформирование!AH75/$AH$89)*100</f>
        <v>1.5522802922869827</v>
      </c>
      <c r="AI75" s="21">
        <f>(Трансформирование!AI75/$AI$89)*100</f>
        <v>1.3546073459782031</v>
      </c>
    </row>
    <row r="76" spans="1:35" x14ac:dyDescent="0.2">
      <c r="A76" s="15" t="s">
        <v>67</v>
      </c>
      <c r="B76" s="21">
        <f>(Трансформирование!B76/$B$89)*100</f>
        <v>1.3045979429290704</v>
      </c>
      <c r="C76" s="21">
        <f>(Трансформирование!C76/$C$89)*100</f>
        <v>1.3086633538011334</v>
      </c>
      <c r="D76" s="21">
        <f>Трансформирование!D76</f>
        <v>2.082281603850872</v>
      </c>
      <c r="E76" s="21">
        <f>Трансформирование!E76</f>
        <v>23.8</v>
      </c>
      <c r="F76" s="21">
        <f>Трансформирование!F76</f>
        <v>72.400000000000006</v>
      </c>
      <c r="G76" s="21">
        <f>Трансформирование!G76</f>
        <v>27.6</v>
      </c>
      <c r="H76" s="21">
        <f>(Трансформирование!H76/$H$89)*100</f>
        <v>1.3813269059946087</v>
      </c>
      <c r="I76" s="21">
        <f>(Трансформирование!I76/$I$89)*100</f>
        <v>1.5763664989627775</v>
      </c>
      <c r="J76" s="21">
        <f>(Трансформирование!J76/$J$89)*100</f>
        <v>1.0300957325402178</v>
      </c>
      <c r="K76" s="21">
        <f>(Трансформирование!K76/$K$89)*100</f>
        <v>1.2733429195264145</v>
      </c>
      <c r="L76" s="21">
        <f>(Трансформирование!L76/$L$89)*100</f>
        <v>1.3857913133824187</v>
      </c>
      <c r="M76" s="21">
        <f>(Трансформирование!M76/$M$89)*100</f>
        <v>1.5997957955773017</v>
      </c>
      <c r="N76" s="21">
        <f>Трансформирование!N76</f>
        <v>1.4315691227432645</v>
      </c>
      <c r="O76" s="21">
        <f>(Трансформирование!O76/$O$89)*100</f>
        <v>1.0984041970186185</v>
      </c>
      <c r="P76" s="21">
        <f>(Трансформирование!P76/$P$89)*100</f>
        <v>1.5021016424986768</v>
      </c>
      <c r="Q76" s="21">
        <f>(Трансформирование!Q76/$Q$89)*100</f>
        <v>1.3974293386424486</v>
      </c>
      <c r="R76" s="21">
        <f>(Трансформирование!R76/$R$89)*100</f>
        <v>1.0969480901103168</v>
      </c>
      <c r="S76" s="21">
        <f>(Трансформирование!S76/$S$89)*100</f>
        <v>1.0012819512078486</v>
      </c>
      <c r="T76" s="21">
        <f>(Трансформирование!T76/$T$89)*100</f>
        <v>1.1446333274661824</v>
      </c>
      <c r="U76" s="21">
        <f>(Трансформирование!U76/$U$89)*100</f>
        <v>1.0716030568630037</v>
      </c>
      <c r="V76" s="21">
        <f>(Трансформирование!V76/$V$89)*100</f>
        <v>1.1285077635661291</v>
      </c>
      <c r="W76" s="21">
        <f>(Трансформирование!W76/$W$89)*100</f>
        <v>1.1083294282307314</v>
      </c>
      <c r="X76" s="21">
        <f>(Трансформирование!X76/$X$89)*100</f>
        <v>1.1464991019754396</v>
      </c>
      <c r="Y76" s="21">
        <f>(Трансформирование!Y76/$Y$89)*100</f>
        <v>1.0932854013102222</v>
      </c>
      <c r="Z76" s="21">
        <f>(Трансформирование!Z76/$Z$89)*100</f>
        <v>1.1338616332362763</v>
      </c>
      <c r="AA76" s="21">
        <f>(Трансформирование!AA76/$AA$89)*100</f>
        <v>0</v>
      </c>
      <c r="AB76" s="21">
        <f>(Трансформирование!AB76/$AB$89)*100</f>
        <v>1.1890982614180736</v>
      </c>
      <c r="AC76" s="21">
        <f>(Трансформирование!AC76/$AC$89)*100</f>
        <v>0.92591462070576847</v>
      </c>
      <c r="AD76" s="21">
        <f>(Трансформирование!AD76/$AD$89)*100</f>
        <v>1.5654632894012928</v>
      </c>
      <c r="AE76" s="21">
        <f>(Трансформирование!AE76/$AE$89)*100</f>
        <v>1.5915267430917854</v>
      </c>
      <c r="AF76" s="21">
        <f>(Трансформирование!AF76/$AF$89)*100</f>
        <v>1.1548248093086819</v>
      </c>
      <c r="AG76" s="21">
        <f>(Трансформирование!AG76/$AG$89)*100</f>
        <v>1.3114130894669742</v>
      </c>
      <c r="AH76" s="21">
        <f>(Трансформирование!AH76/$AH$89)*100</f>
        <v>1.3482563900776778</v>
      </c>
      <c r="AI76" s="21">
        <f>(Трансформирование!AI76/$AI$89)*100</f>
        <v>1.0884487154343989</v>
      </c>
    </row>
    <row r="77" spans="1:35" x14ac:dyDescent="0.2">
      <c r="A77" s="15" t="s">
        <v>68</v>
      </c>
      <c r="B77" s="21">
        <f>(Трансформирование!B77/$B$89)*100</f>
        <v>1.593916514287318</v>
      </c>
      <c r="C77" s="21">
        <f>(Трансформирование!C77/$C$89)*100</f>
        <v>1.1240294477764108</v>
      </c>
      <c r="D77" s="21">
        <f>Трансформирование!D77</f>
        <v>2.0739244522212745</v>
      </c>
      <c r="E77" s="21">
        <f>Трансформирование!E77</f>
        <v>22</v>
      </c>
      <c r="F77" s="21">
        <f>Трансформирование!F77</f>
        <v>72.2</v>
      </c>
      <c r="G77" s="21">
        <f>Трансформирование!G77</f>
        <v>27.8</v>
      </c>
      <c r="H77" s="21">
        <f>(Трансформирование!H77/$H$89)*100</f>
        <v>1.1781233328120038</v>
      </c>
      <c r="I77" s="21">
        <f>(Трансформирование!I77/$I$89)*100</f>
        <v>1.2120902636653406</v>
      </c>
      <c r="J77" s="21">
        <f>(Трансформирование!J77/$J$89)*100</f>
        <v>0.72464262988991179</v>
      </c>
      <c r="K77" s="21">
        <f>(Трансформирование!K77/$K$89)*100</f>
        <v>1.1256939229814549</v>
      </c>
      <c r="L77" s="21">
        <f>(Трансформирование!L77/$L$89)*100</f>
        <v>1.632068385749923</v>
      </c>
      <c r="M77" s="21">
        <f>(Трансформирование!M77/$M$89)*100</f>
        <v>1.5851037365302956</v>
      </c>
      <c r="N77" s="21">
        <f>Трансформирование!N77</f>
        <v>1.5100830606950983</v>
      </c>
      <c r="O77" s="21">
        <f>(Трансформирование!O77/$O$89)*100</f>
        <v>1.2039963735291943</v>
      </c>
      <c r="P77" s="21">
        <f>(Трансформирование!P77/$P$89)*100</f>
        <v>1.7855674061831739</v>
      </c>
      <c r="Q77" s="21">
        <f>(Трансформирование!Q77/$Q$89)*100</f>
        <v>1.1266545156877767</v>
      </c>
      <c r="R77" s="21">
        <f>(Трансформирование!R77/$R$89)*100</f>
        <v>1.2191757248408313</v>
      </c>
      <c r="S77" s="21">
        <f>(Трансформирование!S77/$S$89)*100</f>
        <v>1.1407562561576554</v>
      </c>
      <c r="T77" s="21">
        <f>(Трансформирование!T77/$T$89)*100</f>
        <v>1.1228970006239285</v>
      </c>
      <c r="U77" s="21">
        <f>(Трансформирование!U77/$U$89)*100</f>
        <v>1.1565889358182866</v>
      </c>
      <c r="V77" s="21">
        <f>(Трансформирование!V77/$V$89)*100</f>
        <v>1.2983796978339657</v>
      </c>
      <c r="W77" s="21">
        <f>(Трансформирование!W77/$W$89)*100</f>
        <v>1.2645813662453602</v>
      </c>
      <c r="X77" s="21">
        <f>(Трансформирование!X77/$X$89)*100</f>
        <v>1.2479524920218159</v>
      </c>
      <c r="Y77" s="21">
        <f>(Трансформирование!Y77/$Y$89)*100</f>
        <v>1.2095428532686241</v>
      </c>
      <c r="Z77" s="21">
        <f>(Трансформирование!Z77/$Z$89)*100</f>
        <v>1.1833917805066794</v>
      </c>
      <c r="AA77" s="21">
        <f>(Трансформирование!AA77/$AA$89)*100</f>
        <v>0</v>
      </c>
      <c r="AB77" s="21">
        <f>(Трансформирование!AB77/$AB$89)*100</f>
        <v>1.2737073612279577</v>
      </c>
      <c r="AC77" s="21">
        <f>(Трансформирование!AC77/$AC$89)*100</f>
        <v>0.86394927258864329</v>
      </c>
      <c r="AD77" s="21">
        <f>(Трансформирование!AD77/$AD$89)*100</f>
        <v>1.0031864320175397</v>
      </c>
      <c r="AE77" s="21">
        <f>(Трансформирование!AE77/$AE$89)*100</f>
        <v>1.5174612093218982</v>
      </c>
      <c r="AF77" s="21">
        <f>(Трансформирование!AF77/$AF$89)*100</f>
        <v>1.0941978185641963</v>
      </c>
      <c r="AG77" s="21">
        <f>(Трансформирование!AG77/$AG$89)*100</f>
        <v>1.1255281673432223</v>
      </c>
      <c r="AH77" s="21">
        <f>(Трансформирование!AH77/$AH$89)*100</f>
        <v>1.535314274933709</v>
      </c>
      <c r="AI77" s="21">
        <f>(Трансформирование!AI77/$AI$89)*100</f>
        <v>1.5044966800212927</v>
      </c>
    </row>
    <row r="78" spans="1:35" x14ac:dyDescent="0.2">
      <c r="A78" s="15" t="s">
        <v>69</v>
      </c>
      <c r="B78" s="21">
        <f>(Трансформирование!B78/$B$89)*100</f>
        <v>2.8206936714613859</v>
      </c>
      <c r="C78" s="21">
        <f>(Трансформирование!C78/$C$89)*100</f>
        <v>1.0921387114585797</v>
      </c>
      <c r="D78" s="21">
        <f>Трансформирование!D78</f>
        <v>2.2293293735820354</v>
      </c>
      <c r="E78" s="21">
        <f>Трансформирование!E78</f>
        <v>15.8</v>
      </c>
      <c r="F78" s="21">
        <f>Трансформирование!F78</f>
        <v>65.400000000000006</v>
      </c>
      <c r="G78" s="21">
        <f>Трансформирование!G78</f>
        <v>34.6</v>
      </c>
      <c r="H78" s="21">
        <f>(Трансформирование!H78/$H$89)*100</f>
        <v>1.1602484587318525</v>
      </c>
      <c r="I78" s="21">
        <f>(Трансформирование!I78/$I$89)*100</f>
        <v>1.1886869616234581</v>
      </c>
      <c r="J78" s="21">
        <f>(Трансформирование!J78/$J$89)*100</f>
        <v>0.4571060487511559</v>
      </c>
      <c r="K78" s="21">
        <f>(Трансформирование!K78/$K$89)*100</f>
        <v>1.106075975514063</v>
      </c>
      <c r="L78" s="21">
        <f>(Трансформирование!L78/$L$89)*100</f>
        <v>1.0921046738193978</v>
      </c>
      <c r="M78" s="21">
        <f>(Трансформирование!M78/$M$89)*100</f>
        <v>0.94777884297996096</v>
      </c>
      <c r="N78" s="21">
        <f>Трансформирование!N78</f>
        <v>0.91469121922869445</v>
      </c>
      <c r="O78" s="21">
        <f>(Трансформирование!O78/$O$89)*100</f>
        <v>1.0447512590673942</v>
      </c>
      <c r="P78" s="21">
        <f>(Трансформирование!P78/$P$89)*100</f>
        <v>1.6357170959944738</v>
      </c>
      <c r="Q78" s="21">
        <f>(Трансформирование!Q78/$Q$89)*100</f>
        <v>1.0902395634052253</v>
      </c>
      <c r="R78" s="21">
        <f>(Трансформирование!R78/$R$89)*100</f>
        <v>1.2367186350360742</v>
      </c>
      <c r="S78" s="21">
        <f>(Трансформирование!S78/$S$89)*100</f>
        <v>1.3717750449652315</v>
      </c>
      <c r="T78" s="21">
        <f>(Трансформирование!T78/$T$89)*100</f>
        <v>1.3040858973435707</v>
      </c>
      <c r="U78" s="21">
        <f>(Трансформирование!U78/$U$89)*100</f>
        <v>1.4882349587238264</v>
      </c>
      <c r="V78" s="21">
        <f>(Трансформирование!V78/$V$89)*100</f>
        <v>1.2995772204625455</v>
      </c>
      <c r="W78" s="21">
        <f>(Трансформирование!W78/$W$89)*100</f>
        <v>1.1658699767798426</v>
      </c>
      <c r="X78" s="21">
        <f>(Трансформирование!X78/$X$89)*100</f>
        <v>1.3449238513338051</v>
      </c>
      <c r="Y78" s="21">
        <f>(Трансформирование!Y78/$Y$89)*100</f>
        <v>1.3561380428912608</v>
      </c>
      <c r="Z78" s="21">
        <f>(Трансформирование!Z78/$Z$89)*100</f>
        <v>1.4116397791289164</v>
      </c>
      <c r="AA78" s="21">
        <f>(Трансформирование!AA78/$AA$89)*100</f>
        <v>0</v>
      </c>
      <c r="AB78" s="21">
        <f>(Трансформирование!AB78/$AB$89)*100</f>
        <v>1.219680308534201</v>
      </c>
      <c r="AC78" s="21">
        <f>(Трансформирование!AC78/$AC$89)*100</f>
        <v>1.7413699875415305</v>
      </c>
      <c r="AD78" s="21">
        <f>(Трансформирование!AD78/$AD$89)*100</f>
        <v>0.79367285130428933</v>
      </c>
      <c r="AE78" s="21">
        <f>(Трансформирование!AE78/$AE$89)*100</f>
        <v>1.2292840771884541</v>
      </c>
      <c r="AF78" s="21">
        <f>(Трансформирование!AF78/$AF$89)*100</f>
        <v>1.1923525831595803</v>
      </c>
      <c r="AG78" s="21">
        <f>(Трансформирование!AG78/$AG$89)*100</f>
        <v>1.2962995183334132</v>
      </c>
      <c r="AH78" s="21">
        <f>(Трансформирование!AH78/$AH$89)*100</f>
        <v>1.0684929288221297</v>
      </c>
      <c r="AI78" s="21">
        <f>(Трансформирование!AI78/$AI$89)*100</f>
        <v>0.86571596671616291</v>
      </c>
    </row>
    <row r="79" spans="1:35" x14ac:dyDescent="0.2">
      <c r="A79" s="15" t="s">
        <v>70</v>
      </c>
      <c r="B79" s="21">
        <f>(Трансформирование!B79/$B$89)*100</f>
        <v>1.7570924266619732</v>
      </c>
      <c r="C79" s="21">
        <f>(Трансформирование!C79/$C$89)*100</f>
        <v>0.82737053702177787</v>
      </c>
      <c r="D79" s="21">
        <f>Трансформирование!D79</f>
        <v>2.0682963828333425</v>
      </c>
      <c r="E79" s="21">
        <f>Трансформирование!E79</f>
        <v>19.8</v>
      </c>
      <c r="F79" s="21">
        <f>Трансформирование!F79</f>
        <v>77.8</v>
      </c>
      <c r="G79" s="21">
        <f>Трансформирование!G79</f>
        <v>22.2</v>
      </c>
      <c r="H79" s="21">
        <f>(Трансформирование!H79/$H$89)*100</f>
        <v>1.2830609206889421</v>
      </c>
      <c r="I79" s="21">
        <f>(Трансформирование!I79/$I$89)*100</f>
        <v>1.023988376167152</v>
      </c>
      <c r="J79" s="21">
        <f>(Трансформирование!J79/$J$89)*100</f>
        <v>0.46868752236179306</v>
      </c>
      <c r="K79" s="21">
        <f>(Трансформирование!K79/$K$89)*100</f>
        <v>0.90652170729479586</v>
      </c>
      <c r="L79" s="21">
        <f>(Трансформирование!L79/$L$89)*100</f>
        <v>0.72806978254626509</v>
      </c>
      <c r="M79" s="21">
        <f>(Трансформирование!M79/$M$89)*100</f>
        <v>0.75922288339007249</v>
      </c>
      <c r="N79" s="21">
        <f>Трансформирование!N79</f>
        <v>0.74008280449228525</v>
      </c>
      <c r="O79" s="21">
        <f>(Трансформирование!O79/$O$89)*100</f>
        <v>1.5059993625849386</v>
      </c>
      <c r="P79" s="21">
        <f>(Трансформирование!P79/$P$89)*100</f>
        <v>1.3908877308187206</v>
      </c>
      <c r="Q79" s="21">
        <f>(Трансформирование!Q79/$Q$89)*100</f>
        <v>1.2351546337726731</v>
      </c>
      <c r="R79" s="21">
        <f>(Трансформирование!R79/$R$89)*100</f>
        <v>1.1984791271152513</v>
      </c>
      <c r="S79" s="21">
        <f>(Трансформирование!S79/$S$89)*100</f>
        <v>1.0661250677132414</v>
      </c>
      <c r="T79" s="21">
        <f>(Трансформирование!T79/$T$89)*100</f>
        <v>1.1983048764698268</v>
      </c>
      <c r="U79" s="21">
        <f>(Трансформирование!U79/$U$89)*100</f>
        <v>1.3823750320199524</v>
      </c>
      <c r="V79" s="21">
        <f>(Трансформирование!V79/$V$89)*100</f>
        <v>1.2072395712689952</v>
      </c>
      <c r="W79" s="21">
        <f>(Трансформирование!W79/$W$89)*100</f>
        <v>1.1187429937144748</v>
      </c>
      <c r="X79" s="21">
        <f>(Трансформирование!X79/$X$89)*100</f>
        <v>1.3701228767634657</v>
      </c>
      <c r="Y79" s="21">
        <f>(Трансформирование!Y79/$Y$89)*100</f>
        <v>1.4281373919927558</v>
      </c>
      <c r="Z79" s="21">
        <f>(Трансформирование!Z79/$Z$89)*100</f>
        <v>1.3728675416862073</v>
      </c>
      <c r="AA79" s="21">
        <f>(Трансформирование!AA79/$AA$89)*100</f>
        <v>0</v>
      </c>
      <c r="AB79" s="21">
        <f>(Трансформирование!AB79/$AB$89)*100</f>
        <v>1.3021878905281055</v>
      </c>
      <c r="AC79" s="21">
        <f>(Трансформирование!AC79/$AC$89)*100</f>
        <v>1.079753800444883</v>
      </c>
      <c r="AD79" s="21">
        <f>(Трансформирование!AD79/$AD$89)*100</f>
        <v>0.18707048506697516</v>
      </c>
      <c r="AE79" s="21">
        <f>(Трансформирование!AE79/$AE$89)*100</f>
        <v>1.2752543936481473</v>
      </c>
      <c r="AF79" s="21">
        <f>(Трансформирование!AF79/$AF$89)*100</f>
        <v>1.02316895745361</v>
      </c>
      <c r="AG79" s="21">
        <f>(Трансформирование!AG79/$AG$89)*100</f>
        <v>1.5904596077216708</v>
      </c>
      <c r="AH79" s="21">
        <f>(Трансформирование!AH79/$AH$89)*100</f>
        <v>1.1860197011480365</v>
      </c>
      <c r="AI79" s="21">
        <f>(Трансформирование!AI79/$AI$89)*100</f>
        <v>1.2663547474294679</v>
      </c>
    </row>
    <row r="80" spans="1:35" x14ac:dyDescent="0.2">
      <c r="A80" s="15" t="s">
        <v>71</v>
      </c>
      <c r="B80" s="21">
        <f>(Трансформирование!B80/$B$89)*100</f>
        <v>1.3560269964099954</v>
      </c>
      <c r="C80" s="21">
        <f>(Трансформирование!C80/$C$89)*100</f>
        <v>1.300400070577711</v>
      </c>
      <c r="D80" s="21">
        <f>Трансформирование!D80</f>
        <v>2.0364892021971399</v>
      </c>
      <c r="E80" s="21">
        <f>Трансформирование!E80</f>
        <v>23.9</v>
      </c>
      <c r="F80" s="21">
        <f>Трансформирование!F80</f>
        <v>77</v>
      </c>
      <c r="G80" s="21">
        <f>Трансформирование!G80</f>
        <v>23</v>
      </c>
      <c r="H80" s="21">
        <f>(Трансформирование!H80/$H$89)*100</f>
        <v>1.0554159509075804</v>
      </c>
      <c r="I80" s="21">
        <f>(Трансформирование!I80/$I$89)*100</f>
        <v>1.072520251615142</v>
      </c>
      <c r="J80" s="21">
        <f>(Трансформирование!J80/$J$89)*100</f>
        <v>1.0166976183403331</v>
      </c>
      <c r="K80" s="21">
        <f>(Трансформирование!K80/$K$89)*100</f>
        <v>1.3299545075420656</v>
      </c>
      <c r="L80" s="21">
        <f>(Трансформирование!L80/$L$89)*100</f>
        <v>1.3890790976105021</v>
      </c>
      <c r="M80" s="21">
        <f>(Трансформирование!M80/$M$89)*100</f>
        <v>1.2881065181423328</v>
      </c>
      <c r="N80" s="21">
        <f>Трансформирование!N80</f>
        <v>0.74008280449228525</v>
      </c>
      <c r="O80" s="21">
        <f>(Трансформирование!O80/$O$89)*100</f>
        <v>1.2596579229655163</v>
      </c>
      <c r="P80" s="21">
        <f>(Трансформирование!P80/$P$89)*100</f>
        <v>0.91000722218775254</v>
      </c>
      <c r="Q80" s="21">
        <f>(Трансформирование!Q80/$Q$89)*100</f>
        <v>1.0829943574138161</v>
      </c>
      <c r="R80" s="21">
        <f>(Трансформирование!R80/$R$89)*100</f>
        <v>0.99866619005513912</v>
      </c>
      <c r="S80" s="21">
        <f>(Трансформирование!S80/$S$89)*100</f>
        <v>1.1142173605848473</v>
      </c>
      <c r="T80" s="21">
        <f>(Трансформирование!T80/$T$89)*100</f>
        <v>1.2440203132794385</v>
      </c>
      <c r="U80" s="21">
        <f>(Трансформирование!U80/$U$89)*100</f>
        <v>1.168280223785519</v>
      </c>
      <c r="V80" s="21">
        <f>(Трансформирование!V80/$V$89)*100</f>
        <v>1.3647782434538398</v>
      </c>
      <c r="W80" s="21">
        <f>(Трансформирование!W80/$W$89)*100</f>
        <v>1.1905434127792298</v>
      </c>
      <c r="X80" s="21">
        <f>(Трансформирование!X80/$X$89)*100</f>
        <v>1.1499035347482023</v>
      </c>
      <c r="Y80" s="21">
        <f>(Трансформирование!Y80/$Y$89)*100</f>
        <v>1.2221029209690952</v>
      </c>
      <c r="Z80" s="21">
        <f>(Трансформирование!Z80/$Z$89)*100</f>
        <v>1.2002516209391221</v>
      </c>
      <c r="AA80" s="21">
        <f>(Трансформирование!AA80/$AA$89)*100</f>
        <v>0</v>
      </c>
      <c r="AB80" s="21">
        <f>(Трансформирование!AB80/$AB$89)*100</f>
        <v>1.3017052595611851</v>
      </c>
      <c r="AC80" s="21">
        <f>(Трансформирование!AC80/$AC$89)*100</f>
        <v>1.604042912237869</v>
      </c>
      <c r="AD80" s="21">
        <f>(Трансформирование!AD80/$AD$89)*100</f>
        <v>0.51625262239622371</v>
      </c>
      <c r="AE80" s="21">
        <f>(Трансформирование!AE80/$AE$89)*100</f>
        <v>1.4015994952759472</v>
      </c>
      <c r="AF80" s="21">
        <f>(Трансформирование!AF80/$AF$89)*100</f>
        <v>1.0839225227817504</v>
      </c>
      <c r="AG80" s="21">
        <f>(Трансформирование!AG80/$AG$89)*100</f>
        <v>1.086717214348929</v>
      </c>
      <c r="AH80" s="21">
        <f>(Трансформирование!AH80/$AH$89)*100</f>
        <v>1.416454003584694</v>
      </c>
      <c r="AI80" s="21">
        <f>(Трансформирование!AI80/$AI$89)*100</f>
        <v>1.7195248368027345</v>
      </c>
    </row>
    <row r="81" spans="1:36" ht="15" customHeight="1" x14ac:dyDescent="0.2">
      <c r="A81" s="15" t="s">
        <v>72</v>
      </c>
      <c r="B81" s="21">
        <f>(Трансформирование!B81/$B$89)*100</f>
        <v>2.0052631029627248</v>
      </c>
      <c r="C81" s="21">
        <f>(Трансформирование!C81/$C$89)*100</f>
        <v>1.1859696413154968</v>
      </c>
      <c r="D81" s="21">
        <f>Трансформирование!D81</f>
        <v>2.0597671439071177</v>
      </c>
      <c r="E81" s="21">
        <f>Трансформирование!E81</f>
        <v>22.4</v>
      </c>
      <c r="F81" s="21">
        <f>Трансформирование!F81</f>
        <v>82</v>
      </c>
      <c r="G81" s="21">
        <f>Трансформирование!G81</f>
        <v>18</v>
      </c>
      <c r="H81" s="21">
        <f>(Трансформирование!H81/$H$89)*100</f>
        <v>1.1415070296236867</v>
      </c>
      <c r="I81" s="21">
        <f>(Трансформирование!I81/$I$89)*100</f>
        <v>1.2442874819612677</v>
      </c>
      <c r="J81" s="21">
        <f>(Трансформирование!J81/$J$89)*100</f>
        <v>0.60934938981445108</v>
      </c>
      <c r="K81" s="21">
        <f>(Трансформирование!K81/$K$89)*100</f>
        <v>1.2269932742803327</v>
      </c>
      <c r="L81" s="21">
        <f>(Трансформирование!L81/$L$89)*100</f>
        <v>1.294711503373539</v>
      </c>
      <c r="M81" s="21">
        <f>(Трансформирование!M81/$M$89)*100</f>
        <v>1.3253272227586921</v>
      </c>
      <c r="N81" s="21">
        <f>Трансформирование!N81</f>
        <v>1.8128252384140608</v>
      </c>
      <c r="O81" s="21">
        <f>(Трансформирование!O81/$O$89)*100</f>
        <v>1.3966867850257219</v>
      </c>
      <c r="P81" s="21">
        <f>(Трансформирование!P81/$P$89)*100</f>
        <v>1.2306313744696389</v>
      </c>
      <c r="Q81" s="21">
        <f>(Трансформирование!Q81/$Q$89)*100</f>
        <v>1.2094633486082436</v>
      </c>
      <c r="R81" s="21">
        <f>(Трансформирование!R81/$R$89)*100</f>
        <v>1.2445702557888083</v>
      </c>
      <c r="S81" s="21">
        <f>(Трансформирование!S81/$S$89)*100</f>
        <v>1.0699491929646221</v>
      </c>
      <c r="T81" s="21">
        <f>(Трансформирование!T81/$T$89)*100</f>
        <v>1.2049629384820619</v>
      </c>
      <c r="U81" s="21">
        <f>(Трансформирование!U81/$U$89)*100</f>
        <v>1.2417142175910889</v>
      </c>
      <c r="V81" s="21">
        <f>(Трансформирование!V81/$V$89)*100</f>
        <v>1.3718384026379495</v>
      </c>
      <c r="W81" s="21">
        <f>(Трансформирование!W81/$W$89)*100</f>
        <v>1.1346270477669165</v>
      </c>
      <c r="X81" s="21">
        <f>(Трансформирование!X81/$X$89)*100</f>
        <v>1.2750605136309721</v>
      </c>
      <c r="Y81" s="21">
        <f>(Трансформирование!Y81/$Y$89)*100</f>
        <v>1.2554456878150391</v>
      </c>
      <c r="Z81" s="21">
        <f>(Трансформирование!Z81/$Z$89)*100</f>
        <v>1.2241682883021476</v>
      </c>
      <c r="AA81" s="21">
        <f>(Трансформирование!AA81/$AA$89)*100</f>
        <v>0</v>
      </c>
      <c r="AB81" s="21">
        <f>(Трансформирование!AB81/$AB$89)*100</f>
        <v>1.2820526257327356</v>
      </c>
      <c r="AC81" s="21">
        <f>(Трансформирование!AC81/$AC$89)*100</f>
        <v>1.2935498982846423</v>
      </c>
      <c r="AD81" s="21">
        <f>(Трансформирование!AD81/$AD$89)*100</f>
        <v>0.4224240240247138</v>
      </c>
      <c r="AE81" s="21">
        <f>(Трансформирование!AE81/$AE$89)*100</f>
        <v>1.3059206279309874</v>
      </c>
      <c r="AF81" s="21">
        <f>(Трансформирование!AF81/$AF$89)*100</f>
        <v>1.0846662093411832</v>
      </c>
      <c r="AG81" s="21">
        <f>(Трансформирование!AG81/$AG$89)*100</f>
        <v>1.230894884559117</v>
      </c>
      <c r="AH81" s="21">
        <f>(Трансформирование!AH81/$AH$89)*100</f>
        <v>2.2037136877499273</v>
      </c>
      <c r="AI81" s="21">
        <f>(Трансформирование!AI81/$AI$89)*100</f>
        <v>1.6221668114196059</v>
      </c>
    </row>
    <row r="82" spans="1:36" x14ac:dyDescent="0.2">
      <c r="A82" s="15" t="s">
        <v>73</v>
      </c>
      <c r="B82" s="21">
        <f>(Трансформирование!B82/$B$89)*100</f>
        <v>1.6509810244816883</v>
      </c>
      <c r="C82" s="21">
        <f>(Трансформирование!C82/$C$89)*100</f>
        <v>1.0454114883757484</v>
      </c>
      <c r="D82" s="21">
        <f>Трансформирование!D82</f>
        <v>2.1147425268811282</v>
      </c>
      <c r="E82" s="21">
        <f>Трансформирование!E82</f>
        <v>22.2</v>
      </c>
      <c r="F82" s="21">
        <f>Трансформирование!F82</f>
        <v>67.3</v>
      </c>
      <c r="G82" s="21">
        <f>Трансформирование!G82</f>
        <v>32.700000000000003</v>
      </c>
      <c r="H82" s="21">
        <f>(Трансформирование!H82/$H$89)*100</f>
        <v>1.0948154650922184</v>
      </c>
      <c r="I82" s="21">
        <f>(Трансформирование!I82/$I$89)*100</f>
        <v>1.0313503768875889</v>
      </c>
      <c r="J82" s="21">
        <f>(Трансформирование!J82/$J$89)*100</f>
        <v>0.79057085249273629</v>
      </c>
      <c r="K82" s="21">
        <f>(Трансформирование!K82/$K$89)*100</f>
        <v>1.0358942548636842</v>
      </c>
      <c r="L82" s="21">
        <f>(Трансформирование!L82/$L$89)*100</f>
        <v>1.2431620332636004</v>
      </c>
      <c r="M82" s="21">
        <f>(Трансформирование!M82/$M$89)*100</f>
        <v>1.0331124373187046</v>
      </c>
      <c r="N82" s="21">
        <f>Трансформирование!N82</f>
        <v>1.2935687276168015</v>
      </c>
      <c r="O82" s="21">
        <f>(Трансформирование!O82/$O$89)*100</f>
        <v>1.1191683076064498</v>
      </c>
      <c r="P82" s="21">
        <f>(Трансформирование!P82/$P$89)*100</f>
        <v>1.3484526127081828</v>
      </c>
      <c r="Q82" s="21">
        <f>(Трансформирование!Q82/$Q$89)*100</f>
        <v>1.06682969520778</v>
      </c>
      <c r="R82" s="21">
        <f>(Трансформирование!R82/$R$89)*100</f>
        <v>1.2185990081389444</v>
      </c>
      <c r="S82" s="21">
        <f>(Трансформирование!S82/$S$89)*100</f>
        <v>1.1572263187310021</v>
      </c>
      <c r="T82" s="21">
        <f>(Трансформирование!T82/$T$89)*100</f>
        <v>1.0338645050741082</v>
      </c>
      <c r="U82" s="21">
        <f>(Трансформирование!U82/$U$89)*100</f>
        <v>1.1975689626517911</v>
      </c>
      <c r="V82" s="21">
        <f>(Трансформирование!V82/$V$89)*100</f>
        <v>1.2249696254265612</v>
      </c>
      <c r="W82" s="21">
        <f>(Трансформирование!W82/$W$89)*100</f>
        <v>1.0444700135249267</v>
      </c>
      <c r="X82" s="21">
        <f>(Трансформирование!X82/$X$89)*100</f>
        <v>1.2438100387306719</v>
      </c>
      <c r="Y82" s="21">
        <f>(Трансформирование!Y82/$Y$89)*100</f>
        <v>1.1476580597446184</v>
      </c>
      <c r="Z82" s="21">
        <f>(Трансформирование!Z82/$Z$89)*100</f>
        <v>1.1386792729018944</v>
      </c>
      <c r="AA82" s="21">
        <f>(Трансформирование!AA82/$AA$89)*100</f>
        <v>0</v>
      </c>
      <c r="AB82" s="21">
        <f>(Трансформирование!AB82/$AB$89)*100</f>
        <v>1.1277300243466151</v>
      </c>
      <c r="AC82" s="21">
        <f>(Трансформирование!AC82/$AC$89)*100</f>
        <v>0.99358911009975082</v>
      </c>
      <c r="AD82" s="21">
        <f>(Трансформирование!AD82/$AD$89)*100</f>
        <v>0.3146138005851859</v>
      </c>
      <c r="AE82" s="21">
        <f>(Трансформирование!AE82/$AE$89)*100</f>
        <v>1.122177697763397</v>
      </c>
      <c r="AF82" s="21">
        <f>(Трансформирование!AF82/$AF$89)*100</f>
        <v>1.234271639772365</v>
      </c>
      <c r="AG82" s="21">
        <f>(Трансформирование!AG82/$AG$89)*100</f>
        <v>0.86528281775795424</v>
      </c>
      <c r="AH82" s="21">
        <f>(Трансформирование!AH82/$AH$89)*100</f>
        <v>1.6604567130549013</v>
      </c>
      <c r="AI82" s="21">
        <f>(Трансформирование!AI82/$AI$89)*100</f>
        <v>1.6887064690555571</v>
      </c>
    </row>
    <row r="83" spans="1:36" x14ac:dyDescent="0.2">
      <c r="A83" s="15" t="s">
        <v>74</v>
      </c>
      <c r="B83" s="21">
        <f>(Трансформирование!B83/$B$89)*100</f>
        <v>1.7553869696146225</v>
      </c>
      <c r="C83" s="21">
        <f>(Трансформирование!C83/$C$89)*100</f>
        <v>0.68254171076041659</v>
      </c>
      <c r="D83" s="21">
        <f>Трансформирование!D83</f>
        <v>2.0767213897317967</v>
      </c>
      <c r="E83" s="21">
        <f>Трансформирование!E83</f>
        <v>20.3</v>
      </c>
      <c r="F83" s="21">
        <f>Трансформирование!F83</f>
        <v>95.5</v>
      </c>
      <c r="G83" s="21">
        <f>Трансформирование!G83</f>
        <v>4.5</v>
      </c>
      <c r="H83" s="21">
        <f>(Трансформирование!H83/$H$89)*100</f>
        <v>1.0448428388944728</v>
      </c>
      <c r="I83" s="21">
        <f>(Трансформирование!I83/$I$89)*100</f>
        <v>0.62800531075737576</v>
      </c>
      <c r="J83" s="21">
        <f>(Трансформирование!J83/$J$89)*100</f>
        <v>0.49675247141607765</v>
      </c>
      <c r="K83" s="21">
        <f>(Трансформирование!K83/$K$89)*100</f>
        <v>0.73332140039789873</v>
      </c>
      <c r="L83" s="21">
        <f>(Трансформирование!L83/$L$89)*100</f>
        <v>0.51482308041547908</v>
      </c>
      <c r="M83" s="21">
        <f>(Трансформирование!M83/$M$89)*100</f>
        <v>0.78499569716524586</v>
      </c>
      <c r="N83" s="21">
        <f>Трансформирование!N83</f>
        <v>1.808614233815278</v>
      </c>
      <c r="O83" s="21">
        <f>(Трансформирование!O83/$O$89)*100</f>
        <v>1.733009331820824</v>
      </c>
      <c r="P83" s="21">
        <f>(Трансформирование!P83/$P$89)*100</f>
        <v>1.2960502787338128</v>
      </c>
      <c r="Q83" s="21">
        <f>(Трансформирование!Q83/$Q$89)*100</f>
        <v>1.0917063878327911</v>
      </c>
      <c r="R83" s="21">
        <f>(Трансформирование!R83/$R$89)*100</f>
        <v>1.3480385252019169</v>
      </c>
      <c r="S83" s="21">
        <f>(Трансформирование!S83/$S$89)*100</f>
        <v>1.6541765127485317</v>
      </c>
      <c r="T83" s="21">
        <f>(Трансформирование!T83/$T$89)*100</f>
        <v>1.3220784962944174</v>
      </c>
      <c r="U83" s="21">
        <f>(Трансформирование!U83/$U$89)*100</f>
        <v>1.2157464736061219</v>
      </c>
      <c r="V83" s="21">
        <f>(Трансформирование!V83/$V$89)*100</f>
        <v>1.2312888561012296</v>
      </c>
      <c r="W83" s="21">
        <f>(Трансформирование!W83/$W$89)*100</f>
        <v>1.2008473771751063</v>
      </c>
      <c r="X83" s="21">
        <f>(Трансформирование!X83/$X$89)*100</f>
        <v>1.4586558218803911</v>
      </c>
      <c r="Y83" s="21">
        <f>(Трансформирование!Y83/$Y$89)*100</f>
        <v>1.4057937496782842</v>
      </c>
      <c r="Z83" s="21">
        <f>(Трансформирование!Z83/$Z$89)*100</f>
        <v>1.4544726350776369</v>
      </c>
      <c r="AA83" s="21">
        <f>(Трансформирование!AA83/$AA$89)*100</f>
        <v>0</v>
      </c>
      <c r="AB83" s="21">
        <f>(Трансформирование!AB83/$AB$89)*100</f>
        <v>1.2971527540998462</v>
      </c>
      <c r="AC83" s="21">
        <f>(Трансформирование!AC83/$AC$89)*100</f>
        <v>0.76732568929400469</v>
      </c>
      <c r="AD83" s="21">
        <f>(Трансформирование!AD83/$AD$89)*100</f>
        <v>1.2340997547908117</v>
      </c>
      <c r="AE83" s="21">
        <f>(Трансформирование!AE83/$AE$89)*100</f>
        <v>1.538652539227817</v>
      </c>
      <c r="AF83" s="21">
        <f>(Трансформирование!AF83/$AF$89)*100</f>
        <v>0.88804271653700384</v>
      </c>
      <c r="AG83" s="21">
        <f>(Трансформирование!AG83/$AG$89)*100</f>
        <v>0.90495439519360543</v>
      </c>
      <c r="AH83" s="21">
        <f>(Трансформирование!AH83/$AH$89)*100</f>
        <v>1.3876605713181029</v>
      </c>
      <c r="AI83" s="21">
        <f>(Трансформирование!AI83/$AI$89)*100</f>
        <v>1.5745384249012413</v>
      </c>
    </row>
    <row r="84" spans="1:36" x14ac:dyDescent="0.2">
      <c r="A84" s="15" t="s">
        <v>75</v>
      </c>
      <c r="B84" s="21">
        <f>(Трансформирование!B84/$B$89)*100</f>
        <v>1.15637707885921</v>
      </c>
      <c r="C84" s="21">
        <f>(Трансформирование!C84/$C$89)*100</f>
        <v>0.92191956212808313</v>
      </c>
      <c r="D84" s="21">
        <f>Трансформирование!D84</f>
        <v>2.0795070719013991</v>
      </c>
      <c r="E84" s="21">
        <f>Трансформирование!E84</f>
        <v>22.7</v>
      </c>
      <c r="F84" s="21">
        <f>Трансформирование!F84</f>
        <v>81.599999999999994</v>
      </c>
      <c r="G84" s="21">
        <f>Трансформирование!G84</f>
        <v>18.399999999999999</v>
      </c>
      <c r="H84" s="21">
        <f>(Трансформирование!H84/$H$89)*100</f>
        <v>1.0030398276123327</v>
      </c>
      <c r="I84" s="21">
        <f>(Трансформирование!I84/$I$89)*100</f>
        <v>0.81395314666209873</v>
      </c>
      <c r="J84" s="21">
        <f>(Трансформирование!J84/$J$89)*100</f>
        <v>0.71697337457996602</v>
      </c>
      <c r="K84" s="21">
        <f>(Трансформирование!K84/$K$89)*100</f>
        <v>0.93985859374036818</v>
      </c>
      <c r="L84" s="21">
        <f>(Трансформирование!L84/$L$89)*100</f>
        <v>0.54435913098727817</v>
      </c>
      <c r="M84" s="21">
        <f>(Трансформирование!M84/$M$89)*100</f>
        <v>0.46676123415771587</v>
      </c>
      <c r="N84" s="21">
        <f>Трансформирование!N84</f>
        <v>1.9308729571003498</v>
      </c>
      <c r="O84" s="21">
        <f>(Трансформирование!O84/$O$89)*100</f>
        <v>1.6574125313760322</v>
      </c>
      <c r="P84" s="21">
        <f>(Трансформирование!P84/$P$89)*100</f>
        <v>2.4578634512485977</v>
      </c>
      <c r="Q84" s="21">
        <f>(Трансформирование!Q84/$Q$89)*100</f>
        <v>1.2049853050842314</v>
      </c>
      <c r="R84" s="21">
        <f>(Трансформирование!R84/$R$89)*100</f>
        <v>1.1704354763665059</v>
      </c>
      <c r="S84" s="21">
        <f>(Трансформирование!S84/$S$89)*100</f>
        <v>1.5212908122963826</v>
      </c>
      <c r="T84" s="21">
        <f>(Трансформирование!T84/$T$89)*100</f>
        <v>1.2471021687676456</v>
      </c>
      <c r="U84" s="21">
        <f>(Трансформирование!U84/$U$89)*100</f>
        <v>1.2000725210643901</v>
      </c>
      <c r="V84" s="21">
        <f>(Трансформирование!V84/$V$89)*100</f>
        <v>1.3592370110704304</v>
      </c>
      <c r="W84" s="21">
        <f>(Трансформирование!W84/$W$89)*100</f>
        <v>1.4838749357339833</v>
      </c>
      <c r="X84" s="21">
        <f>(Трансформирование!X84/$X$89)*100</f>
        <v>1.3927959870038249</v>
      </c>
      <c r="Y84" s="21">
        <f>(Трансформирование!Y84/$Y$89)*100</f>
        <v>1.3787190779384546</v>
      </c>
      <c r="Z84" s="21">
        <f>(Трансформирование!Z84/$Z$89)*100</f>
        <v>1.4226790200438302</v>
      </c>
      <c r="AA84" s="21">
        <f>(Трансформирование!AA84/$AA$89)*100</f>
        <v>0</v>
      </c>
      <c r="AB84" s="21">
        <f>(Трансформирование!AB84/$AB$89)*100</f>
        <v>1.2993945104504876</v>
      </c>
      <c r="AC84" s="21">
        <f>(Трансформирование!AC84/$AC$89)*100</f>
        <v>2.308038666211925</v>
      </c>
      <c r="AD84" s="21">
        <f>(Трансформирование!AD84/$AD$89)*100</f>
        <v>0.33266359182059568</v>
      </c>
      <c r="AE84" s="21">
        <f>(Трансформирование!AE84/$AE$89)*100</f>
        <v>1.1027725856104107</v>
      </c>
      <c r="AF84" s="21">
        <f>(Трансформирование!AF84/$AF$89)*100</f>
        <v>1.211462508908925</v>
      </c>
      <c r="AG84" s="21">
        <f>(Трансформирование!AG84/$AG$89)*100</f>
        <v>0.9811882028951141</v>
      </c>
      <c r="AH84" s="21">
        <f>(Трансформирование!AH84/$AH$89)*100</f>
        <v>1.0383416296202499</v>
      </c>
      <c r="AI84" s="21">
        <f>(Трансформирование!AI84/$AI$89)*100</f>
        <v>1.617964306726809</v>
      </c>
    </row>
    <row r="85" spans="1:36" x14ac:dyDescent="0.2">
      <c r="A85" s="15" t="s">
        <v>92</v>
      </c>
      <c r="B85" s="21">
        <f>(Трансформирование!B85/$B$89)*100</f>
        <v>0.92911953688689808</v>
      </c>
      <c r="C85" s="21">
        <f>(Трансформирование!C85/$C$89)*100</f>
        <v>0.70442755456071371</v>
      </c>
      <c r="D85" s="21">
        <f>Трансформирование!D85</f>
        <v>2.1304277239944298</v>
      </c>
      <c r="E85" s="21">
        <f>Трансформирование!E85</f>
        <v>22.1</v>
      </c>
      <c r="F85" s="21">
        <f>Трансформирование!F85</f>
        <v>68.599999999999994</v>
      </c>
      <c r="G85" s="21">
        <f>Трансформирование!G85</f>
        <v>31.4</v>
      </c>
      <c r="H85" s="21">
        <f>(Трансформирование!H85/$H$89)*100</f>
        <v>1.1188917296280196</v>
      </c>
      <c r="I85" s="21">
        <f>(Трансформирование!I85/$I$89)*100</f>
        <v>0.68610555596003375</v>
      </c>
      <c r="J85" s="21">
        <f>(Трансформирование!J85/$J$89)*100</f>
        <v>0.9401524826981289</v>
      </c>
      <c r="K85" s="21">
        <f>(Трансформирование!K85/$K$89)*100</f>
        <v>0.65362672437948854</v>
      </c>
      <c r="L85" s="21">
        <f>(Трансформирование!L85/$L$89)*100</f>
        <v>0.69123998020875632</v>
      </c>
      <c r="M85" s="21">
        <f>(Трансформирование!M85/$M$89)*100</f>
        <v>0.46676123415771587</v>
      </c>
      <c r="N85" s="21">
        <f>Трансформирование!N85</f>
        <v>1.0241136890844451</v>
      </c>
      <c r="O85" s="21">
        <f>(Трансформирование!O85/$O$89)*100</f>
        <v>1.126704404292586</v>
      </c>
      <c r="P85" s="21">
        <f>(Трансформирование!P85/$P$89)*100</f>
        <v>0.86938699744493841</v>
      </c>
      <c r="Q85" s="21">
        <f>(Трансформирование!Q85/$Q$89)*100</f>
        <v>0.92167532917808559</v>
      </c>
      <c r="R85" s="21">
        <f>(Трансформирование!R85/$R$89)*100</f>
        <v>1.1612034015744359</v>
      </c>
      <c r="S85" s="21">
        <f>(Трансформирование!S85/$S$89)*100</f>
        <v>1.1760833999647451</v>
      </c>
      <c r="T85" s="21">
        <f>(Трансформирование!T85/$T$89)*100</f>
        <v>1.0812964832469605</v>
      </c>
      <c r="U85" s="21">
        <f>(Трансформирование!U85/$U$89)*100</f>
        <v>1.2449806036765705</v>
      </c>
      <c r="V85" s="21">
        <f>(Трансформирование!V85/$V$89)*100</f>
        <v>1.2586751455874237</v>
      </c>
      <c r="W85" s="21">
        <f>(Трансформирование!W85/$W$89)*100</f>
        <v>1.1369128917528282</v>
      </c>
      <c r="X85" s="21">
        <f>(Трансформирование!X85/$X$89)*100</f>
        <v>1.1268059683518841</v>
      </c>
      <c r="Y85" s="21">
        <f>(Трансформирование!Y85/$Y$89)*100</f>
        <v>1.2394194796944056</v>
      </c>
      <c r="Z85" s="21">
        <f>(Трансформирование!Z85/$Z$89)*100</f>
        <v>1.1857291321945915</v>
      </c>
      <c r="AA85" s="21">
        <f>(Трансформирование!AA85/$AA$89)*100</f>
        <v>0</v>
      </c>
      <c r="AB85" s="21">
        <f>(Трансформирование!AB85/$AB$89)*100</f>
        <v>1.1283151275598959</v>
      </c>
      <c r="AC85" s="21">
        <f>(Трансформирование!AC85/$AC$89)*100</f>
        <v>0.54870770575864958</v>
      </c>
      <c r="AD85" s="21">
        <f>(Трансформирование!AD85/$AD$89)*100</f>
        <v>0.24619860398706331</v>
      </c>
      <c r="AE85" s="21">
        <f>(Трансформирование!AE85/$AE$89)*100</f>
        <v>0.7247763924376035</v>
      </c>
      <c r="AF85" s="21">
        <f>(Трансформирование!AF85/$AF$89)*100</f>
        <v>1.239282995931017</v>
      </c>
      <c r="AG85" s="21">
        <f>(Трансформирование!AG85/$AG$89)*100</f>
        <v>0.69732390344258577</v>
      </c>
      <c r="AH85" s="21">
        <f>(Трансформирование!AH85/$AH$89)*100</f>
        <v>1.3445473763343576</v>
      </c>
      <c r="AI85" s="21">
        <f>(Трансформирование!AI85/$AI$89)*100</f>
        <v>1.5178046115484829</v>
      </c>
    </row>
    <row r="86" spans="1:36" x14ac:dyDescent="0.2">
      <c r="A86" s="15" t="s">
        <v>76</v>
      </c>
      <c r="B86" s="21">
        <f>(Трансформирование!B86/$B$89)*100</f>
        <v>1.9617967910597987</v>
      </c>
      <c r="C86" s="21">
        <f>(Трансформирование!C86/$C$89)*100</f>
        <v>0.52229979667352355</v>
      </c>
      <c r="D86" s="21">
        <f>Трансформирование!D86</f>
        <v>2.1851623634241299</v>
      </c>
      <c r="E86" s="21">
        <f>Трансформирование!E86</f>
        <v>13.2</v>
      </c>
      <c r="F86" s="21">
        <f>Трансформирование!F86</f>
        <v>69.2</v>
      </c>
      <c r="G86" s="21">
        <f>Трансформирование!G86</f>
        <v>30.8</v>
      </c>
      <c r="H86" s="21">
        <f>(Трансформирование!H86/$H$89)*100</f>
        <v>1.0484028319953365</v>
      </c>
      <c r="I86" s="21">
        <f>(Трансформирование!I86/$I$89)*100</f>
        <v>0.32127364636869005</v>
      </c>
      <c r="J86" s="21">
        <f>(Трансформирование!J86/$J$89)*100</f>
        <v>0.31888324177347116</v>
      </c>
      <c r="K86" s="21">
        <f>(Трансформирование!K86/$K$89)*100</f>
        <v>0.52646937302257535</v>
      </c>
      <c r="L86" s="21">
        <f>(Трансформирование!L86/$L$89)*100</f>
        <v>0</v>
      </c>
      <c r="M86" s="21">
        <f>(Трансформирование!M86/$M$89)*100</f>
        <v>0</v>
      </c>
      <c r="N86" s="21">
        <f>Трансформирование!N86</f>
        <v>0.56234132519034907</v>
      </c>
      <c r="O86" s="21">
        <f>(Трансформирование!O86/$O$89)*100</f>
        <v>1.0122849011313004</v>
      </c>
      <c r="P86" s="21">
        <f>(Трансформирование!P86/$P$89)*100</f>
        <v>1.4854226289552197</v>
      </c>
      <c r="Q86" s="21">
        <f>(Трансформирование!Q86/$Q$89)*100</f>
        <v>1.3337857263611885</v>
      </c>
      <c r="R86" s="21">
        <f>(Трансформирование!R86/$R$89)*100</f>
        <v>1.3424847397499802</v>
      </c>
      <c r="S86" s="21">
        <f>(Трансформирование!S86/$S$89)*100</f>
        <v>1.4318179451440907</v>
      </c>
      <c r="T86" s="21">
        <f>(Трансформирование!T86/$T$89)*100</f>
        <v>1.5604914827812955</v>
      </c>
      <c r="U86" s="21">
        <f>(Трансформирование!U86/$U$89)*100</f>
        <v>1.3245321128019774</v>
      </c>
      <c r="V86" s="21">
        <f>(Трансформирование!V86/$V$89)*100</f>
        <v>1.2116365609779121</v>
      </c>
      <c r="W86" s="21">
        <f>(Трансформирование!W86/$W$89)*100</f>
        <v>1.1170258379044247</v>
      </c>
      <c r="X86" s="21">
        <f>(Трансформирование!X86/$X$89)*100</f>
        <v>1.5142638930475338</v>
      </c>
      <c r="Y86" s="21">
        <f>(Трансформирование!Y86/$Y$89)*100</f>
        <v>1.5746787519103591</v>
      </c>
      <c r="Z86" s="21">
        <f>(Трансформирование!Z86/$Z$89)*100</f>
        <v>1.6396114061160649</v>
      </c>
      <c r="AA86" s="21">
        <f>(Трансформирование!AA86/$AA$89)*100</f>
        <v>0</v>
      </c>
      <c r="AB86" s="21">
        <f>(Трансформирование!AB86/$AB$89)*100</f>
        <v>1.1549445683264323</v>
      </c>
      <c r="AC86" s="21">
        <f>(Трансформирование!AC86/$AC$89)*100</f>
        <v>0.68314999338377302</v>
      </c>
      <c r="AD86" s="21">
        <f>(Трансформирование!AD86/$AD$89)*100</f>
        <v>0</v>
      </c>
      <c r="AE86" s="21">
        <f>(Трансформирование!AE86/$AE$89)*100</f>
        <v>0</v>
      </c>
      <c r="AF86" s="21">
        <f>(Трансформирование!AF86/$AF$89)*100</f>
        <v>1.3703882675274011</v>
      </c>
      <c r="AG86" s="21">
        <f>(Трансформирование!AG86/$AG$89)*100</f>
        <v>0</v>
      </c>
      <c r="AH86" s="21">
        <f>(Трансформирование!AH86/$AH$89)*100</f>
        <v>0</v>
      </c>
      <c r="AI86" s="21">
        <f>(Трансформирование!AI86/$AI$89)*100</f>
        <v>1.1325750147087663</v>
      </c>
    </row>
    <row r="87" spans="1:36" x14ac:dyDescent="0.2">
      <c r="A87" s="15" t="s">
        <v>138</v>
      </c>
      <c r="B87" s="21">
        <f>(Трансформирование!B87/$B$89)*100</f>
        <v>0.85556904429926961</v>
      </c>
      <c r="C87" s="21">
        <f>(Трансформирование!C87/$C$89)*100</f>
        <v>1.2966933811089218</v>
      </c>
      <c r="D87" s="21">
        <f>Трансформирование!D87</f>
        <v>2.0394427838547187</v>
      </c>
      <c r="E87" s="21">
        <f>Трансформирование!E87</f>
        <v>27.4</v>
      </c>
      <c r="F87" s="21">
        <f>Трансформирование!F87</f>
        <v>50.8</v>
      </c>
      <c r="G87" s="21">
        <f>Трансформирование!G87</f>
        <v>49.2</v>
      </c>
      <c r="H87" s="21">
        <f>(Трансформирование!H87/$H$89)*100</f>
        <v>1.2161760735689813</v>
      </c>
      <c r="I87" s="21">
        <f>(Трансформирование!I87/$I$89)*100</f>
        <v>1.1835797029764319</v>
      </c>
      <c r="J87" s="21">
        <f>(Трансформирование!J87/$J$89)*100</f>
        <v>1.5316338199399018</v>
      </c>
      <c r="K87" s="21">
        <f>(Трансформирование!K87/$K$89)*100</f>
        <v>1.2987220768382572</v>
      </c>
      <c r="L87" s="21">
        <f>(Трансформирование!L87/$L$89)*100</f>
        <v>0.88544180361008162</v>
      </c>
      <c r="M87" s="21">
        <f>(Трансформирование!M87/$M$89)*100</f>
        <v>1.6055609188862978</v>
      </c>
      <c r="N87" s="21">
        <f>Трансформирование!N87</f>
        <v>1.0466351393921056</v>
      </c>
      <c r="O87" s="21">
        <f>(Трансформирование!O87/$O$89)*100</f>
        <v>1.017138090559311</v>
      </c>
      <c r="P87" s="21">
        <f>(Трансформирование!P87/$P$89)*100</f>
        <v>1.0246522623640082</v>
      </c>
      <c r="Q87" s="21">
        <f>(Трансформирование!Q87/$Q$89)*100</f>
        <v>0.9828342320413096</v>
      </c>
      <c r="R87" s="21">
        <f>(Трансформирование!R87/$R$89)*100</f>
        <v>1.153969901612693</v>
      </c>
      <c r="S87" s="21">
        <f>(Трансформирование!S87/$S$89)*100</f>
        <v>0.70289595436619923</v>
      </c>
      <c r="T87" s="21">
        <f>(Трансформирование!T87/$T$89)*100</f>
        <v>0.97692190891580633</v>
      </c>
      <c r="U87" s="21">
        <f>(Трансформирование!U87/$U$89)*100</f>
        <v>0.96050170691114967</v>
      </c>
      <c r="V87" s="21">
        <f>(Трансформирование!V87/$V$89)*100</f>
        <v>0.98207717069990186</v>
      </c>
      <c r="W87" s="21">
        <f>(Трансформирование!W87/$W$89)*100</f>
        <v>1.1316009092287822</v>
      </c>
      <c r="X87" s="21">
        <f>(Трансформирование!X87/$X$89)*100</f>
        <v>1.0201559477621609</v>
      </c>
      <c r="Y87" s="21">
        <f>(Трансформирование!Y87/$Y$89)*100</f>
        <v>1.0896855949038788</v>
      </c>
      <c r="Z87" s="21">
        <f>(Трансформирование!Z87/$Z$89)*100</f>
        <v>1.0509758111599112</v>
      </c>
      <c r="AA87" s="21">
        <f>(Трансформирование!AA87/$AA$89)*100</f>
        <v>0</v>
      </c>
      <c r="AB87" s="21">
        <f>(Трансформирование!AB87/$AB$89)*100</f>
        <v>0.78259275272016415</v>
      </c>
      <c r="AC87" s="21">
        <f>(Трансформирование!AC87/$AC$89)*100</f>
        <v>0.57940212828882576</v>
      </c>
      <c r="AD87" s="21">
        <f>(Трансформирование!AD87/$AD$89)*100</f>
        <v>0.80032516735869352</v>
      </c>
      <c r="AE87" s="21">
        <f>(Трансформирование!AE87/$AE$89)*100</f>
        <v>1.1285719244331693</v>
      </c>
      <c r="AF87" s="21">
        <f>(Трансформирование!AF87/$AF$89)*100</f>
        <v>1.5133118738685607</v>
      </c>
      <c r="AG87" s="21">
        <f>(Трансформирование!AG87/$AG$89)*100</f>
        <v>1.3235189420130122</v>
      </c>
      <c r="AH87" s="21">
        <f>(Трансформирование!AH87/$AH$89)*100</f>
        <v>0.6207811250651557</v>
      </c>
      <c r="AI87" s="21">
        <f>(Трансформирование!AI87/$AI$89)*100</f>
        <v>1.0254111450424452</v>
      </c>
    </row>
    <row r="88" spans="1:36" ht="11.25" thickBot="1" x14ac:dyDescent="0.25">
      <c r="A88" s="29" t="s">
        <v>139</v>
      </c>
      <c r="B88" s="30">
        <f>(Трансформирование!B88/$B$89)*100</f>
        <v>0.36868508038024728</v>
      </c>
      <c r="C88" s="30">
        <f>(Трансформирование!C88/$C$89)*100</f>
        <v>0.88633016509838281</v>
      </c>
      <c r="D88" s="30">
        <f>Трансформирование!D88</f>
        <v>2</v>
      </c>
      <c r="E88" s="30">
        <f>Трансформирование!E88</f>
        <v>27.2</v>
      </c>
      <c r="F88" s="30">
        <f>Трансформирование!F88</f>
        <v>92.7</v>
      </c>
      <c r="G88" s="30">
        <f>Трансформирование!G88</f>
        <v>7.3</v>
      </c>
      <c r="H88" s="30">
        <f>(Трансформирование!H88/$H$89)*100</f>
        <v>1.3182967687251979</v>
      </c>
      <c r="I88" s="30">
        <f>(Трансформирование!I88/$I$89)*100</f>
        <v>0.73771107160108018</v>
      </c>
      <c r="J88" s="30">
        <f>(Трансформирование!J88/$J$89)*100</f>
        <v>1.8497567256122511</v>
      </c>
      <c r="K88" s="30">
        <f>(Трансформирование!K88/$K$89)*100</f>
        <v>0.95538565002595</v>
      </c>
      <c r="L88" s="30">
        <f>(Трансформирование!L88/$L$89)*100</f>
        <v>1.064078641629278</v>
      </c>
      <c r="M88" s="30">
        <f>(Трансформирование!M88/$M$89)*100</f>
        <v>1.1511852343627773</v>
      </c>
      <c r="N88" s="30">
        <f>Трансформирование!N88</f>
        <v>0</v>
      </c>
      <c r="O88" s="30">
        <f>(Трансформирование!O88/$O$89)*100</f>
        <v>1.3020804910762036</v>
      </c>
      <c r="P88" s="30">
        <f>(Трансформирование!P88/$P$89)*100</f>
        <v>0.76994105358027309</v>
      </c>
      <c r="Q88" s="30">
        <f>(Трансформирование!Q88/$Q$89)*100</f>
        <v>0.92217985301094296</v>
      </c>
      <c r="R88" s="30">
        <f>(Трансформирование!R88/$R$89)*100</f>
        <v>1.0139048887686091</v>
      </c>
      <c r="S88" s="30">
        <f>(Трансформирование!S88/$S$89)*100</f>
        <v>0.63827511016663918</v>
      </c>
      <c r="T88" s="30">
        <f>(Трансформирование!T88/$T$89)*100</f>
        <v>0.94347247179350413</v>
      </c>
      <c r="U88" s="30">
        <f>(Трансформирование!U88/$U$89)*100</f>
        <v>1.1378838853309112</v>
      </c>
      <c r="V88" s="30">
        <f>(Трансформирование!V88/$V$89)*100</f>
        <v>0.91516090260076943</v>
      </c>
      <c r="W88" s="30">
        <f>(Трансформирование!W88/$W$89)*100</f>
        <v>0.94163478899187036</v>
      </c>
      <c r="X88" s="30">
        <f>(Трансформирование!X88/$X$89)*100</f>
        <v>0.99370093110959812</v>
      </c>
      <c r="Y88" s="30">
        <f>(Трансформирование!Y88/$Y$89)*100</f>
        <v>1.0506009951995288</v>
      </c>
      <c r="Z88" s="30">
        <f>(Трансформирование!Z88/$Z$89)*100</f>
        <v>1.2026171600585416</v>
      </c>
      <c r="AA88" s="30">
        <f>(Трансформирование!AA88/$AA$89)*100</f>
        <v>0</v>
      </c>
      <c r="AB88" s="30">
        <f>(Трансформирование!AB88/$AB$89)*100</f>
        <v>0.9330790660209155</v>
      </c>
      <c r="AC88" s="30">
        <f>(Трансформирование!AC88/$AC$89)*100</f>
        <v>0.42245112043866034</v>
      </c>
      <c r="AD88" s="30">
        <f>(Трансформирование!AD88/$AD$89)*100</f>
        <v>0.49744809658560141</v>
      </c>
      <c r="AE88" s="30">
        <f>(Трансформирование!AE88/$AE$89)*100</f>
        <v>1.6162030478603564</v>
      </c>
      <c r="AF88" s="30">
        <f>(Трансформирование!AF88/$AF$89)*100</f>
        <v>1.9043320069775174</v>
      </c>
      <c r="AG88" s="30">
        <f>(Трансформирование!AG88/$AG$89)*100</f>
        <v>2.4165869915943397</v>
      </c>
      <c r="AH88" s="30">
        <f>(Трансформирование!AH88/$AH$89)*100</f>
        <v>0.96030186152582553</v>
      </c>
      <c r="AI88" s="30">
        <f>(Трансформирование!AI88/$AI$89)*100</f>
        <v>1.4218474210629535</v>
      </c>
    </row>
    <row r="89" spans="1:36" s="53" customFormat="1" x14ac:dyDescent="0.2">
      <c r="A89" s="54" t="s">
        <v>164</v>
      </c>
      <c r="B89" s="55">
        <f>SUM(Трансформирование!B4:B88)</f>
        <v>264.18311948526576</v>
      </c>
      <c r="C89" s="55">
        <f>SUM(Трансформирование!C4:C88)</f>
        <v>509.6312757411182</v>
      </c>
      <c r="D89" s="55">
        <f>SUM(Трансформирование!D4:D88)</f>
        <v>176.88322194169962</v>
      </c>
      <c r="E89" s="55">
        <f>SUM(Трансформирование!E4:E88)</f>
        <v>2009.7999999999997</v>
      </c>
      <c r="F89" s="55">
        <f>SUM(Трансформирование!F4:F88)</f>
        <v>5956.5000000000018</v>
      </c>
      <c r="G89" s="55">
        <f>SUM(Трансформирование!G4:G88)</f>
        <v>2543.5000000000005</v>
      </c>
      <c r="H89" s="55">
        <f>SUM(Трансформирование!H4:H88)</f>
        <v>279.75621566058163</v>
      </c>
      <c r="I89" s="55">
        <f>SUM(Трансформирование!I4:I88)</f>
        <v>261.73837311533208</v>
      </c>
      <c r="J89" s="55">
        <f>SUM(Трансформирование!J4:J88)</f>
        <v>305.44212389725112</v>
      </c>
      <c r="K89" s="55">
        <f>SUM(Трансформирование!K4:K88)</f>
        <v>324.75429633344055</v>
      </c>
      <c r="L89" s="55">
        <f>SUM(Трансформирование!L4:L88)</f>
        <v>274.698943417956</v>
      </c>
      <c r="M89" s="55">
        <f>SUM(Трансформирование!M4:M88)</f>
        <v>214.24229923561003</v>
      </c>
      <c r="N89" s="55">
        <f>SUM(Трансформирование!N4:N88)</f>
        <v>114.88118126261421</v>
      </c>
      <c r="O89" s="55">
        <f>SUM(Трансформирование!O4:O88)</f>
        <v>414.97850130030469</v>
      </c>
      <c r="P89" s="55">
        <f>SUM(Трансформирование!P4:P88)</f>
        <v>578.29140604420627</v>
      </c>
      <c r="Q89" s="55">
        <f>SUM(Трансформирование!Q4:Q88)</f>
        <v>455.15832096925254</v>
      </c>
      <c r="R89" s="55">
        <f>SUM(Трансформирование!R4:R88)</f>
        <v>463.67980089530494</v>
      </c>
      <c r="S89" s="55">
        <f>SUM(Трансформирование!S4:S88)</f>
        <v>438.26567749929529</v>
      </c>
      <c r="T89" s="55">
        <f>SUM(Трансформирование!T4:T88)</f>
        <v>418.78709011201278</v>
      </c>
      <c r="U89" s="55">
        <f>SUM(Трансформирование!U4:U88)</f>
        <v>390.02210313427071</v>
      </c>
      <c r="V89" s="55">
        <f>SUM(Трансформирование!V4:V88)</f>
        <v>457.58444935643195</v>
      </c>
      <c r="W89" s="55">
        <f>SUM(Трансформирование!W4:W88)</f>
        <v>475.03973867581152</v>
      </c>
      <c r="X89" s="55">
        <f>SUM(Трансформирование!X4:X88)</f>
        <v>362.9406494747779</v>
      </c>
      <c r="Y89" s="55">
        <f>SUM(Трансформирование!Y4:Y88)</f>
        <v>404.5740048042465</v>
      </c>
      <c r="Z89" s="55">
        <f>SUM(Трансформирование!Z4:Z88)</f>
        <v>355.79399289468319</v>
      </c>
      <c r="AA89" s="55">
        <f>SUM(Трансформирование!AA4:AA88)</f>
        <v>3.3777594118081105</v>
      </c>
      <c r="AB89" s="55">
        <f>SUM(Трансформирование!AB4:AB88)</f>
        <v>189.13612525029876</v>
      </c>
      <c r="AC89" s="55">
        <f>SUM(Трансформирование!AC4:AC88)</f>
        <v>449.47896460642733</v>
      </c>
      <c r="AD89" s="55">
        <f>SUM(Трансформирование!AD4:AD88)</f>
        <v>300.60398089469811</v>
      </c>
      <c r="AE89" s="55">
        <f>SUM(Трансформирование!AE4:AE88)</f>
        <v>1178.8468601442603</v>
      </c>
      <c r="AF89" s="55">
        <f>SUM(Трансформирование!AF4:AF88)</f>
        <v>402.97407340024785</v>
      </c>
      <c r="AG89" s="55">
        <f>SUM(Трансформирование!AG4:AG88)</f>
        <v>150.22096179521682</v>
      </c>
      <c r="AH89" s="55">
        <f>SUM(Трансформирование!AH4:AH88)</f>
        <v>170.61646525538256</v>
      </c>
      <c r="AI89" s="56">
        <f>SUM(Трансформирование!AI4:AI88)</f>
        <v>142772</v>
      </c>
    </row>
    <row r="90" spans="1:36" ht="11.25" thickBot="1" x14ac:dyDescent="0.25">
      <c r="A90" s="57" t="str">
        <f>'исходные данные'!A91</f>
        <v>m</v>
      </c>
      <c r="B90" s="58">
        <f>'исходные данные'!B91</f>
        <v>1.5873015873015872E-2</v>
      </c>
      <c r="C90" s="58">
        <f>'исходные данные'!C91</f>
        <v>1.5873015873015872E-2</v>
      </c>
      <c r="D90" s="58">
        <f>'исходные данные'!D91</f>
        <v>1.5873015873015872E-2</v>
      </c>
      <c r="E90" s="58">
        <f>'исходные данные'!E91</f>
        <v>1.5873015873015872E-2</v>
      </c>
      <c r="F90" s="58">
        <f>'исходные данные'!F91</f>
        <v>1.5873015873015872E-2</v>
      </c>
      <c r="G90" s="58">
        <f>'исходные данные'!G91</f>
        <v>1.5873015873015872E-2</v>
      </c>
      <c r="H90" s="58">
        <f>'исходные данные'!H91</f>
        <v>1.5873015873015872E-2</v>
      </c>
      <c r="I90" s="58">
        <f>'исходные данные'!I91</f>
        <v>1.5873015873015872E-2</v>
      </c>
      <c r="J90" s="58">
        <f>'исходные данные'!J91</f>
        <v>1.5873015873015872E-2</v>
      </c>
      <c r="K90" s="58">
        <f>'исходные данные'!K91</f>
        <v>0.14285714285714285</v>
      </c>
      <c r="L90" s="58">
        <f>'исходные данные'!L91</f>
        <v>4.7619047619047616E-2</v>
      </c>
      <c r="M90" s="58">
        <f>'исходные данные'!M91</f>
        <v>4.7619047619047616E-2</v>
      </c>
      <c r="N90" s="58">
        <f>'исходные данные'!N91</f>
        <v>4.7619047619047616E-2</v>
      </c>
      <c r="O90" s="58">
        <f>'исходные данные'!O91</f>
        <v>1.0989010989010988E-2</v>
      </c>
      <c r="P90" s="58">
        <f>'исходные данные'!P91</f>
        <v>1.0989010989010988E-2</v>
      </c>
      <c r="Q90" s="58">
        <f>'исходные данные'!Q91</f>
        <v>1.0989010989010988E-2</v>
      </c>
      <c r="R90" s="58">
        <f>'исходные данные'!R91</f>
        <v>1.0989010989010988E-2</v>
      </c>
      <c r="S90" s="58">
        <f>'исходные данные'!S91</f>
        <v>1.0989010989010988E-2</v>
      </c>
      <c r="T90" s="58">
        <f>'исходные данные'!T91</f>
        <v>1.0989010989010988E-2</v>
      </c>
      <c r="U90" s="58">
        <f>'исходные данные'!U91</f>
        <v>1.0989010989010988E-2</v>
      </c>
      <c r="V90" s="58">
        <f>'исходные данные'!V91</f>
        <v>1.0989010989010988E-2</v>
      </c>
      <c r="W90" s="58">
        <f>'исходные данные'!W91</f>
        <v>1.0989010989010988E-2</v>
      </c>
      <c r="X90" s="58">
        <f>'исходные данные'!X91</f>
        <v>1.0989010989010988E-2</v>
      </c>
      <c r="Y90" s="58">
        <f>'исходные данные'!Y91</f>
        <v>1.0989010989010988E-2</v>
      </c>
      <c r="Z90" s="58">
        <f>'исходные данные'!Z91</f>
        <v>1.0989010989010988E-2</v>
      </c>
      <c r="AA90" s="58">
        <f>'исходные данные'!AA91</f>
        <v>1.0989010989010988E-2</v>
      </c>
      <c r="AB90" s="58">
        <f>'исходные данные'!AB91</f>
        <v>0.14285714285714285</v>
      </c>
      <c r="AC90" s="58">
        <f>'исходные данные'!AC91</f>
        <v>7.1428571428571425E-2</v>
      </c>
      <c r="AD90" s="58">
        <f>'исходные данные'!AD91</f>
        <v>7.1428571428571425E-2</v>
      </c>
      <c r="AE90" s="58">
        <f>'исходные данные'!AE91</f>
        <v>2.8571428571428571E-2</v>
      </c>
      <c r="AF90" s="58">
        <f>'исходные данные'!AF91</f>
        <v>2.8571428571428571E-2</v>
      </c>
      <c r="AG90" s="58">
        <f>'исходные данные'!AG91</f>
        <v>2.8571428571428571E-2</v>
      </c>
      <c r="AH90" s="58">
        <f>'исходные данные'!AH91</f>
        <v>2.8571428571428571E-2</v>
      </c>
      <c r="AI90" s="59">
        <f>'исходные данные'!AI91</f>
        <v>2.8571428571428571E-2</v>
      </c>
    </row>
    <row r="91" spans="1:36" x14ac:dyDescent="0.2">
      <c r="A91" s="14" t="str">
        <f t="shared" ref="A91" si="0">A5</f>
        <v>Белгородская область</v>
      </c>
      <c r="B91" s="14">
        <f>$B$90*(($B$4-B5)^2)</f>
        <v>3.7032929393754077E-3</v>
      </c>
      <c r="C91" s="14">
        <f>$C$90*(($C$4-C5)^2)</f>
        <v>4.8364422335822209E-4</v>
      </c>
      <c r="D91" s="14">
        <f>$D$90*(($D$4-D5)^2)</f>
        <v>1.4139846076712209E-4</v>
      </c>
      <c r="E91" s="14">
        <f>$E$90*(($E$4-E5)^2)</f>
        <v>0.10730158730158743</v>
      </c>
      <c r="F91" s="14">
        <f>$F$90*(($F$4-F5)^2)</f>
        <v>1.1468253968253967</v>
      </c>
      <c r="G91" s="14">
        <f>$G$90*(($G$4-G5)^2)</f>
        <v>1.1468253968253967</v>
      </c>
      <c r="H91" s="14">
        <f>$H$90*(($H$4-H5)^2)</f>
        <v>6.6332883130002058E-5</v>
      </c>
      <c r="I91" s="14">
        <f>$I$90*(($I$4-I5)^2)</f>
        <v>1.8597994765402121E-3</v>
      </c>
      <c r="J91" s="14">
        <f>$J$90*(($J$4-J5)^2)</f>
        <v>5.356613874529373E-3</v>
      </c>
      <c r="K91" s="14">
        <f>$K$90*(($K$4-K5)^2)</f>
        <v>1.5385432810793962E-3</v>
      </c>
      <c r="L91" s="14">
        <f>$L$90*(($L$4-L5)^2)</f>
        <v>3.830263360344901E-3</v>
      </c>
      <c r="M91" s="14">
        <f>$M$90*(($M$4-M5)^2)</f>
        <v>5.4729188796543218E-4</v>
      </c>
      <c r="N91" s="14">
        <f>$N$90*(($N$4-N5)^2)</f>
        <v>1.3834946311223068E-3</v>
      </c>
      <c r="O91" s="14">
        <f>$O$90*(($O$4-O5)^2)</f>
        <v>1.6177909103857245E-3</v>
      </c>
      <c r="P91" s="14">
        <f>$P$90*(($P$4-P5)^2)</f>
        <v>1.6915139354357603E-3</v>
      </c>
      <c r="Q91" s="14">
        <f>$Q$90*(($Q$4-Q5)^2)</f>
        <v>1.1300259430416685E-6</v>
      </c>
      <c r="R91" s="14">
        <f>$R$90*(($R$4-R5)^2)</f>
        <v>2.8536978969435047E-5</v>
      </c>
      <c r="S91" s="14">
        <f>$S$90*(($S$4-S5)^2)</f>
        <v>4.9212882150360677E-4</v>
      </c>
      <c r="T91" s="14">
        <f>$T$90*(($T$4-T5)^2)</f>
        <v>3.2885542834728735E-4</v>
      </c>
      <c r="U91" s="14">
        <f>$U$90*(($U$4-U5)^2)</f>
        <v>4.4743874826632395E-5</v>
      </c>
      <c r="V91" s="14">
        <f>$V$90*(($V$4-V5)^2)</f>
        <v>6.0020406004486315E-5</v>
      </c>
      <c r="W91" s="14">
        <f>$W$90*(($W$4-W5)^2)</f>
        <v>3.1724209019404531E-7</v>
      </c>
      <c r="X91" s="14">
        <f>$X$90*(($X$4-X5)^2)</f>
        <v>2.8866321086516832E-5</v>
      </c>
      <c r="Y91" s="14">
        <f>$Y$90*(($Y$4-Y5)^2)</f>
        <v>4.6354746948681605E-8</v>
      </c>
      <c r="Z91" s="14">
        <f>$Z$90*(($Z$4-Z5)^2)</f>
        <v>5.8915044263021113E-5</v>
      </c>
      <c r="AA91" s="14">
        <f>$AA$90*(($AA$4-AA5)^2)</f>
        <v>0</v>
      </c>
      <c r="AB91" s="14">
        <f>$AB$90*(($AB$4-AB5)^2)</f>
        <v>1.0202095844165215E-3</v>
      </c>
      <c r="AC91" s="14">
        <f>$AC$90*(($AC$4-AC5)^2)</f>
        <v>1.6364033269177878E-2</v>
      </c>
      <c r="AD91" s="14">
        <f>$AD$90*(($AD$4-AD5)^2)</f>
        <v>1.1654174001590834E-5</v>
      </c>
      <c r="AE91" s="14">
        <f>$AE$90*(($AE$4-AE5)^2)</f>
        <v>9.1103978101633731E-3</v>
      </c>
      <c r="AF91" s="14">
        <f>$AF$90*(($AF$4-AF5)^2)</f>
        <v>4.0618675839621752E-4</v>
      </c>
      <c r="AG91" s="14">
        <f>$AG$90*(($AG$4-AG5)^2)</f>
        <v>6.3307150165197641E-5</v>
      </c>
      <c r="AH91" s="14">
        <f>$AH$90*(($AH$4-AH5)^2)</f>
        <v>1.4206653871330583E-4</v>
      </c>
      <c r="AI91" s="14">
        <f>$AI$90*(($AI$4-AI5)^2)</f>
        <v>1.9849053020499215E-2</v>
      </c>
      <c r="AJ91" s="14">
        <f>SUM(B91:AI91)</f>
        <v>2.4711828296197291</v>
      </c>
    </row>
    <row r="92" spans="1:36" x14ac:dyDescent="0.2">
      <c r="A92" s="14" t="str">
        <f t="shared" ref="A92" si="1">A6</f>
        <v>Брянская область</v>
      </c>
      <c r="B92" s="14">
        <f t="shared" ref="B91:B102" si="2">$B$90*(($B$4-B6)^2)</f>
        <v>2.8892270429093747E-3</v>
      </c>
      <c r="C92" s="14">
        <f t="shared" ref="C92:C155" si="3">$C$90*(($C$4-C6)^2)</f>
        <v>9.506468364059112E-4</v>
      </c>
      <c r="D92" s="14">
        <f t="shared" ref="D92:D155" si="4">$D$90*(($D$4-D6)^2)</f>
        <v>1.1533711985041262E-4</v>
      </c>
      <c r="E92" s="14">
        <f t="shared" ref="E92:E155" si="5">$E$90*(($E$4-E6)^2)</f>
        <v>0.13349206349206336</v>
      </c>
      <c r="F92" s="14">
        <f t="shared" ref="F92:F155" si="6">$F$90*(($F$4-F6)^2)</f>
        <v>0.51571428571428357</v>
      </c>
      <c r="G92" s="14">
        <f t="shared" ref="G92:G155" si="7">$G$90*(($G$4-G6)^2)</f>
        <v>0.51571428571428612</v>
      </c>
      <c r="H92" s="14">
        <f t="shared" ref="H92:H155" si="8">$H$90*(($H$4-H6)^2)</f>
        <v>4.0277260014262643E-4</v>
      </c>
      <c r="I92" s="14">
        <f t="shared" ref="I92:I155" si="9">$I$90*(($I$4-I6)^2)</f>
        <v>2.5687249787054479E-3</v>
      </c>
      <c r="J92" s="14">
        <f t="shared" ref="J92:J155" si="10">$J$90*(($J$4-J6)^2)</f>
        <v>1.1141014215267373E-3</v>
      </c>
      <c r="K92" s="14">
        <f t="shared" ref="K92:K155" si="11">$K$90*(($K$4-K6)^2)</f>
        <v>6.1007001773096051E-3</v>
      </c>
      <c r="L92" s="14">
        <f t="shared" ref="L92:L155" si="12">$L$90*(($L$4-L6)^2)</f>
        <v>1.6938690913837939E-2</v>
      </c>
      <c r="M92" s="14">
        <f t="shared" ref="M92:M155" si="13">$M$90*(($M$4-M6)^2)</f>
        <v>2.8768738382520635E-3</v>
      </c>
      <c r="N92" s="14">
        <f t="shared" ref="N92:N155" si="14">$N$90*(($N$4-N6)^2)</f>
        <v>5.8215339442234653E-3</v>
      </c>
      <c r="O92" s="14">
        <f t="shared" ref="O92:O155" si="15">$O$90*(($O$4-O6)^2)</f>
        <v>6.7126104812588916E-4</v>
      </c>
      <c r="P92" s="14">
        <f t="shared" ref="P92:P155" si="16">$P$90*(($P$4-P6)^2)</f>
        <v>3.0841946526960792E-3</v>
      </c>
      <c r="Q92" s="14">
        <f t="shared" ref="Q92:Q155" si="17">$Q$90*(($Q$4-Q6)^2)</f>
        <v>4.0334812933955349E-4</v>
      </c>
      <c r="R92" s="14">
        <f t="shared" ref="R92:R155" si="18">$R$90*(($R$4-R6)^2)</f>
        <v>2.9748047229505081E-4</v>
      </c>
      <c r="S92" s="14">
        <f t="shared" ref="S92:S155" si="19">$S$90*(($S$4-S6)^2)</f>
        <v>5.2041353801197716E-7</v>
      </c>
      <c r="T92" s="14">
        <f t="shared" ref="T92:T155" si="20">$T$90*(($T$4-T6)^2)</f>
        <v>1.7356498136398635E-4</v>
      </c>
      <c r="U92" s="14">
        <f t="shared" ref="U92:U155" si="21">$U$90*(($U$4-U6)^2)</f>
        <v>1.5416340443819766E-4</v>
      </c>
      <c r="V92" s="14">
        <f t="shared" ref="V92:V155" si="22">$V$90*(($V$4-V6)^2)</f>
        <v>1.4309366009193593E-7</v>
      </c>
      <c r="W92" s="14">
        <f t="shared" ref="W92:W155" si="23">$W$90*(($W$4-W6)^2)</f>
        <v>2.0604913030099157E-4</v>
      </c>
      <c r="X92" s="14">
        <f t="shared" ref="X92:X155" si="24">$X$90*(($X$4-X6)^2)</f>
        <v>7.5856969094301538E-5</v>
      </c>
      <c r="Y92" s="14">
        <f t="shared" ref="Y92:Y155" si="25">$Y$90*(($Y$4-Y6)^2)</f>
        <v>1.7175412210042746E-4</v>
      </c>
      <c r="Z92" s="14">
        <f t="shared" ref="Z92:Z155" si="26">$Z$90*(($Z$4-Z6)^2)</f>
        <v>5.5095741457120196E-6</v>
      </c>
      <c r="AA92" s="14">
        <f t="shared" ref="AA92:AA155" si="27">$AA$90*(($AA$4-AA6)^2)</f>
        <v>0</v>
      </c>
      <c r="AB92" s="14">
        <f t="shared" ref="AB92:AB155" si="28">$AB$90*(($AB$4-AB6)^2)</f>
        <v>3.5974817221180928E-3</v>
      </c>
      <c r="AC92" s="14">
        <f t="shared" ref="AC92:AC155" si="29">$AC$90*(($AC$4-AC6)^2)</f>
        <v>0.10925837763684776</v>
      </c>
      <c r="AD92" s="14">
        <f t="shared" ref="AD92:AD155" si="30">$AD$90*(($AD$4-AD6)^2)</f>
        <v>5.257727293084569E-3</v>
      </c>
      <c r="AE92" s="14">
        <f t="shared" ref="AE92:AE155" si="31">$AE$90*(($AE$4-AE6)^2)</f>
        <v>4.707260441005787E-3</v>
      </c>
      <c r="AF92" s="14">
        <f t="shared" ref="AF92:AF155" si="32">$AF$90*(($AF$4-AF6)^2)</f>
        <v>1.2317559137721968E-3</v>
      </c>
      <c r="AG92" s="14">
        <f t="shared" ref="AG92:AG155" si="33">$AG$90*(($AG$4-AG6)^2)</f>
        <v>2.1530398269581684E-3</v>
      </c>
      <c r="AH92" s="14">
        <f t="shared" ref="AH92:AH155" si="34">$AH$90*(($AH$4-AH6)^2)</f>
        <v>2.2756999300069272E-4</v>
      </c>
      <c r="AI92" s="14">
        <f t="shared" ref="AI92:AI155" si="35">$AI$90*(($AI$4-AI6)^2)</f>
        <v>8.9706898757993744E-3</v>
      </c>
      <c r="AJ92" s="14">
        <f t="shared" ref="AJ92:AJ155" si="36">SUM(B92:AI92)</f>
        <v>1.3453469924874819</v>
      </c>
    </row>
    <row r="93" spans="1:36" x14ac:dyDescent="0.2">
      <c r="A93" s="14" t="str">
        <f t="shared" ref="A93" si="37">A7</f>
        <v>Владимирская область</v>
      </c>
      <c r="B93" s="14">
        <f t="shared" si="2"/>
        <v>3.4692587411128011E-3</v>
      </c>
      <c r="C93" s="14">
        <f t="shared" si="3"/>
        <v>6.7430157185185654E-4</v>
      </c>
      <c r="D93" s="14">
        <f t="shared" si="4"/>
        <v>1.7052740770205602E-4</v>
      </c>
      <c r="E93" s="14">
        <f t="shared" si="5"/>
        <v>0.3214285714285714</v>
      </c>
      <c r="F93" s="14">
        <f t="shared" si="6"/>
        <v>8.3968253968254802E-2</v>
      </c>
      <c r="G93" s="14">
        <f t="shared" si="7"/>
        <v>8.3968253968253748E-2</v>
      </c>
      <c r="H93" s="14">
        <f t="shared" si="8"/>
        <v>7.2457918918977885E-5</v>
      </c>
      <c r="I93" s="14">
        <f t="shared" si="9"/>
        <v>2.1733237601089753E-3</v>
      </c>
      <c r="J93" s="14">
        <f t="shared" si="10"/>
        <v>1.3926789327062072E-3</v>
      </c>
      <c r="K93" s="14">
        <f t="shared" si="11"/>
        <v>3.6340236644705473E-3</v>
      </c>
      <c r="L93" s="14">
        <f t="shared" si="12"/>
        <v>1.1877599858664486E-3</v>
      </c>
      <c r="M93" s="14">
        <f t="shared" si="13"/>
        <v>7.0942214082382075E-3</v>
      </c>
      <c r="N93" s="14">
        <f t="shared" si="14"/>
        <v>4.2456762763360144E-4</v>
      </c>
      <c r="O93" s="14">
        <f t="shared" si="15"/>
        <v>1.512423271241032E-4</v>
      </c>
      <c r="P93" s="14">
        <f t="shared" si="16"/>
        <v>6.6365721769673647E-3</v>
      </c>
      <c r="Q93" s="14">
        <f t="shared" si="17"/>
        <v>3.0937752093087846E-4</v>
      </c>
      <c r="R93" s="14">
        <f t="shared" si="18"/>
        <v>3.8641504136329448E-5</v>
      </c>
      <c r="S93" s="14">
        <f t="shared" si="19"/>
        <v>1.9499280382362223E-4</v>
      </c>
      <c r="T93" s="14">
        <f t="shared" si="20"/>
        <v>8.5051432228159808E-5</v>
      </c>
      <c r="U93" s="14">
        <f t="shared" si="21"/>
        <v>1.8950469359865644E-4</v>
      </c>
      <c r="V93" s="14">
        <f t="shared" si="22"/>
        <v>4.3399344278062324E-6</v>
      </c>
      <c r="W93" s="14">
        <f t="shared" si="23"/>
        <v>2.5434982963195706E-4</v>
      </c>
      <c r="X93" s="14">
        <f t="shared" si="24"/>
        <v>1.3397243242056856E-4</v>
      </c>
      <c r="Y93" s="14">
        <f t="shared" si="25"/>
        <v>1.5147066022102759E-5</v>
      </c>
      <c r="Z93" s="14">
        <f t="shared" si="26"/>
        <v>2.2358745379793605E-4</v>
      </c>
      <c r="AA93" s="14">
        <f t="shared" si="27"/>
        <v>0</v>
      </c>
      <c r="AB93" s="14">
        <f t="shared" si="28"/>
        <v>6.3939256621155542E-4</v>
      </c>
      <c r="AC93" s="14">
        <f t="shared" si="29"/>
        <v>6.8405934114221398E-2</v>
      </c>
      <c r="AD93" s="14">
        <f t="shared" si="30"/>
        <v>2.6193637031039023E-3</v>
      </c>
      <c r="AE93" s="14">
        <f t="shared" si="31"/>
        <v>8.9932039392811598E-3</v>
      </c>
      <c r="AF93" s="14">
        <f t="shared" si="32"/>
        <v>5.2955775562876974E-3</v>
      </c>
      <c r="AG93" s="14">
        <f t="shared" si="33"/>
        <v>3.3194126307487218E-3</v>
      </c>
      <c r="AH93" s="14">
        <f t="shared" si="34"/>
        <v>2.4276017355994901E-4</v>
      </c>
      <c r="AI93" s="14">
        <f t="shared" si="35"/>
        <v>6.5962043324870054E-3</v>
      </c>
      <c r="AJ93" s="14">
        <f t="shared" si="36"/>
        <v>0.61400682857470057</v>
      </c>
    </row>
    <row r="94" spans="1:36" x14ac:dyDescent="0.2">
      <c r="A94" s="14" t="str">
        <f t="shared" ref="A94" si="38">A8</f>
        <v>Воронежская область</v>
      </c>
      <c r="B94" s="14">
        <f t="shared" si="2"/>
        <v>1.7204021117073081E-3</v>
      </c>
      <c r="C94" s="14">
        <f t="shared" si="3"/>
        <v>2.7980502548471275E-5</v>
      </c>
      <c r="D94" s="14">
        <f t="shared" si="4"/>
        <v>2.9145729295353964E-4</v>
      </c>
      <c r="E94" s="14">
        <f t="shared" si="5"/>
        <v>0.26682539682539702</v>
      </c>
      <c r="F94" s="14">
        <f t="shared" si="6"/>
        <v>1.1468253968253967</v>
      </c>
      <c r="G94" s="14">
        <f t="shared" si="7"/>
        <v>1.1468253968253967</v>
      </c>
      <c r="H94" s="14">
        <f t="shared" si="8"/>
        <v>1.8159471459489447E-4</v>
      </c>
      <c r="I94" s="14">
        <f t="shared" si="9"/>
        <v>8.2115163629420732E-5</v>
      </c>
      <c r="J94" s="14">
        <f t="shared" si="10"/>
        <v>1.304941257721289E-3</v>
      </c>
      <c r="K94" s="14">
        <f t="shared" si="11"/>
        <v>6.074496370987995E-5</v>
      </c>
      <c r="L94" s="14">
        <f t="shared" si="12"/>
        <v>1.9116038941151372E-3</v>
      </c>
      <c r="M94" s="14">
        <f t="shared" si="13"/>
        <v>1.2250392573249374E-4</v>
      </c>
      <c r="N94" s="14">
        <f t="shared" si="14"/>
        <v>2.114631106494189E-3</v>
      </c>
      <c r="O94" s="14">
        <f t="shared" si="15"/>
        <v>9.4410456966548218E-4</v>
      </c>
      <c r="P94" s="14">
        <f t="shared" si="16"/>
        <v>4.4588431118240089E-3</v>
      </c>
      <c r="Q94" s="14">
        <f t="shared" si="17"/>
        <v>1.2305170577254961E-4</v>
      </c>
      <c r="R94" s="14">
        <f t="shared" si="18"/>
        <v>8.6649163439750547E-5</v>
      </c>
      <c r="S94" s="14">
        <f t="shared" si="19"/>
        <v>3.8345106054823216E-4</v>
      </c>
      <c r="T94" s="14">
        <f t="shared" si="20"/>
        <v>1.8603148102431738E-6</v>
      </c>
      <c r="U94" s="14">
        <f t="shared" si="21"/>
        <v>6.5158514249490798E-5</v>
      </c>
      <c r="V94" s="14">
        <f t="shared" si="22"/>
        <v>1.4242776291891625E-6</v>
      </c>
      <c r="W94" s="14">
        <f t="shared" si="23"/>
        <v>2.1362356757217852E-4</v>
      </c>
      <c r="X94" s="14">
        <f t="shared" si="24"/>
        <v>4.6944708539657427E-6</v>
      </c>
      <c r="Y94" s="14">
        <f t="shared" si="25"/>
        <v>9.7238950373240669E-5</v>
      </c>
      <c r="Z94" s="14">
        <f t="shared" si="26"/>
        <v>2.526224152623421E-5</v>
      </c>
      <c r="AA94" s="14">
        <f t="shared" si="27"/>
        <v>0</v>
      </c>
      <c r="AB94" s="14">
        <f t="shared" si="28"/>
        <v>7.4772690142128266E-4</v>
      </c>
      <c r="AC94" s="14">
        <f t="shared" si="29"/>
        <v>4.4338111789732078E-2</v>
      </c>
      <c r="AD94" s="14">
        <f t="shared" si="30"/>
        <v>3.5887595913541121E-4</v>
      </c>
      <c r="AE94" s="14">
        <f t="shared" si="31"/>
        <v>5.0051368904814441E-3</v>
      </c>
      <c r="AF94" s="14">
        <f t="shared" si="32"/>
        <v>3.1793065530368172E-4</v>
      </c>
      <c r="AG94" s="14">
        <f t="shared" si="33"/>
        <v>6.8048826706381396E-3</v>
      </c>
      <c r="AH94" s="14">
        <f t="shared" si="34"/>
        <v>1.2272702116108006E-3</v>
      </c>
      <c r="AI94" s="14">
        <f t="shared" si="35"/>
        <v>3.8486502239648253E-3</v>
      </c>
      <c r="AJ94" s="14">
        <f t="shared" si="36"/>
        <v>2.6373481126599487</v>
      </c>
    </row>
    <row r="95" spans="1:36" x14ac:dyDescent="0.2">
      <c r="A95" s="14" t="str">
        <f t="shared" ref="A95" si="39">A9</f>
        <v>Ивановская область</v>
      </c>
      <c r="B95" s="14">
        <f t="shared" si="2"/>
        <v>4.5013900491703849E-3</v>
      </c>
      <c r="C95" s="14">
        <f t="shared" si="3"/>
        <v>1.3739814841727063E-3</v>
      </c>
      <c r="D95" s="14">
        <f t="shared" si="4"/>
        <v>1.8094037416747634E-4</v>
      </c>
      <c r="E95" s="14">
        <f t="shared" si="5"/>
        <v>0.26682539682539702</v>
      </c>
      <c r="F95" s="14">
        <f t="shared" si="6"/>
        <v>0.51571428571428612</v>
      </c>
      <c r="G95" s="14">
        <f t="shared" si="7"/>
        <v>0.51571428571428557</v>
      </c>
      <c r="H95" s="14">
        <f t="shared" si="8"/>
        <v>2.3738138873545786E-4</v>
      </c>
      <c r="I95" s="14">
        <f t="shared" si="9"/>
        <v>2.6009967001481443E-3</v>
      </c>
      <c r="J95" s="14">
        <f t="shared" si="10"/>
        <v>1.3633149583067588E-3</v>
      </c>
      <c r="K95" s="14">
        <f t="shared" si="11"/>
        <v>8.033325228808055E-3</v>
      </c>
      <c r="L95" s="14">
        <f t="shared" si="12"/>
        <v>4.0835018780157239E-4</v>
      </c>
      <c r="M95" s="14">
        <f t="shared" si="13"/>
        <v>7.9876061893829637E-3</v>
      </c>
      <c r="N95" s="14">
        <f t="shared" si="14"/>
        <v>1.4886298612966911E-2</v>
      </c>
      <c r="O95" s="14">
        <f t="shared" si="15"/>
        <v>2.2000007705807125E-8</v>
      </c>
      <c r="P95" s="14">
        <f t="shared" si="16"/>
        <v>6.9637948440360239E-3</v>
      </c>
      <c r="Q95" s="14">
        <f t="shared" si="17"/>
        <v>1.7208976059650606E-3</v>
      </c>
      <c r="R95" s="14">
        <f t="shared" si="18"/>
        <v>1.7260806228047891E-4</v>
      </c>
      <c r="S95" s="14">
        <f t="shared" si="19"/>
        <v>4.6991327257818992E-4</v>
      </c>
      <c r="T95" s="14">
        <f t="shared" si="20"/>
        <v>1.8784148477108233E-4</v>
      </c>
      <c r="U95" s="14">
        <f t="shared" si="21"/>
        <v>5.927440138488376E-7</v>
      </c>
      <c r="V95" s="14">
        <f t="shared" si="22"/>
        <v>7.4496191066685056E-5</v>
      </c>
      <c r="W95" s="14">
        <f t="shared" si="23"/>
        <v>2.0279072851332568E-4</v>
      </c>
      <c r="X95" s="14">
        <f t="shared" si="24"/>
        <v>1.2048012028257738E-4</v>
      </c>
      <c r="Y95" s="14">
        <f t="shared" si="25"/>
        <v>1.5431199447200574E-4</v>
      </c>
      <c r="Z95" s="14">
        <f t="shared" si="26"/>
        <v>1.0107726593964771E-5</v>
      </c>
      <c r="AA95" s="14">
        <f t="shared" si="27"/>
        <v>0</v>
      </c>
      <c r="AB95" s="14">
        <f t="shared" si="28"/>
        <v>9.9387939184349732E-5</v>
      </c>
      <c r="AC95" s="14">
        <f t="shared" si="29"/>
        <v>0.12650387285000794</v>
      </c>
      <c r="AD95" s="14">
        <f t="shared" si="30"/>
        <v>2.5528329740928429E-2</v>
      </c>
      <c r="AE95" s="14">
        <f t="shared" si="31"/>
        <v>1.4846369419072637E-3</v>
      </c>
      <c r="AF95" s="14">
        <f t="shared" si="32"/>
        <v>4.7741603943063024E-6</v>
      </c>
      <c r="AG95" s="14">
        <f t="shared" si="33"/>
        <v>4.6812893398896514E-5</v>
      </c>
      <c r="AH95" s="14">
        <f t="shared" si="34"/>
        <v>6.1200220776251113E-4</v>
      </c>
      <c r="AI95" s="14">
        <f t="shared" si="35"/>
        <v>7.7587496735788825E-3</v>
      </c>
      <c r="AJ95" s="14">
        <f t="shared" si="36"/>
        <v>1.5119439766093727</v>
      </c>
    </row>
    <row r="96" spans="1:36" x14ac:dyDescent="0.2">
      <c r="A96" s="14" t="str">
        <f t="shared" ref="A96" si="40">A10</f>
        <v>Калужская область</v>
      </c>
      <c r="B96" s="14">
        <f t="shared" si="2"/>
        <v>3.3919248653836082E-3</v>
      </c>
      <c r="C96" s="14">
        <f t="shared" si="3"/>
        <v>1.4252299879425464E-3</v>
      </c>
      <c r="D96" s="14">
        <f t="shared" si="4"/>
        <v>1.7052740770205602E-4</v>
      </c>
      <c r="E96" s="14">
        <f t="shared" si="5"/>
        <v>0.1728571428571429</v>
      </c>
      <c r="F96" s="14">
        <f t="shared" si="6"/>
        <v>3.968253968253968E-3</v>
      </c>
      <c r="G96" s="14">
        <f t="shared" si="7"/>
        <v>3.968253968253968E-3</v>
      </c>
      <c r="H96" s="14">
        <f t="shared" si="8"/>
        <v>6.1324955240816824E-5</v>
      </c>
      <c r="I96" s="14">
        <f t="shared" si="9"/>
        <v>6.0592757545803863E-3</v>
      </c>
      <c r="J96" s="14">
        <f t="shared" si="10"/>
        <v>1.2470625048069633E-3</v>
      </c>
      <c r="K96" s="14">
        <f t="shared" si="11"/>
        <v>8.075466565028163E-3</v>
      </c>
      <c r="L96" s="14">
        <f t="shared" si="12"/>
        <v>8.9090733036008042E-3</v>
      </c>
      <c r="M96" s="14">
        <f t="shared" si="13"/>
        <v>1.1473944959436426E-2</v>
      </c>
      <c r="N96" s="14">
        <f t="shared" si="14"/>
        <v>5.1330084502011434E-3</v>
      </c>
      <c r="O96" s="14">
        <f t="shared" si="15"/>
        <v>9.8340890008573952E-4</v>
      </c>
      <c r="P96" s="14">
        <f t="shared" si="16"/>
        <v>4.7663459941958714E-3</v>
      </c>
      <c r="Q96" s="14">
        <f t="shared" si="17"/>
        <v>7.0845138527189262E-5</v>
      </c>
      <c r="R96" s="14">
        <f t="shared" si="18"/>
        <v>3.378743310413083E-4</v>
      </c>
      <c r="S96" s="14">
        <f t="shared" si="19"/>
        <v>5.2824883449705482E-5</v>
      </c>
      <c r="T96" s="14">
        <f t="shared" si="20"/>
        <v>1.9785679878328912E-5</v>
      </c>
      <c r="U96" s="14">
        <f t="shared" si="21"/>
        <v>1.2822077476955704E-6</v>
      </c>
      <c r="V96" s="14">
        <f t="shared" si="22"/>
        <v>8.8227647671485935E-5</v>
      </c>
      <c r="W96" s="14">
        <f t="shared" si="23"/>
        <v>4.2253308535588961E-5</v>
      </c>
      <c r="X96" s="14">
        <f t="shared" si="24"/>
        <v>3.6238197014063612E-6</v>
      </c>
      <c r="Y96" s="14">
        <f t="shared" si="25"/>
        <v>1.7438099565962786E-5</v>
      </c>
      <c r="Z96" s="14">
        <f t="shared" si="26"/>
        <v>2.9645494292457499E-4</v>
      </c>
      <c r="AA96" s="14">
        <f t="shared" si="27"/>
        <v>0</v>
      </c>
      <c r="AB96" s="14">
        <f t="shared" si="28"/>
        <v>1.8196303703227261E-4</v>
      </c>
      <c r="AC96" s="14">
        <f t="shared" si="29"/>
        <v>9.1610087677770319E-2</v>
      </c>
      <c r="AD96" s="14">
        <f t="shared" si="30"/>
        <v>2.3729049799696839E-3</v>
      </c>
      <c r="AE96" s="14">
        <f t="shared" si="31"/>
        <v>3.052947143677872E-3</v>
      </c>
      <c r="AF96" s="14">
        <f t="shared" si="32"/>
        <v>6.3617226142374502E-4</v>
      </c>
      <c r="AG96" s="14">
        <f t="shared" si="33"/>
        <v>9.1131039297680776E-3</v>
      </c>
      <c r="AH96" s="14">
        <f t="shared" si="34"/>
        <v>1.2150805892346378E-4</v>
      </c>
      <c r="AI96" s="14">
        <f t="shared" si="35"/>
        <v>2.2990896982468621E-3</v>
      </c>
      <c r="AJ96" s="14">
        <f t="shared" si="36"/>
        <v>0.34280863128771094</v>
      </c>
    </row>
    <row r="97" spans="1:36" x14ac:dyDescent="0.2">
      <c r="A97" s="14" t="str">
        <f t="shared" ref="A97" si="41">A11</f>
        <v>Костромская область</v>
      </c>
      <c r="B97" s="14">
        <f t="shared" si="2"/>
        <v>1.3561383831578191E-3</v>
      </c>
      <c r="C97" s="14">
        <f t="shared" si="3"/>
        <v>2.7262323822139578E-3</v>
      </c>
      <c r="D97" s="14">
        <f t="shared" si="4"/>
        <v>4.4160403414198596E-5</v>
      </c>
      <c r="E97" s="14">
        <f t="shared" si="5"/>
        <v>0.15253968253968267</v>
      </c>
      <c r="F97" s="14">
        <f t="shared" si="6"/>
        <v>0.26682539682539608</v>
      </c>
      <c r="G97" s="14">
        <f t="shared" si="7"/>
        <v>0.26682539682539702</v>
      </c>
      <c r="H97" s="14">
        <f t="shared" si="8"/>
        <v>2.6287577866061443E-4</v>
      </c>
      <c r="I97" s="14">
        <f t="shared" si="9"/>
        <v>4.4359707622548677E-3</v>
      </c>
      <c r="J97" s="14">
        <f t="shared" si="10"/>
        <v>6.3468788727814745E-7</v>
      </c>
      <c r="K97" s="14">
        <f t="shared" si="11"/>
        <v>2.0861180919472287E-2</v>
      </c>
      <c r="L97" s="14">
        <f t="shared" si="12"/>
        <v>3.0099709048043276E-2</v>
      </c>
      <c r="M97" s="14">
        <f t="shared" si="13"/>
        <v>1.1959757424111168E-2</v>
      </c>
      <c r="N97" s="14">
        <f t="shared" si="14"/>
        <v>1.2264928333792736E-2</v>
      </c>
      <c r="O97" s="14">
        <f t="shared" si="15"/>
        <v>1.9359862085644198E-4</v>
      </c>
      <c r="P97" s="14">
        <f t="shared" si="16"/>
        <v>6.5030076783133594E-3</v>
      </c>
      <c r="Q97" s="14">
        <f t="shared" si="17"/>
        <v>3.8736633677494749E-4</v>
      </c>
      <c r="R97" s="14">
        <f t="shared" si="18"/>
        <v>4.3875974048323203E-7</v>
      </c>
      <c r="S97" s="14">
        <f t="shared" si="19"/>
        <v>6.0009318634551233E-5</v>
      </c>
      <c r="T97" s="14">
        <f t="shared" si="20"/>
        <v>1.6720070215387457E-4</v>
      </c>
      <c r="U97" s="14">
        <f t="shared" si="21"/>
        <v>8.8302990392553334E-6</v>
      </c>
      <c r="V97" s="14">
        <f t="shared" si="22"/>
        <v>5.0318587453332793E-5</v>
      </c>
      <c r="W97" s="14">
        <f t="shared" si="23"/>
        <v>3.5232569815691794E-5</v>
      </c>
      <c r="X97" s="14">
        <f t="shared" si="24"/>
        <v>3.8340513568123204E-5</v>
      </c>
      <c r="Y97" s="14">
        <f t="shared" si="25"/>
        <v>7.6852876898757046E-5</v>
      </c>
      <c r="Z97" s="14">
        <f t="shared" si="26"/>
        <v>2.3495568231143163E-5</v>
      </c>
      <c r="AA97" s="14">
        <f t="shared" si="27"/>
        <v>0</v>
      </c>
      <c r="AB97" s="14">
        <f t="shared" si="28"/>
        <v>3.0707123747622024E-4</v>
      </c>
      <c r="AC97" s="14">
        <f t="shared" si="29"/>
        <v>9.4246481767090745E-2</v>
      </c>
      <c r="AD97" s="14">
        <f t="shared" si="30"/>
        <v>1.6878959001135049E-2</v>
      </c>
      <c r="AE97" s="14">
        <f t="shared" si="31"/>
        <v>9.9687147529783088E-6</v>
      </c>
      <c r="AF97" s="14">
        <f t="shared" si="32"/>
        <v>9.1520436869988234E-4</v>
      </c>
      <c r="AG97" s="14">
        <f t="shared" si="33"/>
        <v>1.3882445001041784E-3</v>
      </c>
      <c r="AH97" s="14">
        <f t="shared" si="34"/>
        <v>1.1247753331797823E-4</v>
      </c>
      <c r="AI97" s="14">
        <f t="shared" si="35"/>
        <v>8.5715502431380243E-3</v>
      </c>
      <c r="AJ97" s="14">
        <f t="shared" si="36"/>
        <v>0.90017671351067896</v>
      </c>
    </row>
    <row r="98" spans="1:36" x14ac:dyDescent="0.2">
      <c r="A98" s="14" t="str">
        <f t="shared" ref="A98" si="42">A12</f>
        <v>Курская область</v>
      </c>
      <c r="B98" s="14">
        <f t="shared" si="2"/>
        <v>3.3702378601049984E-3</v>
      </c>
      <c r="C98" s="14">
        <f t="shared" si="3"/>
        <v>1.1625738782798239E-3</v>
      </c>
      <c r="D98" s="14">
        <f t="shared" si="4"/>
        <v>1.4139846076712209E-4</v>
      </c>
      <c r="E98" s="14">
        <f t="shared" si="5"/>
        <v>0.22920634920634927</v>
      </c>
      <c r="F98" s="14">
        <f t="shared" si="6"/>
        <v>1.0934920634920628</v>
      </c>
      <c r="G98" s="14">
        <f t="shared" si="7"/>
        <v>1.0934920634920646</v>
      </c>
      <c r="H98" s="14">
        <f t="shared" si="8"/>
        <v>5.6483512283026608E-5</v>
      </c>
      <c r="I98" s="14">
        <f t="shared" si="9"/>
        <v>1.8894533617147388E-3</v>
      </c>
      <c r="J98" s="14">
        <f t="shared" si="10"/>
        <v>1.6012438736089317E-3</v>
      </c>
      <c r="K98" s="14">
        <f t="shared" si="11"/>
        <v>4.2819106967725363E-3</v>
      </c>
      <c r="L98" s="14">
        <f t="shared" si="12"/>
        <v>3.1259835186163372E-4</v>
      </c>
      <c r="M98" s="14">
        <f t="shared" si="13"/>
        <v>1.7182659563524229E-3</v>
      </c>
      <c r="N98" s="14">
        <f t="shared" si="14"/>
        <v>3.6735777585537204E-4</v>
      </c>
      <c r="O98" s="14">
        <f t="shared" si="15"/>
        <v>5.4280007740305366E-4</v>
      </c>
      <c r="P98" s="14">
        <f t="shared" si="16"/>
        <v>1.7215904470504935E-3</v>
      </c>
      <c r="Q98" s="14">
        <f t="shared" si="17"/>
        <v>4.4994634595507914E-5</v>
      </c>
      <c r="R98" s="14">
        <f t="shared" si="18"/>
        <v>8.63951044505073E-5</v>
      </c>
      <c r="S98" s="14">
        <f t="shared" si="19"/>
        <v>3.2309507444106342E-4</v>
      </c>
      <c r="T98" s="14">
        <f t="shared" si="20"/>
        <v>1.0113028527866314E-3</v>
      </c>
      <c r="U98" s="14">
        <f t="shared" si="21"/>
        <v>2.1539975289120502E-5</v>
      </c>
      <c r="V98" s="14">
        <f t="shared" si="22"/>
        <v>1.900392303001351E-5</v>
      </c>
      <c r="W98" s="14">
        <f t="shared" si="23"/>
        <v>4.03046157579303E-5</v>
      </c>
      <c r="X98" s="14">
        <f t="shared" si="24"/>
        <v>2.1377602526481144E-5</v>
      </c>
      <c r="Y98" s="14">
        <f t="shared" si="25"/>
        <v>6.6183950640315124E-5</v>
      </c>
      <c r="Z98" s="14">
        <f t="shared" si="26"/>
        <v>2.8312651909031893E-5</v>
      </c>
      <c r="AA98" s="14">
        <f t="shared" si="27"/>
        <v>0</v>
      </c>
      <c r="AB98" s="14">
        <f t="shared" si="28"/>
        <v>1.5919423169376773E-3</v>
      </c>
      <c r="AC98" s="14">
        <f t="shared" si="29"/>
        <v>8.0572673187205401E-2</v>
      </c>
      <c r="AD98" s="14">
        <f t="shared" si="30"/>
        <v>1.3264253050360908E-2</v>
      </c>
      <c r="AE98" s="14">
        <f t="shared" si="31"/>
        <v>4.4216284301767791E-3</v>
      </c>
      <c r="AF98" s="14">
        <f t="shared" si="32"/>
        <v>2.2594430295112319E-6</v>
      </c>
      <c r="AG98" s="14">
        <f t="shared" si="33"/>
        <v>1.2061850527730351E-3</v>
      </c>
      <c r="AH98" s="14">
        <f t="shared" si="34"/>
        <v>1.6651665678718921E-5</v>
      </c>
      <c r="AI98" s="14">
        <f t="shared" si="35"/>
        <v>1.2332511973566915E-2</v>
      </c>
      <c r="AJ98" s="14">
        <f t="shared" si="36"/>
        <v>2.5484270059476857</v>
      </c>
    </row>
    <row r="99" spans="1:36" x14ac:dyDescent="0.2">
      <c r="A99" s="14" t="str">
        <f t="shared" ref="A99" si="43">A13</f>
        <v>Липецкая область</v>
      </c>
      <c r="B99" s="14">
        <f t="shared" si="2"/>
        <v>4.1100350166622043E-3</v>
      </c>
      <c r="C99" s="14">
        <f t="shared" si="3"/>
        <v>1.0862165662034412E-3</v>
      </c>
      <c r="D99" s="14">
        <f t="shared" si="4"/>
        <v>1.3237653812800453E-4</v>
      </c>
      <c r="E99" s="14">
        <f t="shared" si="5"/>
        <v>0.19444444444444442</v>
      </c>
      <c r="F99" s="14">
        <f t="shared" si="6"/>
        <v>2.0628571428571396</v>
      </c>
      <c r="G99" s="14">
        <f t="shared" si="7"/>
        <v>2.0628571428571423</v>
      </c>
      <c r="H99" s="14">
        <f t="shared" si="8"/>
        <v>1.268982028447066E-5</v>
      </c>
      <c r="I99" s="14">
        <f t="shared" si="9"/>
        <v>1.793192757080233E-3</v>
      </c>
      <c r="J99" s="14">
        <f t="shared" si="10"/>
        <v>3.3282956252508795E-3</v>
      </c>
      <c r="K99" s="14">
        <f t="shared" si="11"/>
        <v>5.6809872850221415E-3</v>
      </c>
      <c r="L99" s="14">
        <f t="shared" si="12"/>
        <v>1.1289713210426638E-2</v>
      </c>
      <c r="M99" s="14">
        <f t="shared" si="13"/>
        <v>2.1768673685263185E-2</v>
      </c>
      <c r="N99" s="14">
        <f t="shared" si="14"/>
        <v>2.0391564898827822E-3</v>
      </c>
      <c r="O99" s="14">
        <f t="shared" si="15"/>
        <v>1.0171941411197072E-3</v>
      </c>
      <c r="P99" s="14">
        <f t="shared" si="16"/>
        <v>6.1907856024232258E-3</v>
      </c>
      <c r="Q99" s="14">
        <f t="shared" si="17"/>
        <v>2.4137622168554103E-4</v>
      </c>
      <c r="R99" s="14">
        <f t="shared" si="18"/>
        <v>8.4498070712457174E-5</v>
      </c>
      <c r="S99" s="14">
        <f t="shared" si="19"/>
        <v>3.4590944344033104E-4</v>
      </c>
      <c r="T99" s="14">
        <f t="shared" si="20"/>
        <v>1.0893459969305992E-4</v>
      </c>
      <c r="U99" s="14">
        <f t="shared" si="21"/>
        <v>1.7619669713463685E-4</v>
      </c>
      <c r="V99" s="14">
        <f t="shared" si="22"/>
        <v>6.4287212154623692E-5</v>
      </c>
      <c r="W99" s="14">
        <f t="shared" si="23"/>
        <v>3.0574643432568547E-7</v>
      </c>
      <c r="X99" s="14">
        <f t="shared" si="24"/>
        <v>3.6664843801371732E-6</v>
      </c>
      <c r="Y99" s="14">
        <f t="shared" si="25"/>
        <v>5.2031715997218631E-5</v>
      </c>
      <c r="Z99" s="14">
        <f t="shared" si="26"/>
        <v>2.5887052345004732E-5</v>
      </c>
      <c r="AA99" s="14">
        <f t="shared" si="27"/>
        <v>0</v>
      </c>
      <c r="AB99" s="14">
        <f t="shared" si="28"/>
        <v>3.1267794260847991E-3</v>
      </c>
      <c r="AC99" s="14">
        <f t="shared" si="29"/>
        <v>6.3308315890633887E-3</v>
      </c>
      <c r="AD99" s="14">
        <f t="shared" si="30"/>
        <v>8.0257288270796263E-3</v>
      </c>
      <c r="AE99" s="14">
        <f t="shared" si="31"/>
        <v>5.6393076303797342E-3</v>
      </c>
      <c r="AF99" s="14">
        <f t="shared" si="32"/>
        <v>1.8822809446288809E-4</v>
      </c>
      <c r="AG99" s="14">
        <f t="shared" si="33"/>
        <v>1.7743542082789296E-3</v>
      </c>
      <c r="AH99" s="14">
        <f t="shared" si="34"/>
        <v>1.4480902395803263E-5</v>
      </c>
      <c r="AI99" s="14">
        <f t="shared" si="35"/>
        <v>1.3025665966907589E-2</v>
      </c>
      <c r="AJ99" s="14">
        <f t="shared" si="36"/>
        <v>4.417836516785103</v>
      </c>
    </row>
    <row r="100" spans="1:36" x14ac:dyDescent="0.2">
      <c r="A100" s="14" t="str">
        <f t="shared" ref="A100" si="44">A14</f>
        <v>Московская область</v>
      </c>
      <c r="B100" s="14">
        <f t="shared" si="2"/>
        <v>2.1743664387938832E-3</v>
      </c>
      <c r="C100" s="14">
        <f t="shared" si="3"/>
        <v>2.6568424722208865E-3</v>
      </c>
      <c r="D100" s="14">
        <f t="shared" si="4"/>
        <v>1.3237653812800453E-4</v>
      </c>
      <c r="E100" s="14">
        <f t="shared" si="5"/>
        <v>5.7142857142857412E-3</v>
      </c>
      <c r="F100" s="14">
        <f t="shared" si="6"/>
        <v>0.5714285714285714</v>
      </c>
      <c r="G100" s="14">
        <f t="shared" si="7"/>
        <v>0.5714285714285714</v>
      </c>
      <c r="H100" s="14">
        <f t="shared" si="8"/>
        <v>3.1125271325533219E-5</v>
      </c>
      <c r="I100" s="14">
        <f t="shared" si="9"/>
        <v>1.1679200823556904E-3</v>
      </c>
      <c r="J100" s="14">
        <f t="shared" si="10"/>
        <v>5.5332685314203088E-3</v>
      </c>
      <c r="K100" s="14">
        <f t="shared" si="11"/>
        <v>6.2634500967928414E-2</v>
      </c>
      <c r="L100" s="14">
        <f t="shared" si="12"/>
        <v>1.5478984526379828E-2</v>
      </c>
      <c r="M100" s="14">
        <f t="shared" si="13"/>
        <v>2.1654969410259794E-2</v>
      </c>
      <c r="N100" s="14">
        <f t="shared" si="14"/>
        <v>3.1719323400514129E-3</v>
      </c>
      <c r="O100" s="14">
        <f t="shared" si="15"/>
        <v>5.9519916776565242E-4</v>
      </c>
      <c r="P100" s="14">
        <f t="shared" si="16"/>
        <v>3.5820180224587854E-3</v>
      </c>
      <c r="Q100" s="14">
        <f t="shared" si="17"/>
        <v>2.7808206046960349E-5</v>
      </c>
      <c r="R100" s="14">
        <f t="shared" si="18"/>
        <v>6.2162490277462121E-5</v>
      </c>
      <c r="S100" s="14">
        <f t="shared" si="19"/>
        <v>6.4536917382470183E-4</v>
      </c>
      <c r="T100" s="14">
        <f t="shared" si="20"/>
        <v>6.6083377847628213E-4</v>
      </c>
      <c r="U100" s="14">
        <f t="shared" si="21"/>
        <v>8.7526018589819613E-5</v>
      </c>
      <c r="V100" s="14">
        <f t="shared" si="22"/>
        <v>5.3136602356635661E-5</v>
      </c>
      <c r="W100" s="14">
        <f t="shared" si="23"/>
        <v>3.1332448381351285E-5</v>
      </c>
      <c r="X100" s="14">
        <f t="shared" si="24"/>
        <v>1.1583921001605603E-4</v>
      </c>
      <c r="Y100" s="14">
        <f t="shared" si="25"/>
        <v>1.7284931600582552E-4</v>
      </c>
      <c r="Z100" s="14">
        <f t="shared" si="26"/>
        <v>1.7535354965133801E-4</v>
      </c>
      <c r="AA100" s="14">
        <f t="shared" si="27"/>
        <v>1.0393225967128248</v>
      </c>
      <c r="AB100" s="14">
        <f t="shared" si="28"/>
        <v>1.7299498708805939E-4</v>
      </c>
      <c r="AC100" s="14">
        <f t="shared" si="29"/>
        <v>9.1683990202522398E-3</v>
      </c>
      <c r="AD100" s="14">
        <f t="shared" si="30"/>
        <v>3.61337275015568E-2</v>
      </c>
      <c r="AE100" s="14">
        <f t="shared" si="31"/>
        <v>7.5729898141988364E-3</v>
      </c>
      <c r="AF100" s="14">
        <f t="shared" si="32"/>
        <v>1.5153341849981266E-4</v>
      </c>
      <c r="AG100" s="14">
        <f t="shared" si="33"/>
        <v>6.2232446199443907E-4</v>
      </c>
      <c r="AH100" s="14">
        <f t="shared" si="34"/>
        <v>2.3143543827322953E-3</v>
      </c>
      <c r="AI100" s="14">
        <f t="shared" si="35"/>
        <v>1.3544185858431724E-2</v>
      </c>
      <c r="AJ100" s="14">
        <f t="shared" si="36"/>
        <v>2.3784202492917217</v>
      </c>
    </row>
    <row r="101" spans="1:36" x14ac:dyDescent="0.2">
      <c r="A101" s="14" t="str">
        <f t="shared" ref="A101" si="45">A15</f>
        <v>Орловская область</v>
      </c>
      <c r="B101" s="14">
        <f t="shared" si="2"/>
        <v>4.0129897732756777E-3</v>
      </c>
      <c r="C101" s="14">
        <f t="shared" si="3"/>
        <v>2.2394203098523246E-3</v>
      </c>
      <c r="D101" s="14">
        <f t="shared" si="4"/>
        <v>1.8094037416747634E-4</v>
      </c>
      <c r="E101" s="14">
        <f t="shared" si="5"/>
        <v>0.29349206349206358</v>
      </c>
      <c r="F101" s="14">
        <f t="shared" si="6"/>
        <v>1.2857142857142856</v>
      </c>
      <c r="G101" s="14">
        <f t="shared" si="7"/>
        <v>1.2857142857142856</v>
      </c>
      <c r="H101" s="14">
        <f t="shared" si="8"/>
        <v>5.6483512283026608E-5</v>
      </c>
      <c r="I101" s="14">
        <f t="shared" si="9"/>
        <v>4.7116002722208681E-3</v>
      </c>
      <c r="J101" s="14">
        <f t="shared" si="10"/>
        <v>1.6718328169365603E-3</v>
      </c>
      <c r="K101" s="14">
        <f t="shared" si="11"/>
        <v>1.181117433054997E-2</v>
      </c>
      <c r="L101" s="14">
        <f t="shared" si="12"/>
        <v>7.9267087082886736E-3</v>
      </c>
      <c r="M101" s="14">
        <f t="shared" si="13"/>
        <v>1.0150772205864073E-2</v>
      </c>
      <c r="N101" s="14">
        <f t="shared" si="14"/>
        <v>2.2789577143592948E-2</v>
      </c>
      <c r="O101" s="14">
        <f t="shared" si="15"/>
        <v>3.9989217791088378E-4</v>
      </c>
      <c r="P101" s="14">
        <f t="shared" si="16"/>
        <v>2.1774915739738235E-3</v>
      </c>
      <c r="Q101" s="14">
        <f t="shared" si="17"/>
        <v>4.1860869098226018E-4</v>
      </c>
      <c r="R101" s="14">
        <f t="shared" si="18"/>
        <v>4.1185492724579747E-4</v>
      </c>
      <c r="S101" s="14">
        <f t="shared" si="19"/>
        <v>2.4329268495912134E-4</v>
      </c>
      <c r="T101" s="14">
        <f t="shared" si="20"/>
        <v>1.5405164874748468E-4</v>
      </c>
      <c r="U101" s="14">
        <f t="shared" si="21"/>
        <v>1.4303156552498159E-4</v>
      </c>
      <c r="V101" s="14">
        <f t="shared" si="22"/>
        <v>6.6761913486932208E-5</v>
      </c>
      <c r="W101" s="14">
        <f t="shared" si="23"/>
        <v>2.7323221017234973E-4</v>
      </c>
      <c r="X101" s="14">
        <f t="shared" si="24"/>
        <v>1.734309327533582E-6</v>
      </c>
      <c r="Y101" s="14">
        <f t="shared" si="25"/>
        <v>7.905845307794364E-5</v>
      </c>
      <c r="Z101" s="14">
        <f t="shared" si="26"/>
        <v>1.9131990198095509E-5</v>
      </c>
      <c r="AA101" s="14">
        <f t="shared" si="27"/>
        <v>0</v>
      </c>
      <c r="AB101" s="14">
        <f t="shared" si="28"/>
        <v>1.6368093031325537E-3</v>
      </c>
      <c r="AC101" s="14">
        <f t="shared" si="29"/>
        <v>0.11474721839777637</v>
      </c>
      <c r="AD101" s="14">
        <f t="shared" si="30"/>
        <v>2.6646275102754503E-2</v>
      </c>
      <c r="AE101" s="14">
        <f t="shared" si="31"/>
        <v>2.8381761022258684E-3</v>
      </c>
      <c r="AF101" s="14">
        <f t="shared" si="32"/>
        <v>1.3955495989368563E-6</v>
      </c>
      <c r="AG101" s="14">
        <f t="shared" si="33"/>
        <v>8.4534907436002263E-5</v>
      </c>
      <c r="AH101" s="14">
        <f t="shared" si="34"/>
        <v>5.4156774344137754E-4</v>
      </c>
      <c r="AI101" s="14">
        <f t="shared" si="35"/>
        <v>6.235876950241419E-3</v>
      </c>
      <c r="AJ101" s="14">
        <f t="shared" si="36"/>
        <v>3.0875921305698792</v>
      </c>
    </row>
    <row r="102" spans="1:36" x14ac:dyDescent="0.2">
      <c r="A102" s="14" t="str">
        <f t="shared" ref="A102" si="46">A16</f>
        <v>Рязанская область</v>
      </c>
      <c r="B102" s="14">
        <f t="shared" si="2"/>
        <v>2.5031938221728302E-3</v>
      </c>
      <c r="C102" s="14">
        <f t="shared" si="3"/>
        <v>1.1407643101440823E-3</v>
      </c>
      <c r="D102" s="14">
        <f t="shared" si="4"/>
        <v>2.9145729295353964E-4</v>
      </c>
      <c r="E102" s="14">
        <f t="shared" si="5"/>
        <v>0.48015873015873012</v>
      </c>
      <c r="F102" s="14">
        <f t="shared" si="6"/>
        <v>0.27999999999999847</v>
      </c>
      <c r="G102" s="14">
        <f t="shared" si="7"/>
        <v>0.28000000000000042</v>
      </c>
      <c r="H102" s="14">
        <f t="shared" si="8"/>
        <v>5.3822959509743486E-4</v>
      </c>
      <c r="I102" s="14">
        <f t="shared" si="9"/>
        <v>3.3377320003255633E-3</v>
      </c>
      <c r="J102" s="14">
        <f t="shared" si="10"/>
        <v>7.2824642777175714E-4</v>
      </c>
      <c r="K102" s="14">
        <f t="shared" si="11"/>
        <v>7.3336775150152616E-3</v>
      </c>
      <c r="L102" s="14">
        <f t="shared" si="12"/>
        <v>7.6245455329107745E-3</v>
      </c>
      <c r="M102" s="14">
        <f t="shared" si="13"/>
        <v>6.326175178470604E-4</v>
      </c>
      <c r="N102" s="14">
        <f t="shared" si="14"/>
        <v>4.2292422180901105E-3</v>
      </c>
      <c r="O102" s="14">
        <f t="shared" si="15"/>
        <v>5.4013526043950326E-4</v>
      </c>
      <c r="P102" s="14">
        <f t="shared" si="16"/>
        <v>9.4868537574452332E-3</v>
      </c>
      <c r="Q102" s="14">
        <f t="shared" si="17"/>
        <v>5.2731083924803E-5</v>
      </c>
      <c r="R102" s="14">
        <f t="shared" si="18"/>
        <v>9.1783059605059995E-5</v>
      </c>
      <c r="S102" s="14">
        <f t="shared" si="19"/>
        <v>1.5728386810431988E-5</v>
      </c>
      <c r="T102" s="14">
        <f t="shared" si="20"/>
        <v>4.9467880794424416E-9</v>
      </c>
      <c r="U102" s="14">
        <f t="shared" si="21"/>
        <v>3.6537192510675552E-7</v>
      </c>
      <c r="V102" s="14">
        <f t="shared" si="22"/>
        <v>1.87848084335753E-6</v>
      </c>
      <c r="W102" s="14">
        <f t="shared" si="23"/>
        <v>2.7249204841851072E-5</v>
      </c>
      <c r="X102" s="14">
        <f t="shared" si="24"/>
        <v>9.0916651821349034E-6</v>
      </c>
      <c r="Y102" s="14">
        <f t="shared" si="25"/>
        <v>3.8369887905158155E-5</v>
      </c>
      <c r="Z102" s="14">
        <f t="shared" si="26"/>
        <v>6.3334473057095514E-7</v>
      </c>
      <c r="AA102" s="14">
        <f t="shared" si="27"/>
        <v>0</v>
      </c>
      <c r="AB102" s="14">
        <f t="shared" si="28"/>
        <v>4.9701542209388137E-5</v>
      </c>
      <c r="AC102" s="14">
        <f t="shared" si="29"/>
        <v>8.4832008061650366E-2</v>
      </c>
      <c r="AD102" s="14">
        <f t="shared" si="30"/>
        <v>1.4325527317000699E-2</v>
      </c>
      <c r="AE102" s="14">
        <f t="shared" si="31"/>
        <v>1.864376801792886E-3</v>
      </c>
      <c r="AF102" s="14">
        <f t="shared" si="32"/>
        <v>9.0617257307522032E-4</v>
      </c>
      <c r="AG102" s="14">
        <f t="shared" si="33"/>
        <v>2.0011764784781433E-3</v>
      </c>
      <c r="AH102" s="14">
        <f t="shared" si="34"/>
        <v>2.2421676618660031E-4</v>
      </c>
      <c r="AI102" s="14">
        <f t="shared" si="35"/>
        <v>2.347007198886563E-2</v>
      </c>
      <c r="AJ102" s="14">
        <f t="shared" si="36"/>
        <v>1.2064565123707578</v>
      </c>
    </row>
    <row r="103" spans="1:36" x14ac:dyDescent="0.2">
      <c r="A103" s="14" t="str">
        <f t="shared" ref="A103" si="47">A17</f>
        <v>Смоленская область</v>
      </c>
      <c r="B103" s="14">
        <f t="shared" ref="B103:B155" si="48">$B$90*(($B$4-B17)^2)</f>
        <v>1.8470436361781269E-3</v>
      </c>
      <c r="C103" s="14">
        <f t="shared" si="3"/>
        <v>1.5644641923927009E-3</v>
      </c>
      <c r="D103" s="14">
        <f t="shared" si="4"/>
        <v>2.6418614896086921E-4</v>
      </c>
      <c r="E103" s="14">
        <f t="shared" si="5"/>
        <v>0.18349206349206332</v>
      </c>
      <c r="F103" s="14">
        <f t="shared" si="6"/>
        <v>0.20571428571428504</v>
      </c>
      <c r="G103" s="14">
        <f t="shared" si="7"/>
        <v>0.20571428571428585</v>
      </c>
      <c r="H103" s="14">
        <f t="shared" si="8"/>
        <v>3.4894125995739966E-5</v>
      </c>
      <c r="I103" s="14">
        <f t="shared" si="9"/>
        <v>3.1783028134019136E-3</v>
      </c>
      <c r="J103" s="14">
        <f t="shared" si="10"/>
        <v>8.9401308904867494E-4</v>
      </c>
      <c r="K103" s="14">
        <f t="shared" si="11"/>
        <v>6.2040081558635898E-3</v>
      </c>
      <c r="L103" s="14">
        <f t="shared" si="12"/>
        <v>2.1091464494437419E-2</v>
      </c>
      <c r="M103" s="14">
        <f t="shared" si="13"/>
        <v>2.4332577095301983E-2</v>
      </c>
      <c r="N103" s="14">
        <f t="shared" si="14"/>
        <v>7.019458155745153E-3</v>
      </c>
      <c r="O103" s="14">
        <f t="shared" si="15"/>
        <v>1.9798258734322805E-8</v>
      </c>
      <c r="P103" s="14">
        <f t="shared" si="16"/>
        <v>6.4360138354797904E-3</v>
      </c>
      <c r="Q103" s="14">
        <f t="shared" si="17"/>
        <v>3.0718895680746839E-4</v>
      </c>
      <c r="R103" s="14">
        <f t="shared" si="18"/>
        <v>4.1782384295701452E-8</v>
      </c>
      <c r="S103" s="14">
        <f t="shared" si="19"/>
        <v>1.0836249664790382E-5</v>
      </c>
      <c r="T103" s="14">
        <f t="shared" si="20"/>
        <v>5.9734685811698334E-6</v>
      </c>
      <c r="U103" s="14">
        <f t="shared" si="21"/>
        <v>8.6041934094623121E-6</v>
      </c>
      <c r="V103" s="14">
        <f t="shared" si="22"/>
        <v>3.6852571195963432E-7</v>
      </c>
      <c r="W103" s="14">
        <f t="shared" si="23"/>
        <v>2.9152328739391701E-4</v>
      </c>
      <c r="X103" s="14">
        <f t="shared" si="24"/>
        <v>1.1001810971448926E-4</v>
      </c>
      <c r="Y103" s="14">
        <f t="shared" si="25"/>
        <v>1.4849643256849713E-4</v>
      </c>
      <c r="Z103" s="14">
        <f t="shared" si="26"/>
        <v>7.7035208626169383E-5</v>
      </c>
      <c r="AA103" s="14">
        <f t="shared" si="27"/>
        <v>0</v>
      </c>
      <c r="AB103" s="14">
        <f t="shared" si="28"/>
        <v>1.2283248409586422E-4</v>
      </c>
      <c r="AC103" s="14">
        <f t="shared" si="29"/>
        <v>6.6491092203589938E-2</v>
      </c>
      <c r="AD103" s="14">
        <f t="shared" si="30"/>
        <v>4.6573378972769933E-6</v>
      </c>
      <c r="AE103" s="14">
        <f t="shared" si="31"/>
        <v>1.1870883433086206E-2</v>
      </c>
      <c r="AF103" s="14">
        <f t="shared" si="32"/>
        <v>3.0378703854207998E-4</v>
      </c>
      <c r="AG103" s="14">
        <f t="shared" si="33"/>
        <v>6.7349327215864864E-4</v>
      </c>
      <c r="AH103" s="14">
        <f t="shared" si="34"/>
        <v>3.6398155541044108E-5</v>
      </c>
      <c r="AI103" s="14">
        <f t="shared" si="35"/>
        <v>8.4840860168489771E-3</v>
      </c>
      <c r="AJ103" s="14">
        <f t="shared" si="36"/>
        <v>0.75673439661832109</v>
      </c>
    </row>
    <row r="104" spans="1:36" x14ac:dyDescent="0.2">
      <c r="A104" s="14" t="str">
        <f t="shared" ref="A104" si="49">A18</f>
        <v>Тамбовская область</v>
      </c>
      <c r="B104" s="14">
        <f t="shared" si="48"/>
        <v>2.9251975867457284E-3</v>
      </c>
      <c r="C104" s="14">
        <f t="shared" si="3"/>
        <v>1.3231731749945258E-3</v>
      </c>
      <c r="D104" s="14">
        <f t="shared" si="4"/>
        <v>3.3543823732953956E-4</v>
      </c>
      <c r="E104" s="14">
        <f t="shared" si="5"/>
        <v>0.44587301587301598</v>
      </c>
      <c r="F104" s="14">
        <f t="shared" si="6"/>
        <v>3.8134920634920597</v>
      </c>
      <c r="G104" s="14">
        <f t="shared" si="7"/>
        <v>3.8134920634920633</v>
      </c>
      <c r="H104" s="14">
        <f t="shared" si="8"/>
        <v>1.6667555197711744E-4</v>
      </c>
      <c r="I104" s="14">
        <f t="shared" si="9"/>
        <v>2.0963654060707536E-3</v>
      </c>
      <c r="J104" s="14">
        <f t="shared" si="10"/>
        <v>9.2992769799609006E-4</v>
      </c>
      <c r="K104" s="14">
        <f t="shared" si="11"/>
        <v>1.0591917021121784E-2</v>
      </c>
      <c r="L104" s="14">
        <f t="shared" si="12"/>
        <v>8.7939120767279166E-3</v>
      </c>
      <c r="M104" s="14">
        <f t="shared" si="13"/>
        <v>1.9626256064788405E-2</v>
      </c>
      <c r="N104" s="14">
        <f t="shared" si="14"/>
        <v>4.2285867826391419E-4</v>
      </c>
      <c r="O104" s="14">
        <f t="shared" si="15"/>
        <v>5.8062229426290369E-4</v>
      </c>
      <c r="P104" s="14">
        <f t="shared" si="16"/>
        <v>5.6384816828751625E-3</v>
      </c>
      <c r="Q104" s="14">
        <f t="shared" si="17"/>
        <v>5.0112397743877881E-4</v>
      </c>
      <c r="R104" s="14">
        <f t="shared" si="18"/>
        <v>5.8278438684547995E-4</v>
      </c>
      <c r="S104" s="14">
        <f t="shared" si="19"/>
        <v>3.5426381161293174E-3</v>
      </c>
      <c r="T104" s="14">
        <f t="shared" si="20"/>
        <v>6.422591180384303E-5</v>
      </c>
      <c r="U104" s="14">
        <f t="shared" si="21"/>
        <v>8.9118157190571997E-5</v>
      </c>
      <c r="V104" s="14">
        <f t="shared" si="22"/>
        <v>1.2138463035794731E-5</v>
      </c>
      <c r="W104" s="14">
        <f t="shared" si="23"/>
        <v>6.9224997505077101E-5</v>
      </c>
      <c r="X104" s="14">
        <f t="shared" si="24"/>
        <v>4.4593058485195072E-5</v>
      </c>
      <c r="Y104" s="14">
        <f t="shared" si="25"/>
        <v>1.0044246735664359E-4</v>
      </c>
      <c r="Z104" s="14">
        <f t="shared" si="26"/>
        <v>1.469164172328549E-4</v>
      </c>
      <c r="AA104" s="14">
        <f t="shared" si="27"/>
        <v>0</v>
      </c>
      <c r="AB104" s="14">
        <f t="shared" si="28"/>
        <v>4.3188609221599143E-3</v>
      </c>
      <c r="AC104" s="14">
        <f t="shared" si="29"/>
        <v>0.12945860886994345</v>
      </c>
      <c r="AD104" s="14">
        <f t="shared" si="30"/>
        <v>3.8664093543437479E-2</v>
      </c>
      <c r="AE104" s="14">
        <f t="shared" si="31"/>
        <v>4.0812105398994403E-3</v>
      </c>
      <c r="AF104" s="14">
        <f t="shared" si="32"/>
        <v>5.111830897867823E-4</v>
      </c>
      <c r="AG104" s="14">
        <f t="shared" si="33"/>
        <v>6.3352168957827686E-3</v>
      </c>
      <c r="AH104" s="14">
        <f t="shared" si="34"/>
        <v>7.3969820525225888E-4</v>
      </c>
      <c r="AI104" s="14">
        <f t="shared" si="35"/>
        <v>1.2810369409888401E-2</v>
      </c>
      <c r="AJ104" s="14">
        <f t="shared" si="36"/>
        <v>8.3283604157594642</v>
      </c>
    </row>
    <row r="105" spans="1:36" x14ac:dyDescent="0.2">
      <c r="A105" s="14" t="str">
        <f t="shared" ref="A105" si="50">A19</f>
        <v>Тверская область</v>
      </c>
      <c r="B105" s="14">
        <f t="shared" si="48"/>
        <v>6.3516811593509939E-4</v>
      </c>
      <c r="C105" s="14">
        <f t="shared" si="3"/>
        <v>8.1399809285680658E-4</v>
      </c>
      <c r="D105" s="14">
        <f t="shared" si="4"/>
        <v>1.6046926219848219E-4</v>
      </c>
      <c r="E105" s="14">
        <f t="shared" si="5"/>
        <v>0.35063492063492052</v>
      </c>
      <c r="F105" s="14">
        <f t="shared" si="6"/>
        <v>6.3492063492056271E-4</v>
      </c>
      <c r="G105" s="14">
        <f t="shared" si="7"/>
        <v>6.3492063492065292E-4</v>
      </c>
      <c r="H105" s="14">
        <f t="shared" si="8"/>
        <v>1.7477903230356498E-4</v>
      </c>
      <c r="I105" s="14">
        <f t="shared" si="9"/>
        <v>5.0615296407407135E-3</v>
      </c>
      <c r="J105" s="14">
        <f t="shared" si="10"/>
        <v>5.9572619435294008E-4</v>
      </c>
      <c r="K105" s="14">
        <f t="shared" si="11"/>
        <v>4.6256115759015937E-3</v>
      </c>
      <c r="L105" s="14">
        <f t="shared" si="12"/>
        <v>5.9570242306468965E-3</v>
      </c>
      <c r="M105" s="14">
        <f t="shared" si="13"/>
        <v>1.7182659563524229E-3</v>
      </c>
      <c r="N105" s="14">
        <f t="shared" si="14"/>
        <v>1.050220627830575E-3</v>
      </c>
      <c r="O105" s="14">
        <f t="shared" si="15"/>
        <v>3.8054367857519062E-5</v>
      </c>
      <c r="P105" s="14">
        <f t="shared" si="16"/>
        <v>1.2219642242428825E-2</v>
      </c>
      <c r="Q105" s="14">
        <f t="shared" si="17"/>
        <v>4.4291581778419816E-4</v>
      </c>
      <c r="R105" s="14">
        <f t="shared" si="18"/>
        <v>1.1042844792054445E-4</v>
      </c>
      <c r="S105" s="14">
        <f t="shared" si="19"/>
        <v>3.8727001155255874E-5</v>
      </c>
      <c r="T105" s="14">
        <f t="shared" si="20"/>
        <v>7.2632235463471507E-5</v>
      </c>
      <c r="U105" s="14">
        <f t="shared" si="21"/>
        <v>1.9453477722971614E-4</v>
      </c>
      <c r="V105" s="14">
        <f t="shared" si="22"/>
        <v>5.9136732711730256E-5</v>
      </c>
      <c r="W105" s="14">
        <f t="shared" si="23"/>
        <v>1.2771774408035143E-5</v>
      </c>
      <c r="X105" s="14">
        <f t="shared" si="24"/>
        <v>3.8705771082942325E-5</v>
      </c>
      <c r="Y105" s="14">
        <f t="shared" si="25"/>
        <v>3.2860027550858879E-5</v>
      </c>
      <c r="Z105" s="14">
        <f t="shared" si="26"/>
        <v>1.134558051049111E-5</v>
      </c>
      <c r="AA105" s="14">
        <f t="shared" si="27"/>
        <v>0</v>
      </c>
      <c r="AB105" s="14">
        <f t="shared" si="28"/>
        <v>2.611844426435508E-4</v>
      </c>
      <c r="AC105" s="14">
        <f t="shared" si="29"/>
        <v>0.10475676273635474</v>
      </c>
      <c r="AD105" s="14">
        <f t="shared" si="30"/>
        <v>1.7211078851994615E-2</v>
      </c>
      <c r="AE105" s="14">
        <f t="shared" si="31"/>
        <v>2.1173691815206696E-3</v>
      </c>
      <c r="AF105" s="14">
        <f t="shared" si="32"/>
        <v>2.7563190267827351E-6</v>
      </c>
      <c r="AG105" s="14">
        <f t="shared" si="33"/>
        <v>4.1176190687260269E-3</v>
      </c>
      <c r="AH105" s="14">
        <f t="shared" si="34"/>
        <v>9.6323057214643511E-5</v>
      </c>
      <c r="AI105" s="14">
        <f t="shared" si="35"/>
        <v>2.9530529901926356E-3</v>
      </c>
      <c r="AJ105" s="14">
        <f t="shared" si="36"/>
        <v>0.51748545605765817</v>
      </c>
    </row>
    <row r="106" spans="1:36" x14ac:dyDescent="0.2">
      <c r="A106" s="14" t="str">
        <f t="shared" ref="A106" si="51">A20</f>
        <v>Тульская область</v>
      </c>
      <c r="B106" s="14">
        <f t="shared" si="48"/>
        <v>3.879801339295501E-3</v>
      </c>
      <c r="C106" s="14">
        <f t="shared" si="3"/>
        <v>5.3346813213085427E-4</v>
      </c>
      <c r="D106" s="14">
        <f t="shared" si="4"/>
        <v>3.8325370643966231E-4</v>
      </c>
      <c r="E106" s="14">
        <f t="shared" si="5"/>
        <v>0.55253968253968222</v>
      </c>
      <c r="F106" s="14">
        <f t="shared" si="6"/>
        <v>1.2857142857142612E-2</v>
      </c>
      <c r="G106" s="14">
        <f t="shared" si="7"/>
        <v>1.2857142857142918E-2</v>
      </c>
      <c r="H106" s="14">
        <f t="shared" si="8"/>
        <v>6.4980220107348089E-4</v>
      </c>
      <c r="I106" s="14">
        <f t="shared" si="9"/>
        <v>2.6834834591126819E-3</v>
      </c>
      <c r="J106" s="14">
        <f t="shared" si="10"/>
        <v>1.9898090278847045E-3</v>
      </c>
      <c r="K106" s="14">
        <f t="shared" si="11"/>
        <v>2.0587085591920913E-3</v>
      </c>
      <c r="L106" s="14">
        <f t="shared" si="12"/>
        <v>2.6388533639192698E-3</v>
      </c>
      <c r="M106" s="14">
        <f t="shared" si="13"/>
        <v>5.374158954163261E-3</v>
      </c>
      <c r="N106" s="14">
        <f t="shared" si="14"/>
        <v>2.114631106494189E-3</v>
      </c>
      <c r="O106" s="14">
        <f t="shared" si="15"/>
        <v>4.60274497696999E-4</v>
      </c>
      <c r="P106" s="14">
        <f t="shared" si="16"/>
        <v>7.0413911711240135E-3</v>
      </c>
      <c r="Q106" s="14">
        <f t="shared" si="17"/>
        <v>1.1227399405416983E-5</v>
      </c>
      <c r="R106" s="14">
        <f t="shared" si="18"/>
        <v>1.4760379484381558E-4</v>
      </c>
      <c r="S106" s="14">
        <f t="shared" si="19"/>
        <v>3.648079652872605E-7</v>
      </c>
      <c r="T106" s="14">
        <f t="shared" si="20"/>
        <v>3.0909845514166194E-4</v>
      </c>
      <c r="U106" s="14">
        <f t="shared" si="21"/>
        <v>1.8804570345354697E-6</v>
      </c>
      <c r="V106" s="14">
        <f t="shared" si="22"/>
        <v>2.2653672296435659E-6</v>
      </c>
      <c r="W106" s="14">
        <f t="shared" si="23"/>
        <v>5.0583934710089439E-5</v>
      </c>
      <c r="X106" s="14">
        <f t="shared" si="24"/>
        <v>5.2879082802797137E-5</v>
      </c>
      <c r="Y106" s="14">
        <f t="shared" si="25"/>
        <v>2.7340899862979859E-5</v>
      </c>
      <c r="Z106" s="14">
        <f t="shared" si="26"/>
        <v>1.1349982583896914E-4</v>
      </c>
      <c r="AA106" s="14">
        <f t="shared" si="27"/>
        <v>0</v>
      </c>
      <c r="AB106" s="14">
        <f t="shared" si="28"/>
        <v>1.0771938749746582E-3</v>
      </c>
      <c r="AC106" s="14">
        <f t="shared" si="29"/>
        <v>9.7850826583122646E-3</v>
      </c>
      <c r="AD106" s="14">
        <f t="shared" si="30"/>
        <v>2.0906577151272117E-4</v>
      </c>
      <c r="AE106" s="14">
        <f t="shared" si="31"/>
        <v>1.5203272205221562E-3</v>
      </c>
      <c r="AF106" s="14">
        <f t="shared" si="32"/>
        <v>2.2076667424203444E-3</v>
      </c>
      <c r="AG106" s="14">
        <f t="shared" si="33"/>
        <v>4.7374350695360773E-3</v>
      </c>
      <c r="AH106" s="14">
        <f t="shared" si="34"/>
        <v>1.70201124466023E-4</v>
      </c>
      <c r="AI106" s="14">
        <f t="shared" si="35"/>
        <v>2.498091838108835E-2</v>
      </c>
      <c r="AJ106" s="14">
        <f t="shared" si="36"/>
        <v>0.6534662386401624</v>
      </c>
    </row>
    <row r="107" spans="1:36" x14ac:dyDescent="0.2">
      <c r="A107" s="14" t="str">
        <f t="shared" ref="A107" si="52">A21</f>
        <v>Ярославская область</v>
      </c>
      <c r="B107" s="14">
        <f t="shared" si="48"/>
        <v>2.7759065555185997E-3</v>
      </c>
      <c r="C107" s="14">
        <f t="shared" si="3"/>
        <v>8.6884841826775038E-4</v>
      </c>
      <c r="D107" s="14">
        <f t="shared" si="4"/>
        <v>1.3237653812800453E-4</v>
      </c>
      <c r="E107" s="14">
        <f t="shared" si="5"/>
        <v>0.25396825396825395</v>
      </c>
      <c r="F107" s="14">
        <f t="shared" si="6"/>
        <v>0.59063492063492229</v>
      </c>
      <c r="G107" s="14">
        <f t="shared" si="7"/>
        <v>0.59063492063492018</v>
      </c>
      <c r="H107" s="14">
        <f t="shared" si="8"/>
        <v>6.3571393873771401E-6</v>
      </c>
      <c r="I107" s="14">
        <f t="shared" si="9"/>
        <v>1.0152056279262992E-3</v>
      </c>
      <c r="J107" s="14">
        <f t="shared" si="10"/>
        <v>7.3675691371361918E-4</v>
      </c>
      <c r="K107" s="14">
        <f t="shared" si="11"/>
        <v>4.2040507893348353E-3</v>
      </c>
      <c r="L107" s="14">
        <f t="shared" si="12"/>
        <v>3.830263360344901E-3</v>
      </c>
      <c r="M107" s="14">
        <f t="shared" si="13"/>
        <v>9.9539504187558681E-4</v>
      </c>
      <c r="N107" s="14">
        <f t="shared" si="14"/>
        <v>7.3258334199132786E-5</v>
      </c>
      <c r="O107" s="14">
        <f t="shared" si="15"/>
        <v>7.8429627706175955E-5</v>
      </c>
      <c r="P107" s="14">
        <f t="shared" si="16"/>
        <v>8.1473154304021137E-3</v>
      </c>
      <c r="Q107" s="14">
        <f t="shared" si="17"/>
        <v>1.2560549335498524E-4</v>
      </c>
      <c r="R107" s="14">
        <f t="shared" si="18"/>
        <v>3.8879831210022122E-5</v>
      </c>
      <c r="S107" s="14">
        <f t="shared" si="19"/>
        <v>2.2381578396612898E-4</v>
      </c>
      <c r="T107" s="14">
        <f t="shared" si="20"/>
        <v>1.6942998470847181E-6</v>
      </c>
      <c r="U107" s="14">
        <f t="shared" si="21"/>
        <v>1.941682802238715E-7</v>
      </c>
      <c r="V107" s="14">
        <f t="shared" si="22"/>
        <v>4.1225419781130512E-4</v>
      </c>
      <c r="W107" s="14">
        <f t="shared" si="23"/>
        <v>6.0962725384713663E-7</v>
      </c>
      <c r="X107" s="14">
        <f t="shared" si="24"/>
        <v>1.5821484075443341E-5</v>
      </c>
      <c r="Y107" s="14">
        <f t="shared" si="25"/>
        <v>1.5930309292139329E-5</v>
      </c>
      <c r="Z107" s="14">
        <f t="shared" si="26"/>
        <v>2.047912462468929E-4</v>
      </c>
      <c r="AA107" s="14">
        <f t="shared" si="27"/>
        <v>0</v>
      </c>
      <c r="AB107" s="14">
        <f t="shared" si="28"/>
        <v>3.1939002016686808E-4</v>
      </c>
      <c r="AC107" s="14">
        <f t="shared" si="29"/>
        <v>5.0454850621629715E-2</v>
      </c>
      <c r="AD107" s="14">
        <f t="shared" si="30"/>
        <v>7.9379528098536285E-3</v>
      </c>
      <c r="AE107" s="14">
        <f t="shared" si="31"/>
        <v>7.7022568085767301E-4</v>
      </c>
      <c r="AF107" s="14">
        <f t="shared" si="32"/>
        <v>6.5415402263786617E-3</v>
      </c>
      <c r="AG107" s="14">
        <f t="shared" si="33"/>
        <v>3.157269383234269E-5</v>
      </c>
      <c r="AH107" s="14">
        <f t="shared" si="34"/>
        <v>2.3140854477848782E-3</v>
      </c>
      <c r="AI107" s="14">
        <f t="shared" si="35"/>
        <v>3.4761983936839797E-3</v>
      </c>
      <c r="AJ107" s="14">
        <f t="shared" si="36"/>
        <v>1.5309876713504258</v>
      </c>
    </row>
    <row r="108" spans="1:36" x14ac:dyDescent="0.2">
      <c r="A108" s="14" t="str">
        <f t="shared" ref="A108" si="53">A22</f>
        <v>г. Москва</v>
      </c>
      <c r="B108" s="14">
        <f t="shared" si="48"/>
        <v>1.1904276584610242E-2</v>
      </c>
      <c r="C108" s="14">
        <f t="shared" si="3"/>
        <v>6.9545819433873765E-3</v>
      </c>
      <c r="D108" s="14">
        <f t="shared" si="4"/>
        <v>4.0007392646798775E-4</v>
      </c>
      <c r="E108" s="14">
        <f t="shared" si="5"/>
        <v>7.6825396825396783E-2</v>
      </c>
      <c r="F108" s="14">
        <f t="shared" si="6"/>
        <v>8.5434920634920655</v>
      </c>
      <c r="G108" s="14">
        <f t="shared" si="7"/>
        <v>8.5434920634920637</v>
      </c>
      <c r="H108" s="14">
        <f t="shared" si="8"/>
        <v>4.0137766023998525E-5</v>
      </c>
      <c r="I108" s="14">
        <f t="shared" si="9"/>
        <v>7.3745827466622687E-3</v>
      </c>
      <c r="J108" s="14">
        <f t="shared" si="10"/>
        <v>2.2802834291824576E-2</v>
      </c>
      <c r="K108" s="14">
        <f t="shared" si="11"/>
        <v>0.14984740907385638</v>
      </c>
      <c r="L108" s="14">
        <f t="shared" si="12"/>
        <v>0.13571015128101846</v>
      </c>
      <c r="M108" s="14">
        <f t="shared" si="13"/>
        <v>0.11341093398906095</v>
      </c>
      <c r="N108" s="14">
        <f t="shared" si="14"/>
        <v>6.4390710316228348E-3</v>
      </c>
      <c r="O108" s="14">
        <f t="shared" si="15"/>
        <v>5.5538369941123846E-4</v>
      </c>
      <c r="P108" s="14">
        <f t="shared" si="16"/>
        <v>3.1346412861248597E-2</v>
      </c>
      <c r="Q108" s="14">
        <f t="shared" si="17"/>
        <v>1.3021669959650695E-3</v>
      </c>
      <c r="R108" s="14">
        <f t="shared" si="18"/>
        <v>5.403792927185575E-3</v>
      </c>
      <c r="S108" s="14">
        <f t="shared" si="19"/>
        <v>1.97566504180693E-4</v>
      </c>
      <c r="T108" s="14">
        <f t="shared" si="20"/>
        <v>2.2959925758471987E-3</v>
      </c>
      <c r="U108" s="14">
        <f t="shared" si="21"/>
        <v>6.2943748298729669E-4</v>
      </c>
      <c r="V108" s="14">
        <f t="shared" si="22"/>
        <v>1.8782619918327513E-3</v>
      </c>
      <c r="W108" s="14">
        <f t="shared" si="23"/>
        <v>8.0415456426416931E-4</v>
      </c>
      <c r="X108" s="14">
        <f t="shared" si="24"/>
        <v>8.1517070321811182E-4</v>
      </c>
      <c r="Y108" s="14">
        <f t="shared" si="25"/>
        <v>1.3677507300883672E-3</v>
      </c>
      <c r="Z108" s="14">
        <f t="shared" si="26"/>
        <v>2.5505839504729112E-3</v>
      </c>
      <c r="AA108" s="14">
        <f t="shared" si="27"/>
        <v>0</v>
      </c>
      <c r="AB108" s="14">
        <f t="shared" si="28"/>
        <v>2.2274679918219811E-2</v>
      </c>
      <c r="AC108" s="14">
        <f t="shared" si="29"/>
        <v>0.38357891285208118</v>
      </c>
      <c r="AD108" s="14">
        <f t="shared" si="30"/>
        <v>0.30292408709737456</v>
      </c>
      <c r="AE108" s="14">
        <f t="shared" si="31"/>
        <v>8.5877824273588414E-3</v>
      </c>
      <c r="AF108" s="14">
        <f t="shared" si="32"/>
        <v>9.4650977805851629E-3</v>
      </c>
      <c r="AG108" s="14">
        <f t="shared" si="33"/>
        <v>3.2450294416517815E-3</v>
      </c>
      <c r="AH108" s="14">
        <f t="shared" si="34"/>
        <v>2.5123434623766806E-2</v>
      </c>
      <c r="AI108" s="14">
        <f t="shared" si="35"/>
        <v>5.3360046220752976E-3</v>
      </c>
      <c r="AJ108" s="14">
        <f t="shared" si="36"/>
        <v>18.42837528019388</v>
      </c>
    </row>
    <row r="109" spans="1:36" x14ac:dyDescent="0.2">
      <c r="A109" s="14" t="str">
        <f t="shared" ref="A109" si="54">A23</f>
        <v>Республика Карелия</v>
      </c>
      <c r="B109" s="14">
        <f t="shared" si="48"/>
        <v>2.6386617859833715E-5</v>
      </c>
      <c r="C109" s="14">
        <f t="shared" si="3"/>
        <v>2.8368063659525052E-3</v>
      </c>
      <c r="D109" s="14">
        <f t="shared" si="4"/>
        <v>3.9471492976446857E-5</v>
      </c>
      <c r="E109" s="14">
        <f t="shared" si="5"/>
        <v>6.3492063492063489E-2</v>
      </c>
      <c r="F109" s="14">
        <f t="shared" si="6"/>
        <v>0.29349206349206503</v>
      </c>
      <c r="G109" s="14">
        <f t="shared" si="7"/>
        <v>0.29349206349206314</v>
      </c>
      <c r="H109" s="14">
        <f t="shared" si="8"/>
        <v>5.1744897023479697E-5</v>
      </c>
      <c r="I109" s="14">
        <f t="shared" si="9"/>
        <v>1.1525186434730933E-2</v>
      </c>
      <c r="J109" s="14">
        <f t="shared" si="10"/>
        <v>9.7837236491068015E-4</v>
      </c>
      <c r="K109" s="14">
        <f t="shared" si="11"/>
        <v>1.9427970137549856E-2</v>
      </c>
      <c r="L109" s="14">
        <f t="shared" si="12"/>
        <v>3.0770510892137764E-2</v>
      </c>
      <c r="M109" s="14">
        <f t="shared" si="13"/>
        <v>9.3658098887972243E-3</v>
      </c>
      <c r="N109" s="14">
        <f t="shared" si="14"/>
        <v>4.7339365989443563E-2</v>
      </c>
      <c r="O109" s="14">
        <f t="shared" si="15"/>
        <v>5.7212079854784771E-4</v>
      </c>
      <c r="P109" s="14">
        <f t="shared" si="16"/>
        <v>2.6249695476512611E-3</v>
      </c>
      <c r="Q109" s="14">
        <f t="shared" si="17"/>
        <v>5.3714939466642551E-6</v>
      </c>
      <c r="R109" s="14">
        <f t="shared" si="18"/>
        <v>1.2088689470249899E-6</v>
      </c>
      <c r="S109" s="14">
        <f t="shared" si="19"/>
        <v>3.1402820853720054E-5</v>
      </c>
      <c r="T109" s="14">
        <f t="shared" si="20"/>
        <v>5.8970627167094143E-6</v>
      </c>
      <c r="U109" s="14">
        <f t="shared" si="21"/>
        <v>1.321120450959972E-5</v>
      </c>
      <c r="V109" s="14">
        <f t="shared" si="22"/>
        <v>1.9122260351467552E-5</v>
      </c>
      <c r="W109" s="14">
        <f t="shared" si="23"/>
        <v>6.1309346735844455E-5</v>
      </c>
      <c r="X109" s="14">
        <f t="shared" si="24"/>
        <v>1.0869871659257067E-5</v>
      </c>
      <c r="Y109" s="14">
        <f t="shared" si="25"/>
        <v>3.8836577115665965E-5</v>
      </c>
      <c r="Z109" s="14">
        <f t="shared" si="26"/>
        <v>5.0903482291259132E-5</v>
      </c>
      <c r="AA109" s="14">
        <f t="shared" si="27"/>
        <v>0</v>
      </c>
      <c r="AB109" s="14">
        <f t="shared" si="28"/>
        <v>5.5744256730827469E-4</v>
      </c>
      <c r="AC109" s="14">
        <f t="shared" si="29"/>
        <v>4.8402121652387574E-2</v>
      </c>
      <c r="AD109" s="14">
        <f t="shared" si="30"/>
        <v>3.7815593418324134E-2</v>
      </c>
      <c r="AE109" s="14">
        <f t="shared" si="31"/>
        <v>1.9884491499041982E-3</v>
      </c>
      <c r="AF109" s="14">
        <f t="shared" si="32"/>
        <v>7.6536947761395751E-4</v>
      </c>
      <c r="AG109" s="14">
        <f t="shared" si="33"/>
        <v>7.7409542979067969E-3</v>
      </c>
      <c r="AH109" s="14">
        <f t="shared" si="34"/>
        <v>9.4896540918287526E-4</v>
      </c>
      <c r="AI109" s="14">
        <f t="shared" si="35"/>
        <v>1.083266869314498E-3</v>
      </c>
      <c r="AJ109" s="14">
        <f t="shared" si="36"/>
        <v>0.87557520173484249</v>
      </c>
    </row>
    <row r="110" spans="1:36" x14ac:dyDescent="0.2">
      <c r="A110" s="14" t="str">
        <f t="shared" ref="A110" si="55">A24</f>
        <v>Республика Коми</v>
      </c>
      <c r="B110" s="14">
        <f t="shared" si="48"/>
        <v>2.0990676382453043E-3</v>
      </c>
      <c r="C110" s="14">
        <f t="shared" si="3"/>
        <v>1.8801322387116315E-3</v>
      </c>
      <c r="D110" s="14">
        <f t="shared" si="4"/>
        <v>1.1302903915289634E-7</v>
      </c>
      <c r="E110" s="14">
        <f t="shared" si="5"/>
        <v>0.12444444444444451</v>
      </c>
      <c r="F110" s="14">
        <f t="shared" si="6"/>
        <v>8.3968253968254802E-2</v>
      </c>
      <c r="G110" s="14">
        <f t="shared" si="7"/>
        <v>8.3968253968253748E-2</v>
      </c>
      <c r="H110" s="14">
        <f t="shared" si="8"/>
        <v>1.268982028447066E-5</v>
      </c>
      <c r="I110" s="14">
        <f t="shared" si="9"/>
        <v>3.5851682205502236E-3</v>
      </c>
      <c r="J110" s="14">
        <f t="shared" si="10"/>
        <v>3.2243905662043704E-3</v>
      </c>
      <c r="K110" s="14">
        <f t="shared" si="11"/>
        <v>1.1782649633247716E-2</v>
      </c>
      <c r="L110" s="14">
        <f t="shared" si="12"/>
        <v>2.1445744643895245E-2</v>
      </c>
      <c r="M110" s="14">
        <f t="shared" si="13"/>
        <v>2.9391955193524555E-2</v>
      </c>
      <c r="N110" s="14">
        <f t="shared" si="14"/>
        <v>4.8151230135789315E-3</v>
      </c>
      <c r="O110" s="14">
        <f t="shared" si="15"/>
        <v>1.3762110685540196E-5</v>
      </c>
      <c r="P110" s="14">
        <f t="shared" si="16"/>
        <v>1.9970675746237311E-4</v>
      </c>
      <c r="Q110" s="14">
        <f t="shared" si="17"/>
        <v>2.0105335527086318E-4</v>
      </c>
      <c r="R110" s="14">
        <f t="shared" si="18"/>
        <v>1.1363590776298317E-4</v>
      </c>
      <c r="S110" s="14">
        <f t="shared" si="19"/>
        <v>9.7220130587130215E-4</v>
      </c>
      <c r="T110" s="14">
        <f t="shared" si="20"/>
        <v>1.4114402594666657E-5</v>
      </c>
      <c r="U110" s="14">
        <f t="shared" si="21"/>
        <v>4.5980987353206151E-4</v>
      </c>
      <c r="V110" s="14">
        <f t="shared" si="22"/>
        <v>9.2613846274736841E-5</v>
      </c>
      <c r="W110" s="14">
        <f t="shared" si="23"/>
        <v>1.3654566747790588E-5</v>
      </c>
      <c r="X110" s="14">
        <f t="shared" si="24"/>
        <v>1.985401271711588E-5</v>
      </c>
      <c r="Y110" s="14">
        <f t="shared" si="25"/>
        <v>6.3472237764834437E-5</v>
      </c>
      <c r="Z110" s="14">
        <f t="shared" si="26"/>
        <v>1.2550767021666129E-4</v>
      </c>
      <c r="AA110" s="14">
        <f t="shared" si="27"/>
        <v>0</v>
      </c>
      <c r="AB110" s="14">
        <f t="shared" si="28"/>
        <v>7.2955465324394623E-4</v>
      </c>
      <c r="AC110" s="14">
        <f t="shared" si="29"/>
        <v>2.1761200531140942E-2</v>
      </c>
      <c r="AD110" s="14">
        <f t="shared" si="30"/>
        <v>1.4183187751076933E-2</v>
      </c>
      <c r="AE110" s="14">
        <f t="shared" si="31"/>
        <v>4.707260441005787E-3</v>
      </c>
      <c r="AF110" s="14">
        <f t="shared" si="32"/>
        <v>7.5494555224748362E-6</v>
      </c>
      <c r="AG110" s="14">
        <f t="shared" si="33"/>
        <v>9.4626174207524804E-4</v>
      </c>
      <c r="AH110" s="14">
        <f t="shared" si="34"/>
        <v>4.6355885706750972E-4</v>
      </c>
      <c r="AI110" s="14">
        <f t="shared" si="35"/>
        <v>4.570019840305483E-3</v>
      </c>
      <c r="AJ110" s="14">
        <f t="shared" si="36"/>
        <v>0.42027596569657383</v>
      </c>
    </row>
    <row r="111" spans="1:36" x14ac:dyDescent="0.2">
      <c r="A111" s="14" t="str">
        <f t="shared" ref="A111" si="56">A25</f>
        <v>Архангельская область</v>
      </c>
      <c r="B111" s="14">
        <f t="shared" si="48"/>
        <v>2.0553320897691821E-3</v>
      </c>
      <c r="C111" s="14">
        <f t="shared" si="3"/>
        <v>1.1405501349509755E-3</v>
      </c>
      <c r="D111" s="14">
        <f t="shared" si="4"/>
        <v>2.3492172442362826E-5</v>
      </c>
      <c r="E111" s="14">
        <f t="shared" si="5"/>
        <v>4.0634920634920704E-2</v>
      </c>
      <c r="F111" s="14">
        <f t="shared" si="6"/>
        <v>6.3492063492063489E-2</v>
      </c>
      <c r="G111" s="14">
        <f t="shared" si="7"/>
        <v>6.3492063492063489E-2</v>
      </c>
      <c r="H111" s="14">
        <f t="shared" si="8"/>
        <v>1.2712866396540187E-4</v>
      </c>
      <c r="I111" s="14">
        <f t="shared" si="9"/>
        <v>3.0653679493806386E-3</v>
      </c>
      <c r="J111" s="14">
        <f t="shared" si="10"/>
        <v>1.897460218080874E-3</v>
      </c>
      <c r="K111" s="14">
        <f t="shared" si="11"/>
        <v>8.4612329924830948E-3</v>
      </c>
      <c r="L111" s="14">
        <f t="shared" si="12"/>
        <v>1.5290489101383319E-2</v>
      </c>
      <c r="M111" s="14">
        <f t="shared" si="13"/>
        <v>1.1473944959436426E-2</v>
      </c>
      <c r="N111" s="14">
        <f t="shared" si="14"/>
        <v>2.0865019213760464E-3</v>
      </c>
      <c r="O111" s="14">
        <f t="shared" si="15"/>
        <v>3.651190291249279E-4</v>
      </c>
      <c r="P111" s="14">
        <f t="shared" si="16"/>
        <v>5.2711659868889197E-4</v>
      </c>
      <c r="Q111" s="14">
        <f t="shared" si="17"/>
        <v>1.0904099630635248E-4</v>
      </c>
      <c r="R111" s="14">
        <f t="shared" si="18"/>
        <v>1.1606354915970229E-4</v>
      </c>
      <c r="S111" s="14">
        <f t="shared" si="19"/>
        <v>5.748430610426747E-5</v>
      </c>
      <c r="T111" s="14">
        <f t="shared" si="20"/>
        <v>2.3655955270211285E-5</v>
      </c>
      <c r="U111" s="14">
        <f t="shared" si="21"/>
        <v>4.367419183507754E-4</v>
      </c>
      <c r="V111" s="14">
        <f t="shared" si="22"/>
        <v>1.0750934512023652E-4</v>
      </c>
      <c r="W111" s="14">
        <f t="shared" si="23"/>
        <v>7.5640778819722979E-6</v>
      </c>
      <c r="X111" s="14">
        <f t="shared" si="24"/>
        <v>9.7590458432557062E-6</v>
      </c>
      <c r="Y111" s="14">
        <f t="shared" si="25"/>
        <v>1.7659309526078303E-5</v>
      </c>
      <c r="Z111" s="14">
        <f t="shared" si="26"/>
        <v>2.4051180675608793E-4</v>
      </c>
      <c r="AA111" s="14">
        <f t="shared" si="27"/>
        <v>0</v>
      </c>
      <c r="AB111" s="14">
        <f t="shared" si="28"/>
        <v>1.7800260512174124E-2</v>
      </c>
      <c r="AC111" s="14">
        <f t="shared" si="29"/>
        <v>1.5659325289655777E-2</v>
      </c>
      <c r="AD111" s="14">
        <f t="shared" si="30"/>
        <v>1.8706908875045978E-2</v>
      </c>
      <c r="AE111" s="14">
        <f t="shared" si="31"/>
        <v>4.0812105398994403E-3</v>
      </c>
      <c r="AF111" s="14">
        <f t="shared" si="32"/>
        <v>1.3762995563775841E-3</v>
      </c>
      <c r="AG111" s="14">
        <f t="shared" si="33"/>
        <v>4.3047821417404399E-4</v>
      </c>
      <c r="AH111" s="14">
        <f t="shared" si="34"/>
        <v>5.3526460698597109E-3</v>
      </c>
      <c r="AI111" s="14">
        <f t="shared" si="35"/>
        <v>8.276722913688713E-4</v>
      </c>
      <c r="AJ111" s="14">
        <f t="shared" si="36"/>
        <v>0.27949357510900424</v>
      </c>
    </row>
    <row r="112" spans="1:36" x14ac:dyDescent="0.2">
      <c r="A112" s="14" t="str">
        <f t="shared" ref="A112" si="57">A26</f>
        <v>Ненецкий автономный округ</v>
      </c>
      <c r="B112" s="14">
        <f t="shared" si="48"/>
        <v>1.7926979921717027E-5</v>
      </c>
      <c r="C112" s="14">
        <f t="shared" si="3"/>
        <v>1.2876876453631753E-2</v>
      </c>
      <c r="D112" s="14">
        <f t="shared" si="4"/>
        <v>2.1271125251182111E-4</v>
      </c>
      <c r="E112" s="14">
        <f t="shared" si="5"/>
        <v>0.77777777777777768</v>
      </c>
      <c r="F112" s="14">
        <f t="shared" si="6"/>
        <v>0.16253968253968137</v>
      </c>
      <c r="G112" s="14">
        <f t="shared" si="7"/>
        <v>0.16253968253968282</v>
      </c>
      <c r="H112" s="14">
        <f t="shared" si="8"/>
        <v>1.2712866396540187E-4</v>
      </c>
      <c r="I112" s="14">
        <f t="shared" si="9"/>
        <v>1.7021350184603119E-2</v>
      </c>
      <c r="J112" s="14">
        <f t="shared" si="10"/>
        <v>9.2367324671736358E-3</v>
      </c>
      <c r="K112" s="14">
        <f t="shared" si="11"/>
        <v>0.10608778206767586</v>
      </c>
      <c r="L112" s="14">
        <f t="shared" si="12"/>
        <v>0.12072779537305506</v>
      </c>
      <c r="M112" s="14">
        <f t="shared" si="13"/>
        <v>0.11364776184956385</v>
      </c>
      <c r="N112" s="14">
        <f t="shared" si="14"/>
        <v>0.13213749452868198</v>
      </c>
      <c r="O112" s="14">
        <f t="shared" si="15"/>
        <v>2.3220807980053378E-3</v>
      </c>
      <c r="P112" s="14">
        <f t="shared" si="16"/>
        <v>1.6717345724968631E-3</v>
      </c>
      <c r="Q112" s="14">
        <f t="shared" si="17"/>
        <v>1.2027367078692039E-4</v>
      </c>
      <c r="R112" s="14">
        <f t="shared" si="18"/>
        <v>3.3889826386501833E-6</v>
      </c>
      <c r="S112" s="14">
        <f t="shared" si="19"/>
        <v>1.5638563859950976E-2</v>
      </c>
      <c r="T112" s="14">
        <f t="shared" si="20"/>
        <v>2.5522529029448494E-4</v>
      </c>
      <c r="U112" s="14">
        <f t="shared" si="21"/>
        <v>2.7721564567497441E-4</v>
      </c>
      <c r="V112" s="14">
        <f t="shared" si="22"/>
        <v>4.2855612227621154E-3</v>
      </c>
      <c r="W112" s="14">
        <f t="shared" si="23"/>
        <v>4.9750456991572742E-4</v>
      </c>
      <c r="X112" s="14">
        <f t="shared" si="24"/>
        <v>3.600124136260833E-4</v>
      </c>
      <c r="Y112" s="14">
        <f t="shared" si="25"/>
        <v>7.0096118935332691E-4</v>
      </c>
      <c r="Z112" s="14">
        <f t="shared" si="26"/>
        <v>1.4243189305161565E-3</v>
      </c>
      <c r="AA112" s="14">
        <f t="shared" si="27"/>
        <v>0</v>
      </c>
      <c r="AB112" s="14">
        <f t="shared" si="28"/>
        <v>5.2120288602154358E-4</v>
      </c>
      <c r="AC112" s="14">
        <f t="shared" si="29"/>
        <v>0.26993406748328119</v>
      </c>
      <c r="AD112" s="14">
        <f t="shared" si="30"/>
        <v>0.18148010302444187</v>
      </c>
      <c r="AE112" s="14">
        <f t="shared" si="31"/>
        <v>6.8669461275008059E-2</v>
      </c>
      <c r="AF112" s="14">
        <f t="shared" si="32"/>
        <v>5.0742586715956989E-4</v>
      </c>
      <c r="AG112" s="14">
        <f t="shared" si="33"/>
        <v>2.4695162561977737E-3</v>
      </c>
      <c r="AH112" s="14">
        <f t="shared" si="34"/>
        <v>4.0643070133516849E-3</v>
      </c>
      <c r="AI112" s="14">
        <f t="shared" si="35"/>
        <v>1.1225837210357757E-3</v>
      </c>
      <c r="AJ112" s="14">
        <f t="shared" si="36"/>
        <v>2.1712762113504449</v>
      </c>
    </row>
    <row r="113" spans="1:36" x14ac:dyDescent="0.2">
      <c r="A113" s="14" t="str">
        <f t="shared" ref="A113" si="58">A27</f>
        <v>Вологодская область</v>
      </c>
      <c r="B113" s="14">
        <f t="shared" si="48"/>
        <v>1.8653913138077643E-5</v>
      </c>
      <c r="C113" s="14">
        <f t="shared" si="3"/>
        <v>1.022892949780371E-3</v>
      </c>
      <c r="D113" s="14">
        <f t="shared" si="4"/>
        <v>1.17955043458004E-5</v>
      </c>
      <c r="E113" s="14">
        <f t="shared" si="5"/>
        <v>3.1111111111111044E-2</v>
      </c>
      <c r="F113" s="14">
        <f t="shared" si="6"/>
        <v>0.20571428571428504</v>
      </c>
      <c r="G113" s="14">
        <f t="shared" si="7"/>
        <v>0.20571428571428585</v>
      </c>
      <c r="H113" s="14">
        <f t="shared" si="8"/>
        <v>4.0137766023998525E-5</v>
      </c>
      <c r="I113" s="14">
        <f t="shared" si="9"/>
        <v>2.6091283591843598E-3</v>
      </c>
      <c r="J113" s="14">
        <f t="shared" si="10"/>
        <v>1.1100865793538217E-5</v>
      </c>
      <c r="K113" s="14">
        <f t="shared" si="11"/>
        <v>7.4742945558404668E-3</v>
      </c>
      <c r="L113" s="14">
        <f t="shared" si="12"/>
        <v>1.3657447697115806E-2</v>
      </c>
      <c r="M113" s="14">
        <f t="shared" si="13"/>
        <v>8.9987811213796849E-3</v>
      </c>
      <c r="N113" s="14">
        <f t="shared" si="14"/>
        <v>1.1434516298592712E-2</v>
      </c>
      <c r="O113" s="14">
        <f t="shared" si="15"/>
        <v>4.5187399201373895E-5</v>
      </c>
      <c r="P113" s="14">
        <f t="shared" si="16"/>
        <v>1.0714893127326689E-2</v>
      </c>
      <c r="Q113" s="14">
        <f t="shared" si="17"/>
        <v>1.4962570833961105E-4</v>
      </c>
      <c r="R113" s="14">
        <f t="shared" si="18"/>
        <v>3.1948631156088845E-5</v>
      </c>
      <c r="S113" s="14">
        <f t="shared" si="19"/>
        <v>8.5515496502168721E-5</v>
      </c>
      <c r="T113" s="14">
        <f t="shared" si="20"/>
        <v>5.2036430774146581E-6</v>
      </c>
      <c r="U113" s="14">
        <f t="shared" si="21"/>
        <v>1.4704731728933904E-4</v>
      </c>
      <c r="V113" s="14">
        <f t="shared" si="22"/>
        <v>7.4736793833852177E-4</v>
      </c>
      <c r="W113" s="14">
        <f t="shared" si="23"/>
        <v>1.3284091945379623E-4</v>
      </c>
      <c r="X113" s="14">
        <f t="shared" si="24"/>
        <v>2.2009532378061209E-4</v>
      </c>
      <c r="Y113" s="14">
        <f t="shared" si="25"/>
        <v>3.2871124685609857E-5</v>
      </c>
      <c r="Z113" s="14">
        <f t="shared" si="26"/>
        <v>3.3327622576389078E-5</v>
      </c>
      <c r="AA113" s="14">
        <f t="shared" si="27"/>
        <v>0</v>
      </c>
      <c r="AB113" s="14">
        <f t="shared" si="28"/>
        <v>4.9973240975412366E-4</v>
      </c>
      <c r="AC113" s="14">
        <f t="shared" si="29"/>
        <v>6.916512933301925E-3</v>
      </c>
      <c r="AD113" s="14">
        <f t="shared" si="30"/>
        <v>2.1692271493116509E-4</v>
      </c>
      <c r="AE113" s="14">
        <f t="shared" si="31"/>
        <v>6.1503448783470013E-3</v>
      </c>
      <c r="AF113" s="14">
        <f t="shared" si="32"/>
        <v>2.5500851476515205E-3</v>
      </c>
      <c r="AG113" s="14">
        <f t="shared" si="33"/>
        <v>1.1458869610511989E-3</v>
      </c>
      <c r="AH113" s="14">
        <f t="shared" si="34"/>
        <v>3.3511075776937612E-3</v>
      </c>
      <c r="AI113" s="14">
        <f t="shared" si="35"/>
        <v>8.6904959842099613E-4</v>
      </c>
      <c r="AJ113" s="14">
        <f t="shared" si="36"/>
        <v>0.52186399804375616</v>
      </c>
    </row>
    <row r="114" spans="1:36" x14ac:dyDescent="0.2">
      <c r="A114" s="14" t="str">
        <f t="shared" ref="A114" si="59">A28</f>
        <v>Калининградская область</v>
      </c>
      <c r="B114" s="14">
        <f t="shared" si="48"/>
        <v>5.7237312713739E-3</v>
      </c>
      <c r="C114" s="14">
        <f t="shared" si="3"/>
        <v>1.5146995734074541E-3</v>
      </c>
      <c r="D114" s="14">
        <f t="shared" si="4"/>
        <v>8.5154931927326831E-5</v>
      </c>
      <c r="E114" s="14">
        <f t="shared" si="5"/>
        <v>5.7142857142857412E-3</v>
      </c>
      <c r="F114" s="14">
        <f t="shared" si="6"/>
        <v>7.0000000000000562E-2</v>
      </c>
      <c r="G114" s="14">
        <f t="shared" si="7"/>
        <v>6.9999999999999854E-2</v>
      </c>
      <c r="H114" s="14">
        <f t="shared" si="8"/>
        <v>1.268982028447066E-5</v>
      </c>
      <c r="I114" s="14">
        <f t="shared" si="9"/>
        <v>4.2703665647814571E-3</v>
      </c>
      <c r="J114" s="14">
        <f t="shared" si="10"/>
        <v>3.2518651802817562E-3</v>
      </c>
      <c r="K114" s="14">
        <f t="shared" si="11"/>
        <v>6.7897793749117988E-3</v>
      </c>
      <c r="L114" s="14">
        <f t="shared" si="12"/>
        <v>1.9761893109283495E-2</v>
      </c>
      <c r="M114" s="14">
        <f t="shared" si="13"/>
        <v>1.697666651917307E-2</v>
      </c>
      <c r="N114" s="14">
        <f t="shared" si="14"/>
        <v>3.6086668270865166E-2</v>
      </c>
      <c r="O114" s="14">
        <f t="shared" si="15"/>
        <v>6.8575879994457116E-4</v>
      </c>
      <c r="P114" s="14">
        <f t="shared" si="16"/>
        <v>1.4645368653007397E-3</v>
      </c>
      <c r="Q114" s="14">
        <f t="shared" si="17"/>
        <v>1.2089690906969837E-6</v>
      </c>
      <c r="R114" s="14">
        <f t="shared" si="18"/>
        <v>2.5007534829804826E-5</v>
      </c>
      <c r="S114" s="14">
        <f t="shared" si="19"/>
        <v>1.6172925329556631E-5</v>
      </c>
      <c r="T114" s="14">
        <f t="shared" si="20"/>
        <v>3.6732126954097259E-5</v>
      </c>
      <c r="U114" s="14">
        <f t="shared" si="21"/>
        <v>5.7997896312235323E-5</v>
      </c>
      <c r="V114" s="14">
        <f t="shared" si="22"/>
        <v>3.9351007692707155E-6</v>
      </c>
      <c r="W114" s="14">
        <f t="shared" si="23"/>
        <v>7.9022296724053529E-7</v>
      </c>
      <c r="X114" s="14">
        <f t="shared" si="24"/>
        <v>1.8069154338772049E-6</v>
      </c>
      <c r="Y114" s="14">
        <f t="shared" si="25"/>
        <v>5.9225932138256273E-6</v>
      </c>
      <c r="Z114" s="14">
        <f t="shared" si="26"/>
        <v>8.6960025616646521E-6</v>
      </c>
      <c r="AA114" s="14">
        <f t="shared" si="27"/>
        <v>0</v>
      </c>
      <c r="AB114" s="14">
        <f t="shared" si="28"/>
        <v>5.139312158361338E-3</v>
      </c>
      <c r="AC114" s="14">
        <f t="shared" si="29"/>
        <v>8.7504617404703475E-3</v>
      </c>
      <c r="AD114" s="14">
        <f t="shared" si="30"/>
        <v>1.9615886619446455E-2</v>
      </c>
      <c r="AE114" s="14">
        <f t="shared" si="31"/>
        <v>2.9983261205370308E-3</v>
      </c>
      <c r="AF114" s="14">
        <f t="shared" si="32"/>
        <v>3.9249260837299496E-3</v>
      </c>
      <c r="AG114" s="14">
        <f t="shared" si="33"/>
        <v>4.5720334487284127E-4</v>
      </c>
      <c r="AH114" s="14">
        <f t="shared" si="34"/>
        <v>3.5232103653996469E-3</v>
      </c>
      <c r="AI114" s="14">
        <f t="shared" si="35"/>
        <v>3.6743945731274215E-3</v>
      </c>
      <c r="AJ114" s="14">
        <f t="shared" si="36"/>
        <v>0.29058008728922863</v>
      </c>
    </row>
    <row r="115" spans="1:36" x14ac:dyDescent="0.2">
      <c r="A115" s="14" t="str">
        <f t="shared" ref="A115" si="60">A29</f>
        <v>Ленинградская область</v>
      </c>
      <c r="B115" s="14">
        <f t="shared" si="48"/>
        <v>6.4167939098728935E-4</v>
      </c>
      <c r="C115" s="14">
        <f t="shared" si="3"/>
        <v>2.7430681191816355E-4</v>
      </c>
      <c r="D115" s="14">
        <f t="shared" si="4"/>
        <v>3.3543823732953956E-4</v>
      </c>
      <c r="E115" s="14">
        <f t="shared" si="5"/>
        <v>0.16253968253968246</v>
      </c>
      <c r="F115" s="14">
        <f t="shared" si="6"/>
        <v>2.0628571428571396</v>
      </c>
      <c r="G115" s="14">
        <f t="shared" si="7"/>
        <v>2.0628571428571423</v>
      </c>
      <c r="H115" s="14">
        <f t="shared" si="8"/>
        <v>2.2618480632578585E-6</v>
      </c>
      <c r="I115" s="14">
        <f t="shared" si="9"/>
        <v>3.9547249257390581E-3</v>
      </c>
      <c r="J115" s="14">
        <f t="shared" si="10"/>
        <v>2.9505272569925142E-4</v>
      </c>
      <c r="K115" s="14">
        <f t="shared" si="11"/>
        <v>1.1465281020076015E-3</v>
      </c>
      <c r="L115" s="14">
        <f t="shared" si="12"/>
        <v>1.799294040984567E-2</v>
      </c>
      <c r="M115" s="14">
        <f t="shared" si="13"/>
        <v>6.8193943838228775E-3</v>
      </c>
      <c r="N115" s="14">
        <f t="shared" si="14"/>
        <v>1.0816196804474843E-2</v>
      </c>
      <c r="O115" s="14">
        <f t="shared" si="15"/>
        <v>7.7051639363559228E-4</v>
      </c>
      <c r="P115" s="14">
        <f t="shared" si="16"/>
        <v>6.2245075881102903E-3</v>
      </c>
      <c r="Q115" s="14">
        <f t="shared" si="17"/>
        <v>2.6104733167947721E-4</v>
      </c>
      <c r="R115" s="14">
        <f t="shared" si="18"/>
        <v>4.226964030826254E-4</v>
      </c>
      <c r="S115" s="14">
        <f t="shared" si="19"/>
        <v>6.9602893535771133E-4</v>
      </c>
      <c r="T115" s="14">
        <f t="shared" si="20"/>
        <v>7.6138643627992799E-6</v>
      </c>
      <c r="U115" s="14">
        <f t="shared" si="21"/>
        <v>7.3203708387323054E-6</v>
      </c>
      <c r="V115" s="14">
        <f t="shared" si="22"/>
        <v>1.0606210862941319E-3</v>
      </c>
      <c r="W115" s="14">
        <f t="shared" si="23"/>
        <v>3.6805436737188336E-5</v>
      </c>
      <c r="X115" s="14">
        <f t="shared" si="24"/>
        <v>1.7461235264364886E-5</v>
      </c>
      <c r="Y115" s="14">
        <f t="shared" si="25"/>
        <v>1.38524327298257E-4</v>
      </c>
      <c r="Z115" s="14">
        <f t="shared" si="26"/>
        <v>1.6918014475967945E-4</v>
      </c>
      <c r="AA115" s="14">
        <f t="shared" si="27"/>
        <v>0</v>
      </c>
      <c r="AB115" s="14">
        <f t="shared" si="28"/>
        <v>1.9454602053495778E-3</v>
      </c>
      <c r="AC115" s="14">
        <f t="shared" si="29"/>
        <v>4.7986162896221764E-3</v>
      </c>
      <c r="AD115" s="14">
        <f t="shared" si="30"/>
        <v>9.8671305691980325E-4</v>
      </c>
      <c r="AE115" s="14">
        <f t="shared" si="31"/>
        <v>1.074807066122779E-2</v>
      </c>
      <c r="AF115" s="14">
        <f t="shared" si="32"/>
        <v>1.020276804047858E-5</v>
      </c>
      <c r="AG115" s="14">
        <f t="shared" si="33"/>
        <v>7.1387553984007821E-3</v>
      </c>
      <c r="AH115" s="14">
        <f t="shared" si="34"/>
        <v>7.0852549914686457E-4</v>
      </c>
      <c r="AI115" s="14">
        <f t="shared" si="35"/>
        <v>1.5927964475787308E-2</v>
      </c>
      <c r="AJ115" s="14">
        <f t="shared" si="36"/>
        <v>4.3826091233657678</v>
      </c>
    </row>
    <row r="116" spans="1:36" x14ac:dyDescent="0.2">
      <c r="A116" s="14" t="str">
        <f t="shared" ref="A116" si="61">A30</f>
        <v>Мурманская область</v>
      </c>
      <c r="B116" s="14">
        <f t="shared" si="48"/>
        <v>1.7679589968875908E-5</v>
      </c>
      <c r="C116" s="14">
        <f t="shared" si="3"/>
        <v>2.229338348988408E-3</v>
      </c>
      <c r="D116" s="14">
        <f t="shared" si="4"/>
        <v>2.7077338680056465E-5</v>
      </c>
      <c r="E116" s="14">
        <f t="shared" si="5"/>
        <v>0.12444444444444451</v>
      </c>
      <c r="F116" s="14">
        <f t="shared" si="6"/>
        <v>4.5334920634920666</v>
      </c>
      <c r="G116" s="14">
        <f t="shared" si="7"/>
        <v>4.5334920634920621</v>
      </c>
      <c r="H116" s="14">
        <f t="shared" si="8"/>
        <v>4.7056702240286196E-6</v>
      </c>
      <c r="I116" s="14">
        <f t="shared" si="9"/>
        <v>5.1947508259060438E-3</v>
      </c>
      <c r="J116" s="14">
        <f t="shared" si="10"/>
        <v>2.3960206290288017E-3</v>
      </c>
      <c r="K116" s="14">
        <f t="shared" si="11"/>
        <v>8.2291424401129479E-3</v>
      </c>
      <c r="L116" s="14">
        <f t="shared" si="12"/>
        <v>2.512871207771554E-2</v>
      </c>
      <c r="M116" s="14">
        <f t="shared" si="13"/>
        <v>1.549100071813355E-2</v>
      </c>
      <c r="N116" s="14">
        <f t="shared" si="14"/>
        <v>1.3072102293261193E-2</v>
      </c>
      <c r="O116" s="14">
        <f t="shared" si="15"/>
        <v>7.4875537872197175E-3</v>
      </c>
      <c r="P116" s="14">
        <f t="shared" si="16"/>
        <v>9.875726148685887E-4</v>
      </c>
      <c r="Q116" s="14">
        <f t="shared" si="17"/>
        <v>1.8923178430589661E-5</v>
      </c>
      <c r="R116" s="14">
        <f t="shared" si="18"/>
        <v>2.4248174990847382E-10</v>
      </c>
      <c r="S116" s="14">
        <f t="shared" si="19"/>
        <v>9.9151027346235294E-4</v>
      </c>
      <c r="T116" s="14">
        <f t="shared" si="20"/>
        <v>1.8906630982935113E-5</v>
      </c>
      <c r="U116" s="14">
        <f t="shared" si="21"/>
        <v>2.599375588125647E-4</v>
      </c>
      <c r="V116" s="14">
        <f t="shared" si="22"/>
        <v>1.9217646250109142E-4</v>
      </c>
      <c r="W116" s="14">
        <f t="shared" si="23"/>
        <v>3.7686094668251562E-5</v>
      </c>
      <c r="X116" s="14">
        <f t="shared" si="24"/>
        <v>3.3530522144930577E-5</v>
      </c>
      <c r="Y116" s="14">
        <f t="shared" si="25"/>
        <v>2.0304472802617872E-4</v>
      </c>
      <c r="Z116" s="14">
        <f t="shared" si="26"/>
        <v>2.4166232698673125E-4</v>
      </c>
      <c r="AA116" s="14">
        <f t="shared" si="27"/>
        <v>0</v>
      </c>
      <c r="AB116" s="14">
        <f t="shared" si="28"/>
        <v>7.0912052935339124E-5</v>
      </c>
      <c r="AC116" s="14">
        <f t="shared" si="29"/>
        <v>1.2940646018311807E-2</v>
      </c>
      <c r="AD116" s="14">
        <f t="shared" si="30"/>
        <v>4.3169651960303923E-2</v>
      </c>
      <c r="AE116" s="14">
        <f t="shared" si="31"/>
        <v>9.2287894338747827E-3</v>
      </c>
      <c r="AF116" s="14">
        <f t="shared" si="32"/>
        <v>7.8061356375342915E-5</v>
      </c>
      <c r="AG116" s="14">
        <f t="shared" si="33"/>
        <v>5.9681181931870901E-3</v>
      </c>
      <c r="AH116" s="14">
        <f t="shared" si="34"/>
        <v>2.6559529115358912E-4</v>
      </c>
      <c r="AI116" s="14">
        <f t="shared" si="35"/>
        <v>6.7225508927064824E-4</v>
      </c>
      <c r="AJ116" s="14">
        <f t="shared" si="36"/>
        <v>9.3460856351765909</v>
      </c>
    </row>
    <row r="117" spans="1:36" x14ac:dyDescent="0.2">
      <c r="A117" s="14" t="str">
        <f t="shared" ref="A117" si="62">A31</f>
        <v>Новгородская область</v>
      </c>
      <c r="B117" s="14">
        <f t="shared" si="48"/>
        <v>1.6070848599806955E-3</v>
      </c>
      <c r="C117" s="14">
        <f t="shared" si="3"/>
        <v>2.9122909679644353E-3</v>
      </c>
      <c r="D117" s="14">
        <f t="shared" si="4"/>
        <v>9.2223914378568211E-5</v>
      </c>
      <c r="E117" s="14">
        <f t="shared" si="5"/>
        <v>0.35063492063492052</v>
      </c>
      <c r="F117" s="14">
        <f t="shared" si="6"/>
        <v>0.36571428571428527</v>
      </c>
      <c r="G117" s="14">
        <f t="shared" si="7"/>
        <v>0.36571428571428577</v>
      </c>
      <c r="H117" s="14">
        <f t="shared" si="8"/>
        <v>1.2035868412639389E-6</v>
      </c>
      <c r="I117" s="14">
        <f t="shared" si="9"/>
        <v>3.9869435625112378E-3</v>
      </c>
      <c r="J117" s="14">
        <f t="shared" si="10"/>
        <v>2.3864173260018694E-4</v>
      </c>
      <c r="K117" s="14">
        <f t="shared" si="11"/>
        <v>2.2869595267841721E-2</v>
      </c>
      <c r="L117" s="14">
        <f t="shared" si="12"/>
        <v>2.1445744643895245E-2</v>
      </c>
      <c r="M117" s="14">
        <f t="shared" si="13"/>
        <v>1.3577914067999738E-2</v>
      </c>
      <c r="N117" s="14">
        <f t="shared" si="14"/>
        <v>3.2316560558905707E-3</v>
      </c>
      <c r="O117" s="14">
        <f t="shared" si="15"/>
        <v>4.3953369736175833E-4</v>
      </c>
      <c r="P117" s="14">
        <f t="shared" si="16"/>
        <v>2.7656167661685095E-3</v>
      </c>
      <c r="Q117" s="14">
        <f t="shared" si="17"/>
        <v>3.7606620202571703E-6</v>
      </c>
      <c r="R117" s="14">
        <f t="shared" si="18"/>
        <v>3.5540979163195253E-4</v>
      </c>
      <c r="S117" s="14">
        <f t="shared" si="19"/>
        <v>1.3023400159594442E-3</v>
      </c>
      <c r="T117" s="14">
        <f t="shared" si="20"/>
        <v>6.5937024961485192E-5</v>
      </c>
      <c r="U117" s="14">
        <f t="shared" si="21"/>
        <v>6.2068571251547045E-5</v>
      </c>
      <c r="V117" s="14">
        <f t="shared" si="22"/>
        <v>1.7872273050542716E-6</v>
      </c>
      <c r="W117" s="14">
        <f t="shared" si="23"/>
        <v>4.3303951108257733E-5</v>
      </c>
      <c r="X117" s="14">
        <f t="shared" si="24"/>
        <v>3.1707907614215709E-6</v>
      </c>
      <c r="Y117" s="14">
        <f t="shared" si="25"/>
        <v>1.8181983846607071E-7</v>
      </c>
      <c r="Z117" s="14">
        <f t="shared" si="26"/>
        <v>1.6666578036687098E-5</v>
      </c>
      <c r="AA117" s="14">
        <f t="shared" si="27"/>
        <v>0</v>
      </c>
      <c r="AB117" s="14">
        <f t="shared" si="28"/>
        <v>4.3229199979996955E-4</v>
      </c>
      <c r="AC117" s="14">
        <f t="shared" si="29"/>
        <v>3.6643042648852819E-2</v>
      </c>
      <c r="AD117" s="14">
        <f t="shared" si="30"/>
        <v>1.8583778552180425E-2</v>
      </c>
      <c r="AE117" s="14">
        <f t="shared" si="31"/>
        <v>9.7146059517948836E-3</v>
      </c>
      <c r="AF117" s="14">
        <f t="shared" si="32"/>
        <v>8.4889516223102517E-3</v>
      </c>
      <c r="AG117" s="14">
        <f t="shared" si="33"/>
        <v>2.9576833993309121E-3</v>
      </c>
      <c r="AH117" s="14">
        <f t="shared" si="34"/>
        <v>3.9613442875446116E-4</v>
      </c>
      <c r="AI117" s="14">
        <f t="shared" si="35"/>
        <v>1.186373736074468E-4</v>
      </c>
      <c r="AJ117" s="14">
        <f t="shared" si="36"/>
        <v>1.2344216935964316</v>
      </c>
    </row>
    <row r="118" spans="1:36" x14ac:dyDescent="0.2">
      <c r="A118" s="14" t="str">
        <f t="shared" ref="A118" si="63">A32</f>
        <v>Псковская область</v>
      </c>
      <c r="B118" s="14">
        <f t="shared" si="48"/>
        <v>1.5647402907528873E-3</v>
      </c>
      <c r="C118" s="14">
        <f t="shared" si="3"/>
        <v>2.7518923816850899E-3</v>
      </c>
      <c r="D118" s="14">
        <f t="shared" si="4"/>
        <v>1.8094037416747634E-4</v>
      </c>
      <c r="E118" s="14">
        <f t="shared" si="5"/>
        <v>0.3968253968253968</v>
      </c>
      <c r="F118" s="14">
        <f t="shared" si="6"/>
        <v>0.41285714285714192</v>
      </c>
      <c r="G118" s="14">
        <f t="shared" si="7"/>
        <v>0.41285714285714309</v>
      </c>
      <c r="H118" s="14">
        <f t="shared" si="8"/>
        <v>2.8036550955304942E-4</v>
      </c>
      <c r="I118" s="14">
        <f t="shared" si="9"/>
        <v>4.9752194178897821E-3</v>
      </c>
      <c r="J118" s="14">
        <f t="shared" si="10"/>
        <v>1.0395589280515053E-3</v>
      </c>
      <c r="K118" s="14">
        <f t="shared" si="11"/>
        <v>1.9886365534874311E-2</v>
      </c>
      <c r="L118" s="14">
        <f t="shared" si="12"/>
        <v>2.4668248679696445E-2</v>
      </c>
      <c r="M118" s="14">
        <f t="shared" si="13"/>
        <v>1.481535884608968E-2</v>
      </c>
      <c r="N118" s="14">
        <f t="shared" si="14"/>
        <v>1.960764061918252E-2</v>
      </c>
      <c r="O118" s="14">
        <f t="shared" si="15"/>
        <v>3.2265922188522927E-6</v>
      </c>
      <c r="P118" s="14">
        <f t="shared" si="16"/>
        <v>5.3348474015815443E-3</v>
      </c>
      <c r="Q118" s="14">
        <f t="shared" si="17"/>
        <v>8.0468059951751885E-4</v>
      </c>
      <c r="R118" s="14">
        <f t="shared" si="18"/>
        <v>4.8844245468834585E-4</v>
      </c>
      <c r="S118" s="14">
        <f t="shared" si="19"/>
        <v>1.7123919406615042E-5</v>
      </c>
      <c r="T118" s="14">
        <f t="shared" si="20"/>
        <v>1.4235210198813221E-4</v>
      </c>
      <c r="U118" s="14">
        <f t="shared" si="21"/>
        <v>1.6607566670508114E-5</v>
      </c>
      <c r="V118" s="14">
        <f t="shared" si="22"/>
        <v>1.5764410284935068E-5</v>
      </c>
      <c r="W118" s="14">
        <f t="shared" si="23"/>
        <v>5.3395529619980125E-4</v>
      </c>
      <c r="X118" s="14">
        <f t="shared" si="24"/>
        <v>8.6532878925919815E-5</v>
      </c>
      <c r="Y118" s="14">
        <f t="shared" si="25"/>
        <v>3.195434258145123E-5</v>
      </c>
      <c r="Z118" s="14">
        <f t="shared" si="26"/>
        <v>2.3844090739118532E-6</v>
      </c>
      <c r="AA118" s="14">
        <f t="shared" si="27"/>
        <v>0</v>
      </c>
      <c r="AB118" s="14">
        <f t="shared" si="28"/>
        <v>6.6497582290291318E-4</v>
      </c>
      <c r="AC118" s="14">
        <f t="shared" si="29"/>
        <v>0.13109795921411346</v>
      </c>
      <c r="AD118" s="14">
        <f t="shared" si="30"/>
        <v>1.2352212141919124E-2</v>
      </c>
      <c r="AE118" s="14">
        <f t="shared" si="31"/>
        <v>8.2053057717254366E-3</v>
      </c>
      <c r="AF118" s="14">
        <f t="shared" si="32"/>
        <v>6.5156973159172455E-3</v>
      </c>
      <c r="AG118" s="14">
        <f t="shared" si="33"/>
        <v>6.5879253600960567E-6</v>
      </c>
      <c r="AH118" s="14">
        <f t="shared" si="34"/>
        <v>2.9118633984224602E-3</v>
      </c>
      <c r="AI118" s="14">
        <f t="shared" si="35"/>
        <v>3.8193272814333076E-3</v>
      </c>
      <c r="AJ118" s="14">
        <f t="shared" si="36"/>
        <v>1.4853618139665561</v>
      </c>
    </row>
    <row r="119" spans="1:36" x14ac:dyDescent="0.2">
      <c r="A119" s="14" t="str">
        <f t="shared" ref="A119" si="64">A33</f>
        <v>г. Санкт-Петербург</v>
      </c>
      <c r="B119" s="14">
        <f t="shared" si="48"/>
        <v>1.3874343093714089E-2</v>
      </c>
      <c r="C119" s="14">
        <f t="shared" si="3"/>
        <v>1.0941864725244948E-3</v>
      </c>
      <c r="D119" s="14">
        <f t="shared" si="4"/>
        <v>4.0007392646798775E-4</v>
      </c>
      <c r="E119" s="14">
        <f t="shared" si="5"/>
        <v>9.1428571428571317E-2</v>
      </c>
      <c r="F119" s="14">
        <f t="shared" si="6"/>
        <v>9.4501587301587335</v>
      </c>
      <c r="G119" s="14">
        <f t="shared" si="7"/>
        <v>9.4501587301587282</v>
      </c>
      <c r="H119" s="14">
        <f t="shared" si="8"/>
        <v>6.6332883130002058E-5</v>
      </c>
      <c r="I119" s="14">
        <f t="shared" si="9"/>
        <v>9.3599982298060019E-4</v>
      </c>
      <c r="J119" s="14">
        <f t="shared" si="10"/>
        <v>2.2120918776512052E-2</v>
      </c>
      <c r="K119" s="14">
        <f t="shared" si="11"/>
        <v>3.7455037033743067E-2</v>
      </c>
      <c r="L119" s="14">
        <f t="shared" si="12"/>
        <v>2.2092921456565256E-2</v>
      </c>
      <c r="M119" s="14">
        <f t="shared" si="13"/>
        <v>4.4962524411579045E-2</v>
      </c>
      <c r="N119" s="14">
        <f t="shared" si="14"/>
        <v>2.3191239612771473E-5</v>
      </c>
      <c r="O119" s="14">
        <f t="shared" si="15"/>
        <v>5.2844283174249265E-4</v>
      </c>
      <c r="P119" s="14">
        <f t="shared" si="16"/>
        <v>4.0503614075253559E-5</v>
      </c>
      <c r="Q119" s="14">
        <f t="shared" si="17"/>
        <v>1.5780475380813147E-4</v>
      </c>
      <c r="R119" s="14">
        <f t="shared" si="18"/>
        <v>7.4014401308796776E-4</v>
      </c>
      <c r="S119" s="14">
        <f t="shared" si="19"/>
        <v>6.4644170066424593E-5</v>
      </c>
      <c r="T119" s="14">
        <f t="shared" si="20"/>
        <v>4.3039107607190216E-4</v>
      </c>
      <c r="U119" s="14">
        <f t="shared" si="21"/>
        <v>3.0783157648417534E-4</v>
      </c>
      <c r="V119" s="14">
        <f t="shared" si="22"/>
        <v>1.0285866507685638E-3</v>
      </c>
      <c r="W119" s="14">
        <f t="shared" si="23"/>
        <v>3.724666407808481E-4</v>
      </c>
      <c r="X119" s="14">
        <f t="shared" si="24"/>
        <v>2.0072689732457828E-4</v>
      </c>
      <c r="Y119" s="14">
        <f t="shared" si="25"/>
        <v>8.587000585271766E-4</v>
      </c>
      <c r="Z119" s="14">
        <f t="shared" si="26"/>
        <v>1.2871267708032058E-3</v>
      </c>
      <c r="AA119" s="14">
        <f t="shared" si="27"/>
        <v>0</v>
      </c>
      <c r="AB119" s="14">
        <f t="shared" si="28"/>
        <v>1.1448233172361577E-2</v>
      </c>
      <c r="AC119" s="14">
        <f t="shared" si="29"/>
        <v>1.4793871158987993E-2</v>
      </c>
      <c r="AD119" s="14">
        <f t="shared" si="30"/>
        <v>3.3590357641962894E-2</v>
      </c>
      <c r="AE119" s="14">
        <f t="shared" si="31"/>
        <v>1.9156888771378534E-2</v>
      </c>
      <c r="AF119" s="14">
        <f t="shared" si="32"/>
        <v>2.641308202488556E-2</v>
      </c>
      <c r="AG119" s="14">
        <f t="shared" si="33"/>
        <v>2.0994149445286871E-4</v>
      </c>
      <c r="AH119" s="14">
        <f t="shared" si="34"/>
        <v>3.9315891274752128E-3</v>
      </c>
      <c r="AI119" s="14">
        <f t="shared" si="35"/>
        <v>1.7739889646966538E-2</v>
      </c>
      <c r="AJ119" s="14">
        <f t="shared" si="36"/>
        <v>19.268072782954881</v>
      </c>
    </row>
    <row r="120" spans="1:36" x14ac:dyDescent="0.2">
      <c r="A120" s="14" t="str">
        <f t="shared" ref="A120" si="65">A34</f>
        <v>Республика Адыгея</v>
      </c>
      <c r="B120" s="14">
        <f t="shared" si="48"/>
        <v>8.0938930996519529E-3</v>
      </c>
      <c r="C120" s="14">
        <f t="shared" si="3"/>
        <v>3.9884495227754651E-3</v>
      </c>
      <c r="D120" s="14">
        <f t="shared" si="4"/>
        <v>9.516609297313131E-6</v>
      </c>
      <c r="E120" s="14">
        <f t="shared" si="5"/>
        <v>1.5873015873015872E-2</v>
      </c>
      <c r="F120" s="14">
        <f t="shared" si="6"/>
        <v>12.712539682539679</v>
      </c>
      <c r="G120" s="14">
        <f t="shared" si="7"/>
        <v>12.712539682539685</v>
      </c>
      <c r="H120" s="14">
        <f t="shared" si="8"/>
        <v>2.9970983209482438E-3</v>
      </c>
      <c r="I120" s="14">
        <f t="shared" si="9"/>
        <v>1.4222469206366113E-2</v>
      </c>
      <c r="J120" s="14">
        <f t="shared" si="10"/>
        <v>3.7998430540470089E-3</v>
      </c>
      <c r="K120" s="14">
        <f t="shared" si="11"/>
        <v>2.5692907537999229E-2</v>
      </c>
      <c r="L120" s="14">
        <f t="shared" si="12"/>
        <v>7.1834789941919733E-2</v>
      </c>
      <c r="M120" s="14">
        <f t="shared" si="13"/>
        <v>3.7276485552559684E-2</v>
      </c>
      <c r="N120" s="14">
        <f t="shared" si="14"/>
        <v>8.5892586584959316E-4</v>
      </c>
      <c r="O120" s="14">
        <f t="shared" si="15"/>
        <v>2.3486091139040519E-4</v>
      </c>
      <c r="P120" s="14">
        <f t="shared" si="16"/>
        <v>7.6470041877085759E-3</v>
      </c>
      <c r="Q120" s="14">
        <f t="shared" si="17"/>
        <v>6.8559925601646183E-5</v>
      </c>
      <c r="R120" s="14">
        <f t="shared" si="18"/>
        <v>1.1568932623476464E-3</v>
      </c>
      <c r="S120" s="14">
        <f t="shared" si="19"/>
        <v>8.6190647417855993E-5</v>
      </c>
      <c r="T120" s="14">
        <f t="shared" si="20"/>
        <v>8.4475379913120813E-5</v>
      </c>
      <c r="U120" s="14">
        <f t="shared" si="21"/>
        <v>1.5371751770735972E-4</v>
      </c>
      <c r="V120" s="14">
        <f t="shared" si="22"/>
        <v>1.7014699603075024E-4</v>
      </c>
      <c r="W120" s="14">
        <f t="shared" si="23"/>
        <v>3.9295818234626168E-5</v>
      </c>
      <c r="X120" s="14">
        <f t="shared" si="24"/>
        <v>1.509237424717459E-5</v>
      </c>
      <c r="Y120" s="14">
        <f t="shared" si="25"/>
        <v>4.0275187388969972E-5</v>
      </c>
      <c r="Z120" s="14">
        <f t="shared" si="26"/>
        <v>1.2887673541535104E-5</v>
      </c>
      <c r="AA120" s="14">
        <f t="shared" si="27"/>
        <v>0</v>
      </c>
      <c r="AB120" s="14">
        <f t="shared" si="28"/>
        <v>4.7185553416861968E-3</v>
      </c>
      <c r="AC120" s="14">
        <f t="shared" si="29"/>
        <v>0.16095560693341684</v>
      </c>
      <c r="AD120" s="14">
        <f t="shared" si="30"/>
        <v>6.1187429894097631E-2</v>
      </c>
      <c r="AE120" s="14">
        <f t="shared" si="31"/>
        <v>1.2934132265928678E-2</v>
      </c>
      <c r="AF120" s="14">
        <f t="shared" si="32"/>
        <v>1.189714382314836E-3</v>
      </c>
      <c r="AG120" s="14">
        <f t="shared" si="33"/>
        <v>5.6071697346761614E-3</v>
      </c>
      <c r="AH120" s="14">
        <f t="shared" si="34"/>
        <v>1.5801554476245897E-3</v>
      </c>
      <c r="AI120" s="14">
        <f t="shared" si="35"/>
        <v>1.7207801587005259E-2</v>
      </c>
      <c r="AJ120" s="14">
        <f t="shared" si="36"/>
        <v>25.884816725132076</v>
      </c>
    </row>
    <row r="121" spans="1:36" x14ac:dyDescent="0.2">
      <c r="A121" s="14" t="str">
        <f t="shared" ref="A121" si="66">A35</f>
        <v>Республика Калмыкия</v>
      </c>
      <c r="B121" s="14">
        <f t="shared" si="48"/>
        <v>8.6801150137630974E-4</v>
      </c>
      <c r="C121" s="14">
        <f t="shared" si="3"/>
        <v>5.7901224656937448E-3</v>
      </c>
      <c r="D121" s="14">
        <f t="shared" si="4"/>
        <v>4.2178175403727928E-5</v>
      </c>
      <c r="E121" s="14">
        <f t="shared" si="5"/>
        <v>0.21730158730158719</v>
      </c>
      <c r="F121" s="14">
        <f t="shared" si="6"/>
        <v>14.669206349206341</v>
      </c>
      <c r="G121" s="14">
        <f t="shared" si="7"/>
        <v>14.669206349206348</v>
      </c>
      <c r="H121" s="14">
        <f t="shared" si="8"/>
        <v>1.2230768037054596E-3</v>
      </c>
      <c r="I121" s="14">
        <f t="shared" si="9"/>
        <v>6.8978475224502058E-3</v>
      </c>
      <c r="J121" s="14">
        <f t="shared" si="10"/>
        <v>9.7837236491068015E-4</v>
      </c>
      <c r="K121" s="14">
        <f t="shared" si="11"/>
        <v>3.4375170364729118E-2</v>
      </c>
      <c r="L121" s="14">
        <f t="shared" si="12"/>
        <v>3.0770510892137764E-2</v>
      </c>
      <c r="M121" s="14">
        <f t="shared" si="13"/>
        <v>5.5347825322007368E-2</v>
      </c>
      <c r="N121" s="14">
        <f t="shared" si="14"/>
        <v>2.9395475399991912E-2</v>
      </c>
      <c r="O121" s="14">
        <f t="shared" si="15"/>
        <v>2.3641280724545909E-4</v>
      </c>
      <c r="P121" s="14">
        <f t="shared" si="16"/>
        <v>6.5934021045367091E-3</v>
      </c>
      <c r="Q121" s="14">
        <f t="shared" si="17"/>
        <v>3.063920461556853E-3</v>
      </c>
      <c r="R121" s="14">
        <f t="shared" si="18"/>
        <v>2.3058925439794729E-3</v>
      </c>
      <c r="S121" s="14">
        <f t="shared" si="19"/>
        <v>2.8589541792283863E-4</v>
      </c>
      <c r="T121" s="14">
        <f t="shared" si="20"/>
        <v>4.5219667785693321E-4</v>
      </c>
      <c r="U121" s="14">
        <f t="shared" si="21"/>
        <v>2.0029243507689526E-3</v>
      </c>
      <c r="V121" s="14">
        <f t="shared" si="22"/>
        <v>4.2442391430416417E-4</v>
      </c>
      <c r="W121" s="14">
        <f t="shared" si="23"/>
        <v>2.9129977203161774E-4</v>
      </c>
      <c r="X121" s="14">
        <f t="shared" si="24"/>
        <v>1.4227368836952579E-4</v>
      </c>
      <c r="Y121" s="14">
        <f t="shared" si="25"/>
        <v>1.8290246965678664E-4</v>
      </c>
      <c r="Z121" s="14">
        <f t="shared" si="26"/>
        <v>3.4017487292056922E-4</v>
      </c>
      <c r="AA121" s="14">
        <f t="shared" si="27"/>
        <v>0</v>
      </c>
      <c r="AB121" s="14">
        <f t="shared" si="28"/>
        <v>2.9993831843221439E-3</v>
      </c>
      <c r="AC121" s="14">
        <f t="shared" si="29"/>
        <v>0.23630764573552013</v>
      </c>
      <c r="AD121" s="14">
        <f t="shared" si="30"/>
        <v>0.11219339774142906</v>
      </c>
      <c r="AE121" s="14">
        <f t="shared" si="31"/>
        <v>1.3744094838040191E-2</v>
      </c>
      <c r="AF121" s="14">
        <f t="shared" si="32"/>
        <v>1.5019832671026585E-3</v>
      </c>
      <c r="AG121" s="14">
        <f>$AG$90*(($AG$4-AG35)^2)</f>
        <v>4.3923210195155682E-3</v>
      </c>
      <c r="AH121" s="14">
        <f t="shared" si="34"/>
        <v>1.482432422888544E-4</v>
      </c>
      <c r="AI121" s="14">
        <f t="shared" si="35"/>
        <v>1.6167930429964943E-2</v>
      </c>
      <c r="AJ121" s="14">
        <f>SUM(B121:AI121)</f>
        <v>30.125179595066008</v>
      </c>
    </row>
    <row r="122" spans="1:36" x14ac:dyDescent="0.2">
      <c r="A122" s="14" t="str">
        <f t="shared" ref="A122" si="67">A36</f>
        <v>Краснодарский край</v>
      </c>
      <c r="B122" s="14">
        <f t="shared" si="48"/>
        <v>8.4612099854207542E-4</v>
      </c>
      <c r="C122" s="14">
        <f t="shared" si="3"/>
        <v>1.2900634111423694E-3</v>
      </c>
      <c r="D122" s="14">
        <f t="shared" si="4"/>
        <v>3.0933381508199073E-5</v>
      </c>
      <c r="E122" s="14">
        <f t="shared" si="5"/>
        <v>3.5714285714285712E-2</v>
      </c>
      <c r="F122" s="14">
        <f t="shared" si="6"/>
        <v>7.2014285714285693</v>
      </c>
      <c r="G122" s="14">
        <f t="shared" si="7"/>
        <v>7.2014285714285737</v>
      </c>
      <c r="H122" s="14">
        <f t="shared" si="8"/>
        <v>2.754838797114923E-5</v>
      </c>
      <c r="I122" s="14">
        <f t="shared" si="9"/>
        <v>1.4549633997882072E-7</v>
      </c>
      <c r="J122" s="14">
        <f t="shared" si="10"/>
        <v>2.5382979691056387E-3</v>
      </c>
      <c r="K122" s="14">
        <f t="shared" si="11"/>
        <v>1.4539310993588427E-2</v>
      </c>
      <c r="L122" s="14">
        <f t="shared" si="12"/>
        <v>7.2160577700525934E-4</v>
      </c>
      <c r="M122" s="14">
        <f t="shared" si="13"/>
        <v>1.5921265670167315E-4</v>
      </c>
      <c r="N122" s="14">
        <f t="shared" si="14"/>
        <v>2.1108987559290367E-2</v>
      </c>
      <c r="O122" s="14">
        <f t="shared" si="15"/>
        <v>5.1551367747929195E-4</v>
      </c>
      <c r="P122" s="14">
        <f t="shared" si="16"/>
        <v>4.6646433878573109E-3</v>
      </c>
      <c r="Q122" s="14">
        <f t="shared" si="17"/>
        <v>1.313726676942268E-4</v>
      </c>
      <c r="R122" s="14">
        <f t="shared" si="18"/>
        <v>2.5476210249708419E-5</v>
      </c>
      <c r="S122" s="14">
        <f t="shared" si="19"/>
        <v>6.5786966180251551E-4</v>
      </c>
      <c r="T122" s="14">
        <f t="shared" si="20"/>
        <v>2.2393328509387262E-5</v>
      </c>
      <c r="U122" s="14">
        <f t="shared" si="21"/>
        <v>5.6290185530976993E-4</v>
      </c>
      <c r="V122" s="14">
        <f t="shared" si="22"/>
        <v>6.5136094096667309E-4</v>
      </c>
      <c r="W122" s="14">
        <f t="shared" si="23"/>
        <v>7.5051813446967971E-5</v>
      </c>
      <c r="X122" s="14">
        <f t="shared" si="24"/>
        <v>9.5417378296394425E-6</v>
      </c>
      <c r="Y122" s="14">
        <f t="shared" si="25"/>
        <v>7.9496546595767397E-7</v>
      </c>
      <c r="Z122" s="14">
        <f t="shared" si="26"/>
        <v>6.0089393801571547E-4</v>
      </c>
      <c r="AA122" s="14">
        <f t="shared" si="27"/>
        <v>0</v>
      </c>
      <c r="AB122" s="14">
        <f t="shared" si="28"/>
        <v>4.4567445092142381E-4</v>
      </c>
      <c r="AC122" s="14">
        <f t="shared" si="29"/>
        <v>2.7104790756725554E-7</v>
      </c>
      <c r="AD122" s="14">
        <f t="shared" si="30"/>
        <v>5.1764248814861432E-4</v>
      </c>
      <c r="AE122" s="14">
        <f t="shared" si="31"/>
        <v>1.3414820172466214E-2</v>
      </c>
      <c r="AF122" s="14">
        <f t="shared" si="32"/>
        <v>5.4573253978571645E-8</v>
      </c>
      <c r="AG122" s="14">
        <f t="shared" si="33"/>
        <v>1.8659956672139868E-3</v>
      </c>
      <c r="AH122" s="14">
        <f t="shared" si="34"/>
        <v>2.2848643642181771E-3</v>
      </c>
      <c r="AI122" s="14">
        <f t="shared" si="35"/>
        <v>9.8901855880688134E-3</v>
      </c>
      <c r="AJ122" s="14">
        <f t="shared" si="36"/>
        <v>14.516170977739446</v>
      </c>
    </row>
    <row r="123" spans="1:36" x14ac:dyDescent="0.2">
      <c r="A123" s="14" t="str">
        <f t="shared" ref="A123" si="68">A37</f>
        <v>Астраханская область</v>
      </c>
      <c r="B123" s="14">
        <f t="shared" si="48"/>
        <v>1.8913037872521404E-3</v>
      </c>
      <c r="C123" s="14">
        <f t="shared" si="3"/>
        <v>1.4024720076204378E-3</v>
      </c>
      <c r="D123" s="14">
        <f t="shared" si="4"/>
        <v>1.1302903915289634E-7</v>
      </c>
      <c r="E123" s="14">
        <f t="shared" si="5"/>
        <v>1.0158730158730176E-2</v>
      </c>
      <c r="F123" s="14">
        <f t="shared" si="6"/>
        <v>1.3144444444444427</v>
      </c>
      <c r="G123" s="14">
        <f t="shared" si="7"/>
        <v>1.3144444444444447</v>
      </c>
      <c r="H123" s="14">
        <f t="shared" si="8"/>
        <v>1.5939617686737235E-4</v>
      </c>
      <c r="I123" s="14">
        <f t="shared" si="9"/>
        <v>3.295765973616712E-3</v>
      </c>
      <c r="J123" s="14">
        <f t="shared" si="10"/>
        <v>1.6757211226914122E-4</v>
      </c>
      <c r="K123" s="14">
        <f t="shared" si="11"/>
        <v>6.5132092751225053E-3</v>
      </c>
      <c r="L123" s="14">
        <f t="shared" si="12"/>
        <v>1.1595976289219804E-2</v>
      </c>
      <c r="M123" s="14">
        <f t="shared" si="13"/>
        <v>7.9876061893829637E-3</v>
      </c>
      <c r="N123" s="14">
        <f t="shared" si="14"/>
        <v>9.5210786008094906E-4</v>
      </c>
      <c r="O123" s="14">
        <f t="shared" si="15"/>
        <v>2.0784543097351409E-5</v>
      </c>
      <c r="P123" s="14">
        <f t="shared" si="16"/>
        <v>3.3919870610841629E-4</v>
      </c>
      <c r="Q123" s="14">
        <f t="shared" si="17"/>
        <v>1.3843727176114885E-3</v>
      </c>
      <c r="R123" s="14">
        <f t="shared" si="18"/>
        <v>1.3874003646017474E-4</v>
      </c>
      <c r="S123" s="14">
        <f t="shared" si="19"/>
        <v>6.103746477732296E-4</v>
      </c>
      <c r="T123" s="14">
        <f t="shared" si="20"/>
        <v>4.5285431534718956E-8</v>
      </c>
      <c r="U123" s="14">
        <f t="shared" si="21"/>
        <v>5.0072635239927963E-4</v>
      </c>
      <c r="V123" s="14">
        <f t="shared" si="22"/>
        <v>5.5520706730305426E-5</v>
      </c>
      <c r="W123" s="14">
        <f t="shared" si="23"/>
        <v>9.9950794344996223E-6</v>
      </c>
      <c r="X123" s="14">
        <f t="shared" si="24"/>
        <v>4.9705653782447429E-5</v>
      </c>
      <c r="Y123" s="14">
        <f t="shared" si="25"/>
        <v>5.6010600090952977E-5</v>
      </c>
      <c r="Z123" s="14">
        <f t="shared" si="26"/>
        <v>1.947535447350027E-6</v>
      </c>
      <c r="AA123" s="14">
        <f t="shared" si="27"/>
        <v>0</v>
      </c>
      <c r="AB123" s="14">
        <f t="shared" si="28"/>
        <v>3.5830632886935444E-3</v>
      </c>
      <c r="AC123" s="14">
        <f t="shared" si="29"/>
        <v>6.86255514815092E-2</v>
      </c>
      <c r="AD123" s="14">
        <f t="shared" si="30"/>
        <v>3.0291681994020443E-2</v>
      </c>
      <c r="AE123" s="14">
        <f t="shared" si="31"/>
        <v>1.5366016763029806E-7</v>
      </c>
      <c r="AF123" s="14">
        <f t="shared" si="32"/>
        <v>1.649829144348247E-4</v>
      </c>
      <c r="AG123" s="14">
        <f t="shared" si="33"/>
        <v>1.7611220675570881E-3</v>
      </c>
      <c r="AH123" s="14">
        <f t="shared" si="34"/>
        <v>5.4017721046278858E-5</v>
      </c>
      <c r="AI123" s="14">
        <f t="shared" si="35"/>
        <v>8.1173670180668903E-3</v>
      </c>
      <c r="AJ123" s="14">
        <f t="shared" si="36"/>
        <v>2.7887785037579516</v>
      </c>
    </row>
    <row r="124" spans="1:36" x14ac:dyDescent="0.2">
      <c r="A124" s="14" t="str">
        <f t="shared" ref="A124" si="69">A38</f>
        <v>Волгоградская область</v>
      </c>
      <c r="B124" s="14">
        <f t="shared" si="48"/>
        <v>2.0196882031992E-4</v>
      </c>
      <c r="C124" s="14">
        <f t="shared" si="3"/>
        <v>2.269770526557284E-6</v>
      </c>
      <c r="D124" s="14">
        <f t="shared" si="4"/>
        <v>9.9607852839794686E-5</v>
      </c>
      <c r="E124" s="14">
        <f t="shared" si="5"/>
        <v>9.9206349206349201E-2</v>
      </c>
      <c r="F124" s="14">
        <f t="shared" si="6"/>
        <v>1.9206349206349504E-2</v>
      </c>
      <c r="G124" s="14">
        <f t="shared" si="7"/>
        <v>1.920634920634913E-2</v>
      </c>
      <c r="H124" s="14">
        <f t="shared" si="8"/>
        <v>4.0277260014262643E-4</v>
      </c>
      <c r="I124" s="14">
        <f t="shared" si="9"/>
        <v>1.7370291593976697E-3</v>
      </c>
      <c r="J124" s="14">
        <f t="shared" si="10"/>
        <v>8.1634040014335064E-6</v>
      </c>
      <c r="K124" s="14">
        <f t="shared" si="11"/>
        <v>6.2088049450408089E-4</v>
      </c>
      <c r="L124" s="14">
        <f t="shared" si="12"/>
        <v>7.9315718505046297E-4</v>
      </c>
      <c r="M124" s="14">
        <f t="shared" si="13"/>
        <v>8.1157675127437468E-4</v>
      </c>
      <c r="N124" s="14">
        <f t="shared" si="14"/>
        <v>7.9410810938343873E-3</v>
      </c>
      <c r="O124" s="14">
        <f t="shared" si="15"/>
        <v>2.1085023889797768E-4</v>
      </c>
      <c r="P124" s="14">
        <f t="shared" si="16"/>
        <v>2.6197593825751754E-4</v>
      </c>
      <c r="Q124" s="14">
        <f t="shared" si="17"/>
        <v>2.3685399978595605E-5</v>
      </c>
      <c r="R124" s="14">
        <f t="shared" si="18"/>
        <v>5.6281226397558325E-4</v>
      </c>
      <c r="S124" s="14">
        <f t="shared" si="19"/>
        <v>1.9680647563460901E-4</v>
      </c>
      <c r="T124" s="14">
        <f t="shared" si="20"/>
        <v>1.5822105773741129E-4</v>
      </c>
      <c r="U124" s="14">
        <f t="shared" si="21"/>
        <v>5.9717815963592359E-5</v>
      </c>
      <c r="V124" s="14">
        <f t="shared" si="22"/>
        <v>5.5673198810158644E-5</v>
      </c>
      <c r="W124" s="14">
        <f t="shared" si="23"/>
        <v>1.0913504238461457E-4</v>
      </c>
      <c r="X124" s="14">
        <f t="shared" si="24"/>
        <v>3.8270653526856605E-5</v>
      </c>
      <c r="Y124" s="14">
        <f t="shared" si="25"/>
        <v>5.1285406886870098E-5</v>
      </c>
      <c r="Z124" s="14">
        <f t="shared" si="26"/>
        <v>3.9478584337640638E-6</v>
      </c>
      <c r="AA124" s="14">
        <f t="shared" si="27"/>
        <v>0</v>
      </c>
      <c r="AB124" s="14">
        <f t="shared" si="28"/>
        <v>1.7978491795145627E-3</v>
      </c>
      <c r="AC124" s="14">
        <f t="shared" si="29"/>
        <v>2.9814827709718252E-2</v>
      </c>
      <c r="AD124" s="14">
        <f t="shared" si="30"/>
        <v>3.6132573631161248E-3</v>
      </c>
      <c r="AE124" s="14">
        <f t="shared" si="31"/>
        <v>4.4216284301767791E-3</v>
      </c>
      <c r="AF124" s="14">
        <f t="shared" si="32"/>
        <v>3.7155360075983848E-3</v>
      </c>
      <c r="AG124" s="14">
        <f t="shared" si="33"/>
        <v>8.1403584553728789E-6</v>
      </c>
      <c r="AH124" s="14">
        <f t="shared" si="34"/>
        <v>9.7903553213636744E-7</v>
      </c>
      <c r="AI124" s="14">
        <f t="shared" si="35"/>
        <v>4.6342724065408878E-3</v>
      </c>
      <c r="AJ124" s="14">
        <f t="shared" si="36"/>
        <v>0.19997642659207918</v>
      </c>
    </row>
    <row r="125" spans="1:36" x14ac:dyDescent="0.2">
      <c r="A125" s="14" t="str">
        <f t="shared" ref="A125" si="70">A39</f>
        <v>Ростовская область</v>
      </c>
      <c r="B125" s="14">
        <f t="shared" si="48"/>
        <v>3.4152952249936791E-4</v>
      </c>
      <c r="C125" s="14">
        <f t="shared" si="3"/>
        <v>4.9861839645883651E-4</v>
      </c>
      <c r="D125" s="14">
        <f t="shared" si="4"/>
        <v>1.3237653812800453E-4</v>
      </c>
      <c r="E125" s="14">
        <f t="shared" si="5"/>
        <v>8.3968253968254025E-2</v>
      </c>
      <c r="F125" s="14">
        <f t="shared" si="6"/>
        <v>0.96571428571428497</v>
      </c>
      <c r="G125" s="14">
        <f t="shared" si="7"/>
        <v>0.96571428571428675</v>
      </c>
      <c r="H125" s="14">
        <f t="shared" si="8"/>
        <v>2.754838797114923E-5</v>
      </c>
      <c r="I125" s="14">
        <f t="shared" si="9"/>
        <v>2.6689384107906233E-6</v>
      </c>
      <c r="J125" s="14">
        <f t="shared" si="10"/>
        <v>7.0286866200141879E-4</v>
      </c>
      <c r="K125" s="14">
        <f t="shared" si="11"/>
        <v>8.3429061410129294E-3</v>
      </c>
      <c r="L125" s="14">
        <f t="shared" si="12"/>
        <v>1.5463771462358919E-3</v>
      </c>
      <c r="M125" s="14">
        <f t="shared" si="13"/>
        <v>7.8043841980778017E-4</v>
      </c>
      <c r="N125" s="14">
        <f t="shared" si="14"/>
        <v>3.7018631124720604E-3</v>
      </c>
      <c r="O125" s="14">
        <f t="shared" si="15"/>
        <v>4.9362312348365722E-4</v>
      </c>
      <c r="P125" s="14">
        <f t="shared" si="16"/>
        <v>5.554653956787955E-3</v>
      </c>
      <c r="Q125" s="14">
        <f t="shared" si="17"/>
        <v>1.0766469048799311E-4</v>
      </c>
      <c r="R125" s="14">
        <f t="shared" si="18"/>
        <v>3.7527510544435471E-9</v>
      </c>
      <c r="S125" s="14">
        <f t="shared" si="19"/>
        <v>1.1565624406142276E-4</v>
      </c>
      <c r="T125" s="14">
        <f t="shared" si="20"/>
        <v>8.0171403947880898E-5</v>
      </c>
      <c r="U125" s="14">
        <f t="shared" si="21"/>
        <v>3.0639323460407157E-5</v>
      </c>
      <c r="V125" s="14">
        <f t="shared" si="22"/>
        <v>1.8121138301430256E-7</v>
      </c>
      <c r="W125" s="14">
        <f t="shared" si="23"/>
        <v>7.1635379592214511E-6</v>
      </c>
      <c r="X125" s="14">
        <f t="shared" si="24"/>
        <v>1.5162239155192449E-5</v>
      </c>
      <c r="Y125" s="14">
        <f t="shared" si="25"/>
        <v>1.9083404615718697E-5</v>
      </c>
      <c r="Z125" s="14">
        <f t="shared" si="26"/>
        <v>1.1219836249411998E-7</v>
      </c>
      <c r="AA125" s="14">
        <f t="shared" si="27"/>
        <v>0</v>
      </c>
      <c r="AB125" s="14">
        <f t="shared" si="28"/>
        <v>1.8993656075689987E-3</v>
      </c>
      <c r="AC125" s="14">
        <f t="shared" si="29"/>
        <v>2.5630227779578087E-3</v>
      </c>
      <c r="AD125" s="14">
        <f t="shared" si="30"/>
        <v>4.3317011334317755E-3</v>
      </c>
      <c r="AE125" s="14">
        <f t="shared" si="31"/>
        <v>7.2709225285082424E-3</v>
      </c>
      <c r="AF125" s="14">
        <f t="shared" si="32"/>
        <v>1.3955495989368563E-6</v>
      </c>
      <c r="AG125" s="14">
        <f t="shared" si="33"/>
        <v>4.7603272855959117E-4</v>
      </c>
      <c r="AH125" s="14">
        <f t="shared" si="34"/>
        <v>8.5353949587537673E-4</v>
      </c>
      <c r="AI125" s="14">
        <f t="shared" si="35"/>
        <v>7.675546524980841E-3</v>
      </c>
      <c r="AJ125" s="14">
        <f t="shared" si="36"/>
        <v>2.062969662094762</v>
      </c>
    </row>
    <row r="126" spans="1:36" x14ac:dyDescent="0.2">
      <c r="A126" s="14" t="str">
        <f t="shared" ref="A126" si="71">A40</f>
        <v>Республика Дагестан</v>
      </c>
      <c r="B126" s="14">
        <f t="shared" si="48"/>
        <v>1.8199136896745833E-3</v>
      </c>
      <c r="C126" s="14">
        <f t="shared" si="3"/>
        <v>3.7058570648356114E-5</v>
      </c>
      <c r="D126" s="14">
        <f t="shared" si="4"/>
        <v>3.953485210412045E-4</v>
      </c>
      <c r="E126" s="14">
        <f t="shared" si="5"/>
        <v>1.9911111111111108</v>
      </c>
      <c r="F126" s="14">
        <f t="shared" si="6"/>
        <v>14.862857142857138</v>
      </c>
      <c r="G126" s="14">
        <f t="shared" si="7"/>
        <v>14.862857142857145</v>
      </c>
      <c r="H126" s="14">
        <f t="shared" si="8"/>
        <v>1.2619843771024248E-6</v>
      </c>
      <c r="I126" s="14">
        <f t="shared" si="9"/>
        <v>3.8227148893482201E-3</v>
      </c>
      <c r="J126" s="14">
        <f t="shared" si="10"/>
        <v>2.0105899685701431E-3</v>
      </c>
      <c r="K126" s="14">
        <f t="shared" si="11"/>
        <v>3.9772341952423724E-4</v>
      </c>
      <c r="L126" s="14">
        <f t="shared" si="12"/>
        <v>1.8118186808931333E-3</v>
      </c>
      <c r="M126" s="14">
        <f t="shared" si="13"/>
        <v>1.9626256064788405E-2</v>
      </c>
      <c r="N126" s="14">
        <f t="shared" si="14"/>
        <v>2.9395475399991912E-2</v>
      </c>
      <c r="O126" s="14">
        <f t="shared" si="15"/>
        <v>1.8018654729702919E-6</v>
      </c>
      <c r="P126" s="14">
        <f t="shared" si="16"/>
        <v>1.0171114942247558E-2</v>
      </c>
      <c r="Q126" s="14">
        <f t="shared" si="17"/>
        <v>1.5936512109894754E-3</v>
      </c>
      <c r="R126" s="14">
        <f t="shared" si="18"/>
        <v>1.2310539024644339E-6</v>
      </c>
      <c r="S126" s="14">
        <f t="shared" si="19"/>
        <v>1.0706096256123509E-3</v>
      </c>
      <c r="T126" s="14">
        <f t="shared" si="20"/>
        <v>4.557439088681075E-4</v>
      </c>
      <c r="U126" s="14">
        <f t="shared" si="21"/>
        <v>1.253072683828704E-3</v>
      </c>
      <c r="V126" s="14">
        <f t="shared" si="22"/>
        <v>4.9052695798073262E-5</v>
      </c>
      <c r="W126" s="14">
        <f t="shared" si="23"/>
        <v>4.406138966083393E-4</v>
      </c>
      <c r="X126" s="14">
        <f t="shared" si="24"/>
        <v>1.3446696124382656E-4</v>
      </c>
      <c r="Y126" s="14">
        <f t="shared" si="25"/>
        <v>8.0783930747360073E-5</v>
      </c>
      <c r="Z126" s="14">
        <f t="shared" si="26"/>
        <v>2.9996031087860441E-5</v>
      </c>
      <c r="AA126" s="14">
        <f t="shared" si="27"/>
        <v>0</v>
      </c>
      <c r="AB126" s="14">
        <f t="shared" si="28"/>
        <v>1.1754658446280528E-2</v>
      </c>
      <c r="AC126" s="14">
        <f t="shared" si="29"/>
        <v>0.14717721849739338</v>
      </c>
      <c r="AD126" s="14">
        <f t="shared" si="30"/>
        <v>4.8975823169471633E-2</v>
      </c>
      <c r="AE126" s="14">
        <f t="shared" si="31"/>
        <v>1.2622201973049802E-2</v>
      </c>
      <c r="AF126" s="14">
        <f t="shared" si="32"/>
        <v>1.2349541903871385E-3</v>
      </c>
      <c r="AG126" s="14">
        <f t="shared" si="33"/>
        <v>2.5542813368827445E-2</v>
      </c>
      <c r="AH126" s="14">
        <f t="shared" si="34"/>
        <v>3.4758440054932604E-3</v>
      </c>
      <c r="AI126" s="14">
        <f t="shared" si="35"/>
        <v>4.0746905837805762E-2</v>
      </c>
      <c r="AJ126" s="14">
        <f t="shared" si="36"/>
        <v>32.082956116309369</v>
      </c>
    </row>
    <row r="127" spans="1:36" x14ac:dyDescent="0.2">
      <c r="A127" s="14" t="str">
        <f t="shared" ref="A127" si="72">A41</f>
        <v>Республика Ингушетия</v>
      </c>
      <c r="B127" s="14">
        <f t="shared" si="48"/>
        <v>1.0810608173626966E-2</v>
      </c>
      <c r="C127" s="14">
        <f t="shared" si="3"/>
        <v>3.8233586583596669E-3</v>
      </c>
      <c r="D127" s="14">
        <f t="shared" si="4"/>
        <v>8.6602624409795733E-4</v>
      </c>
      <c r="E127" s="14">
        <f t="shared" si="5"/>
        <v>2.5601587301587299</v>
      </c>
      <c r="F127" s="14">
        <f t="shared" si="6"/>
        <v>18.67444444444444</v>
      </c>
      <c r="G127" s="14">
        <f t="shared" si="7"/>
        <v>18.674444444444447</v>
      </c>
      <c r="H127" s="14">
        <f t="shared" si="8"/>
        <v>2.6624194335283174E-4</v>
      </c>
      <c r="I127" s="14">
        <f t="shared" si="9"/>
        <v>1.3308412053701977E-2</v>
      </c>
      <c r="J127" s="14">
        <f t="shared" si="10"/>
        <v>6.7431952375418087E-3</v>
      </c>
      <c r="K127" s="14">
        <f t="shared" si="11"/>
        <v>2.8222114676211933E-2</v>
      </c>
      <c r="L127" s="14">
        <f t="shared" si="12"/>
        <v>7.1834789941919733E-2</v>
      </c>
      <c r="M127" s="14">
        <f t="shared" si="13"/>
        <v>0.11364776184956385</v>
      </c>
      <c r="N127" s="14">
        <f t="shared" si="14"/>
        <v>5.7981883491631664E-2</v>
      </c>
      <c r="O127" s="14">
        <f t="shared" si="15"/>
        <v>6.6599322211473885E-4</v>
      </c>
      <c r="P127" s="14">
        <f t="shared" si="16"/>
        <v>7.5750922262183282E-3</v>
      </c>
      <c r="Q127" s="14">
        <f t="shared" si="17"/>
        <v>5.6091175372145741E-4</v>
      </c>
      <c r="R127" s="14">
        <f t="shared" si="18"/>
        <v>1.3504215588872512E-4</v>
      </c>
      <c r="S127" s="14">
        <f t="shared" si="19"/>
        <v>2.8963434090498769E-3</v>
      </c>
      <c r="T127" s="14">
        <f t="shared" si="20"/>
        <v>1.8366416300446642E-4</v>
      </c>
      <c r="U127" s="14">
        <f t="shared" si="21"/>
        <v>1.1783532471983141E-4</v>
      </c>
      <c r="V127" s="14">
        <f t="shared" si="22"/>
        <v>4.2054429972965972E-5</v>
      </c>
      <c r="W127" s="14">
        <f t="shared" si="23"/>
        <v>2.088160601126824E-4</v>
      </c>
      <c r="X127" s="14">
        <f t="shared" si="24"/>
        <v>4.2616575365685581E-8</v>
      </c>
      <c r="Y127" s="14">
        <f t="shared" si="25"/>
        <v>4.2463323817860855E-5</v>
      </c>
      <c r="Z127" s="14">
        <f t="shared" si="26"/>
        <v>1.8588955696792307E-4</v>
      </c>
      <c r="AA127" s="14">
        <f t="shared" si="27"/>
        <v>0</v>
      </c>
      <c r="AB127" s="14">
        <f t="shared" si="28"/>
        <v>1.0879737320268203E-2</v>
      </c>
      <c r="AC127" s="14">
        <f t="shared" si="29"/>
        <v>0.2301968513102241</v>
      </c>
      <c r="AD127" s="14">
        <f t="shared" si="30"/>
        <v>0.14138211049091085</v>
      </c>
      <c r="AE127" s="14">
        <f t="shared" si="31"/>
        <v>4.2832804778662279E-3</v>
      </c>
      <c r="AF127" s="14">
        <f t="shared" si="32"/>
        <v>1.6362864161662951E-4</v>
      </c>
      <c r="AG127" s="14">
        <f t="shared" si="33"/>
        <v>5.3648871455742445E-2</v>
      </c>
      <c r="AH127" s="14">
        <f t="shared" si="34"/>
        <v>3.4948009875279025E-2</v>
      </c>
      <c r="AI127" s="14">
        <f t="shared" si="35"/>
        <v>4.7454949442978706E-2</v>
      </c>
      <c r="AJ127" s="14">
        <f t="shared" si="36"/>
        <v>40.75212359857467</v>
      </c>
    </row>
    <row r="128" spans="1:36" x14ac:dyDescent="0.2">
      <c r="A128" s="14" t="str">
        <f t="shared" ref="A128" si="73">A42</f>
        <v>Кабардино-Балкарская Республика</v>
      </c>
      <c r="B128" s="14">
        <f t="shared" si="48"/>
        <v>6.3989117609593088E-3</v>
      </c>
      <c r="C128" s="14">
        <f t="shared" si="3"/>
        <v>1.8619438607318255E-3</v>
      </c>
      <c r="D128" s="14">
        <f t="shared" si="4"/>
        <v>3.4406983578646056E-5</v>
      </c>
      <c r="E128" s="14">
        <f t="shared" si="5"/>
        <v>0.3811111111111109</v>
      </c>
      <c r="F128" s="14">
        <f t="shared" si="6"/>
        <v>8.6914285714285651</v>
      </c>
      <c r="G128" s="14">
        <f t="shared" si="7"/>
        <v>8.6914285714285704</v>
      </c>
      <c r="H128" s="14">
        <f t="shared" si="8"/>
        <v>2.2618480632578585E-6</v>
      </c>
      <c r="I128" s="14">
        <f t="shared" si="9"/>
        <v>5.0878075606728889E-3</v>
      </c>
      <c r="J128" s="14">
        <f t="shared" si="10"/>
        <v>3.8218445335577245E-3</v>
      </c>
      <c r="K128" s="14">
        <f t="shared" si="11"/>
        <v>1.1008730260093316E-2</v>
      </c>
      <c r="L128" s="14">
        <f t="shared" si="12"/>
        <v>1.0425376743563756E-2</v>
      </c>
      <c r="M128" s="14">
        <f t="shared" si="13"/>
        <v>2.9391955193524555E-2</v>
      </c>
      <c r="N128" s="14">
        <f t="shared" si="14"/>
        <v>2.8078919039709808E-3</v>
      </c>
      <c r="O128" s="14">
        <f t="shared" si="15"/>
        <v>3.6449384529431621E-6</v>
      </c>
      <c r="P128" s="14">
        <f t="shared" si="16"/>
        <v>1.2121012223692679E-2</v>
      </c>
      <c r="Q128" s="14">
        <f t="shared" si="17"/>
        <v>1.4027836873451651E-3</v>
      </c>
      <c r="R128" s="14">
        <f t="shared" si="18"/>
        <v>4.3944253297021897E-4</v>
      </c>
      <c r="S128" s="14">
        <f t="shared" si="19"/>
        <v>3.366790419024562E-5</v>
      </c>
      <c r="T128" s="14">
        <f t="shared" si="20"/>
        <v>2.9873406837935668E-5</v>
      </c>
      <c r="U128" s="14">
        <f t="shared" si="21"/>
        <v>1.42044151487264E-4</v>
      </c>
      <c r="V128" s="14">
        <f t="shared" si="22"/>
        <v>3.2237695481593864E-4</v>
      </c>
      <c r="W128" s="14">
        <f t="shared" si="23"/>
        <v>7.7270151025512492E-4</v>
      </c>
      <c r="X128" s="14">
        <f t="shared" si="24"/>
        <v>1.3444829627823827E-5</v>
      </c>
      <c r="Y128" s="14">
        <f t="shared" si="25"/>
        <v>1.4558307717532829E-4</v>
      </c>
      <c r="Z128" s="14">
        <f t="shared" si="26"/>
        <v>1.7305662268042967E-4</v>
      </c>
      <c r="AA128" s="14">
        <f t="shared" si="27"/>
        <v>0</v>
      </c>
      <c r="AB128" s="14">
        <f t="shared" si="28"/>
        <v>7.0506258202233064E-3</v>
      </c>
      <c r="AC128" s="14">
        <f t="shared" si="29"/>
        <v>0.18290780774136967</v>
      </c>
      <c r="AD128" s="14">
        <f t="shared" si="30"/>
        <v>5.9869214562587258E-2</v>
      </c>
      <c r="AE128" s="14">
        <f t="shared" si="31"/>
        <v>1.2622201973049802E-2</v>
      </c>
      <c r="AF128" s="14">
        <f t="shared" si="32"/>
        <v>4.806188350404259E-4</v>
      </c>
      <c r="AG128" s="14">
        <f t="shared" si="33"/>
        <v>7.9940271157390563E-3</v>
      </c>
      <c r="AH128" s="14">
        <f t="shared" si="34"/>
        <v>1.8834370211518001E-3</v>
      </c>
      <c r="AI128" s="14">
        <f t="shared" si="35"/>
        <v>2.0352603073293105E-2</v>
      </c>
      <c r="AJ128" s="14">
        <f t="shared" si="36"/>
        <v>18.143569552598947</v>
      </c>
    </row>
    <row r="129" spans="1:36" x14ac:dyDescent="0.2">
      <c r="A129" s="14" t="str">
        <f t="shared" ref="A129" si="74">A43</f>
        <v>Карачаево-Черкесская Республика</v>
      </c>
      <c r="B129" s="14">
        <f t="shared" si="48"/>
        <v>5.9176137387816482E-3</v>
      </c>
      <c r="C129" s="14">
        <f t="shared" si="3"/>
        <v>3.8612928540314338E-3</v>
      </c>
      <c r="D129" s="14">
        <f t="shared" si="4"/>
        <v>1.3177332463182443E-5</v>
      </c>
      <c r="E129" s="14">
        <f t="shared" si="5"/>
        <v>0.15253968253968267</v>
      </c>
      <c r="F129" s="14">
        <f t="shared" si="6"/>
        <v>17.1811111111111</v>
      </c>
      <c r="G129" s="14">
        <f t="shared" si="7"/>
        <v>17.181111111111107</v>
      </c>
      <c r="H129" s="14">
        <f t="shared" si="8"/>
        <v>2.5791641311517526E-5</v>
      </c>
      <c r="I129" s="14">
        <f t="shared" si="9"/>
        <v>1.2529554056150185E-2</v>
      </c>
      <c r="J129" s="14">
        <f t="shared" si="10"/>
        <v>1.4418701559686803E-3</v>
      </c>
      <c r="K129" s="14">
        <f t="shared" si="11"/>
        <v>1.7357052303827007E-2</v>
      </c>
      <c r="L129" s="14">
        <f t="shared" si="12"/>
        <v>3.8658687295056109E-2</v>
      </c>
      <c r="M129" s="14">
        <f t="shared" si="13"/>
        <v>2.9391955193524555E-2</v>
      </c>
      <c r="N129" s="14">
        <f t="shared" si="14"/>
        <v>5.7981883491631664E-2</v>
      </c>
      <c r="O129" s="14">
        <f t="shared" si="15"/>
        <v>1.1069037047530416E-4</v>
      </c>
      <c r="P129" s="14">
        <f t="shared" si="16"/>
        <v>3.9975708425007122E-3</v>
      </c>
      <c r="Q129" s="14">
        <f t="shared" si="17"/>
        <v>1.686862132711802E-3</v>
      </c>
      <c r="R129" s="14">
        <f t="shared" si="18"/>
        <v>2.4730473651963104E-4</v>
      </c>
      <c r="S129" s="14">
        <f t="shared" si="19"/>
        <v>1.2234567443557601E-4</v>
      </c>
      <c r="T129" s="14">
        <f t="shared" si="20"/>
        <v>5.5604454056040796E-4</v>
      </c>
      <c r="U129" s="14">
        <f t="shared" si="21"/>
        <v>4.6827920500709799E-4</v>
      </c>
      <c r="V129" s="14">
        <f t="shared" si="22"/>
        <v>3.629493685327719E-4</v>
      </c>
      <c r="W129" s="14">
        <f t="shared" si="23"/>
        <v>5.1600050486624621E-4</v>
      </c>
      <c r="X129" s="14">
        <f t="shared" si="24"/>
        <v>7.5701843215234018E-5</v>
      </c>
      <c r="Y129" s="14">
        <f t="shared" si="25"/>
        <v>6.9421209206042191E-5</v>
      </c>
      <c r="Z129" s="14">
        <f t="shared" si="26"/>
        <v>1.8463723424133598E-6</v>
      </c>
      <c r="AA129" s="14">
        <f t="shared" si="27"/>
        <v>0</v>
      </c>
      <c r="AB129" s="14">
        <f t="shared" si="28"/>
        <v>6.458742379739672E-3</v>
      </c>
      <c r="AC129" s="14">
        <f t="shared" si="29"/>
        <v>0.17849914471722139</v>
      </c>
      <c r="AD129" s="14">
        <f t="shared" si="30"/>
        <v>7.5678542076729555E-2</v>
      </c>
      <c r="AE129" s="14">
        <f t="shared" si="31"/>
        <v>1.9008727500961921E-2</v>
      </c>
      <c r="AF129" s="14">
        <f t="shared" si="32"/>
        <v>5.323025066672097E-3</v>
      </c>
      <c r="AG129" s="14">
        <f t="shared" si="33"/>
        <v>5.3648871455742445E-2</v>
      </c>
      <c r="AH129" s="14">
        <f t="shared" si="34"/>
        <v>2.956267199142494E-3</v>
      </c>
      <c r="AI129" s="14">
        <f t="shared" si="35"/>
        <v>2.5318875105456159E-2</v>
      </c>
      <c r="AJ129" s="14">
        <f t="shared" si="36"/>
        <v>35.05704799512668</v>
      </c>
    </row>
    <row r="130" spans="1:36" x14ac:dyDescent="0.2">
      <c r="A130" s="14" t="str">
        <f t="shared" ref="A130" si="75">A44</f>
        <v>Республика Северная Осетия - Алания</v>
      </c>
      <c r="B130" s="14">
        <f t="shared" si="48"/>
        <v>8.0030953349742775E-3</v>
      </c>
      <c r="C130" s="14">
        <f t="shared" si="3"/>
        <v>2.4783866685282596E-3</v>
      </c>
      <c r="D130" s="14">
        <f t="shared" si="4"/>
        <v>1.3177332463182443E-5</v>
      </c>
      <c r="E130" s="14">
        <f t="shared" si="5"/>
        <v>4.0634920634920704E-2</v>
      </c>
      <c r="F130" s="14">
        <f t="shared" si="6"/>
        <v>2.0992063492063493</v>
      </c>
      <c r="G130" s="14">
        <f t="shared" si="7"/>
        <v>2.0992063492063493</v>
      </c>
      <c r="H130" s="14">
        <f t="shared" si="8"/>
        <v>6.9599999740541248E-4</v>
      </c>
      <c r="I130" s="14">
        <f t="shared" si="9"/>
        <v>4.4066075045134023E-3</v>
      </c>
      <c r="J130" s="14">
        <f t="shared" si="10"/>
        <v>5.2130090699098169E-3</v>
      </c>
      <c r="K130" s="14">
        <f t="shared" si="11"/>
        <v>1.1253679044778005E-2</v>
      </c>
      <c r="L130" s="14">
        <f t="shared" si="12"/>
        <v>7.9267087082886736E-3</v>
      </c>
      <c r="M130" s="14">
        <f t="shared" si="13"/>
        <v>1.0571041134216544E-2</v>
      </c>
      <c r="N130" s="14">
        <f t="shared" si="14"/>
        <v>5.7981883491631664E-2</v>
      </c>
      <c r="O130" s="14">
        <f t="shared" si="15"/>
        <v>1.4457610450175747E-4</v>
      </c>
      <c r="P130" s="14">
        <f t="shared" si="16"/>
        <v>6.6475969063508507E-3</v>
      </c>
      <c r="Q130" s="14">
        <f t="shared" si="17"/>
        <v>1.5924372376075577E-3</v>
      </c>
      <c r="R130" s="14">
        <f t="shared" si="18"/>
        <v>1.3888400793546681E-3</v>
      </c>
      <c r="S130" s="14">
        <f t="shared" si="19"/>
        <v>3.0656882946372424E-7</v>
      </c>
      <c r="T130" s="14">
        <f t="shared" si="20"/>
        <v>4.119394332047088E-5</v>
      </c>
      <c r="U130" s="14">
        <f t="shared" si="21"/>
        <v>3.0296459953512952E-5</v>
      </c>
      <c r="V130" s="14">
        <f t="shared" si="22"/>
        <v>9.2856208078504317E-5</v>
      </c>
      <c r="W130" s="14">
        <f t="shared" si="23"/>
        <v>7.5486805395143252E-4</v>
      </c>
      <c r="X130" s="14">
        <f t="shared" si="24"/>
        <v>6.6966124655186559E-5</v>
      </c>
      <c r="Y130" s="14">
        <f t="shared" si="25"/>
        <v>7.6578558897227514E-5</v>
      </c>
      <c r="Z130" s="14">
        <f t="shared" si="26"/>
        <v>1.2179008137009696E-4</v>
      </c>
      <c r="AA130" s="14">
        <f t="shared" si="27"/>
        <v>0</v>
      </c>
      <c r="AB130" s="14">
        <f t="shared" si="28"/>
        <v>5.8176133962050515E-3</v>
      </c>
      <c r="AC130" s="14">
        <f t="shared" si="29"/>
        <v>0.13656875697130422</v>
      </c>
      <c r="AD130" s="14">
        <f t="shared" si="30"/>
        <v>7.6963664457467426E-2</v>
      </c>
      <c r="AE130" s="14">
        <f t="shared" si="31"/>
        <v>1.5203272205221562E-3</v>
      </c>
      <c r="AF130" s="14">
        <f t="shared" si="32"/>
        <v>4.0259387010555727E-3</v>
      </c>
      <c r="AG130" s="14">
        <f t="shared" si="33"/>
        <v>8.3431119987696645E-3</v>
      </c>
      <c r="AH130" s="14">
        <f t="shared" si="34"/>
        <v>5.5702835647510908E-4</v>
      </c>
      <c r="AI130" s="14">
        <f t="shared" si="35"/>
        <v>2.2041489626144578E-2</v>
      </c>
      <c r="AJ130" s="14">
        <f t="shared" si="36"/>
        <v>4.6143874443891431</v>
      </c>
    </row>
    <row r="131" spans="1:36" x14ac:dyDescent="0.2">
      <c r="A131" s="14" t="str">
        <f t="shared" ref="A131" si="76">A45</f>
        <v>Чеченская Республика</v>
      </c>
      <c r="B131" s="14">
        <f t="shared" si="48"/>
        <v>5.6080038875874786E-3</v>
      </c>
      <c r="C131" s="14">
        <f t="shared" si="3"/>
        <v>6.7852511092186211E-4</v>
      </c>
      <c r="D131" s="14">
        <f t="shared" si="4"/>
        <v>1.5930346110772529E-3</v>
      </c>
      <c r="E131" s="14">
        <f t="shared" si="5"/>
        <v>3.2914285714285714</v>
      </c>
      <c r="F131" s="14">
        <f t="shared" si="6"/>
        <v>26.42285714285714</v>
      </c>
      <c r="G131" s="14">
        <f t="shared" si="7"/>
        <v>26.422857142857147</v>
      </c>
      <c r="H131" s="14">
        <f t="shared" si="8"/>
        <v>4.7313578519620832E-5</v>
      </c>
      <c r="I131" s="14">
        <f t="shared" si="9"/>
        <v>9.195322025942575E-3</v>
      </c>
      <c r="J131" s="14">
        <f t="shared" si="10"/>
        <v>3.5033811094958532E-3</v>
      </c>
      <c r="K131" s="14">
        <f t="shared" si="11"/>
        <v>9.7751409360190052E-3</v>
      </c>
      <c r="L131" s="14">
        <f t="shared" si="12"/>
        <v>3.2208110011816823E-2</v>
      </c>
      <c r="M131" s="14">
        <f t="shared" si="13"/>
        <v>2.9391955193524555E-2</v>
      </c>
      <c r="N131" s="14">
        <f t="shared" si="14"/>
        <v>4.7339365989443563E-2</v>
      </c>
      <c r="O131" s="14">
        <f t="shared" si="15"/>
        <v>3.417300448355238E-4</v>
      </c>
      <c r="P131" s="14">
        <f t="shared" si="16"/>
        <v>6.9972136926102456E-3</v>
      </c>
      <c r="Q131" s="14">
        <f t="shared" si="17"/>
        <v>2.6370682192718297E-3</v>
      </c>
      <c r="R131" s="14">
        <f t="shared" si="18"/>
        <v>4.7954634473896347E-4</v>
      </c>
      <c r="S131" s="14">
        <f t="shared" si="19"/>
        <v>1.3427893407795105E-5</v>
      </c>
      <c r="T131" s="14">
        <f t="shared" si="20"/>
        <v>1.6972923090973427E-5</v>
      </c>
      <c r="U131" s="14">
        <f t="shared" si="21"/>
        <v>3.6320042202685138E-3</v>
      </c>
      <c r="V131" s="14">
        <f t="shared" si="22"/>
        <v>9.7346753499338065E-5</v>
      </c>
      <c r="W131" s="14">
        <f t="shared" si="23"/>
        <v>5.1357180652270991E-5</v>
      </c>
      <c r="X131" s="14">
        <f t="shared" si="24"/>
        <v>4.6609608513667868E-5</v>
      </c>
      <c r="Y131" s="14">
        <f t="shared" si="25"/>
        <v>5.4470042145175708E-5</v>
      </c>
      <c r="Z131" s="14">
        <f t="shared" si="26"/>
        <v>3.0766842535102649E-5</v>
      </c>
      <c r="AA131" s="14">
        <f t="shared" si="27"/>
        <v>6.9025508466471086</v>
      </c>
      <c r="AB131" s="14">
        <f t="shared" si="28"/>
        <v>2.2087272692946133E-2</v>
      </c>
      <c r="AC131" s="14">
        <f t="shared" si="29"/>
        <v>0.23630764573552013</v>
      </c>
      <c r="AD131" s="14">
        <f t="shared" si="30"/>
        <v>0.10529011107953448</v>
      </c>
      <c r="AE131" s="14">
        <f t="shared" si="31"/>
        <v>7.0745739285795221E-3</v>
      </c>
      <c r="AF131" s="14">
        <f t="shared" si="32"/>
        <v>1.1033775645525755E-3</v>
      </c>
      <c r="AG131" s="14">
        <f t="shared" si="33"/>
        <v>2.0893725671530309E-2</v>
      </c>
      <c r="AH131" s="14">
        <f t="shared" si="34"/>
        <v>4.9102842170220314E-3</v>
      </c>
      <c r="AI131" s="14">
        <f t="shared" si="35"/>
        <v>5.3901525471677952E-2</v>
      </c>
      <c r="AJ131" s="14">
        <f t="shared" si="36"/>
        <v>63.645000886371243</v>
      </c>
    </row>
    <row r="132" spans="1:36" x14ac:dyDescent="0.2">
      <c r="A132" s="14" t="str">
        <f t="shared" ref="A132" si="77">A46</f>
        <v>Ставропольский край</v>
      </c>
      <c r="B132" s="14">
        <f t="shared" si="48"/>
        <v>1.1311674125156826E-3</v>
      </c>
      <c r="C132" s="14">
        <f t="shared" si="3"/>
        <v>7.5388571218184428E-6</v>
      </c>
      <c r="D132" s="14">
        <f t="shared" si="4"/>
        <v>2.0174603788337592E-5</v>
      </c>
      <c r="E132" s="14">
        <f t="shared" si="5"/>
        <v>2.5396825396825215E-3</v>
      </c>
      <c r="F132" s="14">
        <f t="shared" si="6"/>
        <v>4.7506349206349192</v>
      </c>
      <c r="G132" s="14">
        <f t="shared" si="7"/>
        <v>4.7506349206349228</v>
      </c>
      <c r="H132" s="14">
        <f t="shared" si="8"/>
        <v>1.209801001640459E-3</v>
      </c>
      <c r="I132" s="14">
        <f t="shared" si="9"/>
        <v>6.54664069391873E-4</v>
      </c>
      <c r="J132" s="14">
        <f t="shared" si="10"/>
        <v>7.5385316121070101E-4</v>
      </c>
      <c r="K132" s="14">
        <f t="shared" si="11"/>
        <v>2.2183249913941879E-3</v>
      </c>
      <c r="L132" s="14">
        <f t="shared" si="12"/>
        <v>3.830263360344901E-3</v>
      </c>
      <c r="M132" s="14">
        <f t="shared" si="13"/>
        <v>3.1392432719156908E-3</v>
      </c>
      <c r="N132" s="14">
        <f t="shared" si="14"/>
        <v>3.00076455517128E-3</v>
      </c>
      <c r="O132" s="14">
        <f t="shared" si="15"/>
        <v>2.0197243487911319E-4</v>
      </c>
      <c r="P132" s="14">
        <f t="shared" si="16"/>
        <v>5.7440398084480301E-3</v>
      </c>
      <c r="Q132" s="14">
        <f t="shared" si="17"/>
        <v>2.9939610585267098E-4</v>
      </c>
      <c r="R132" s="14">
        <f t="shared" si="18"/>
        <v>1.0627094204536184E-4</v>
      </c>
      <c r="S132" s="14">
        <f t="shared" si="19"/>
        <v>1.2496035589441724E-6</v>
      </c>
      <c r="T132" s="14">
        <f t="shared" si="20"/>
        <v>1.4453838440180674E-4</v>
      </c>
      <c r="U132" s="14">
        <f t="shared" si="21"/>
        <v>8.9653511272615231E-5</v>
      </c>
      <c r="V132" s="14">
        <f t="shared" si="22"/>
        <v>1.5189681017222593E-5</v>
      </c>
      <c r="W132" s="14">
        <f t="shared" si="23"/>
        <v>2.7723224151869321E-4</v>
      </c>
      <c r="X132" s="14">
        <f t="shared" si="24"/>
        <v>3.6065213293353826E-5</v>
      </c>
      <c r="Y132" s="14">
        <f t="shared" si="25"/>
        <v>1.7811900687336752E-5</v>
      </c>
      <c r="Z132" s="14">
        <f t="shared" si="26"/>
        <v>1.6987090998738809E-4</v>
      </c>
      <c r="AA132" s="14">
        <f t="shared" si="27"/>
        <v>0</v>
      </c>
      <c r="AB132" s="14">
        <f t="shared" si="28"/>
        <v>2.3551218605377031E-3</v>
      </c>
      <c r="AC132" s="14">
        <f t="shared" si="29"/>
        <v>5.0106606408109024E-2</v>
      </c>
      <c r="AD132" s="14">
        <f t="shared" si="30"/>
        <v>1.661794742866459E-3</v>
      </c>
      <c r="AE132" s="14">
        <f t="shared" si="31"/>
        <v>1.666095377478654E-2</v>
      </c>
      <c r="AF132" s="14">
        <f t="shared" si="32"/>
        <v>2.7494456155063E-4</v>
      </c>
      <c r="AG132" s="14">
        <f t="shared" si="33"/>
        <v>2.8333797319045279E-3</v>
      </c>
      <c r="AH132" s="14">
        <f t="shared" si="34"/>
        <v>2.0522344935468813E-5</v>
      </c>
      <c r="AI132" s="14">
        <f t="shared" si="35"/>
        <v>1.170949756169265E-2</v>
      </c>
      <c r="AJ132" s="14">
        <f t="shared" si="36"/>
        <v>9.6125014308173675</v>
      </c>
    </row>
    <row r="133" spans="1:36" x14ac:dyDescent="0.2">
      <c r="A133" s="14" t="str">
        <f t="shared" ref="A133" si="78">A47</f>
        <v>Республика Башкортостан</v>
      </c>
      <c r="B133" s="14">
        <f t="shared" si="48"/>
        <v>2.2835338011267763E-5</v>
      </c>
      <c r="C133" s="14">
        <f t="shared" si="3"/>
        <v>4.1452169478351034E-4</v>
      </c>
      <c r="D133" s="14">
        <f t="shared" si="4"/>
        <v>4.5040844046789526E-7</v>
      </c>
      <c r="E133" s="14">
        <f t="shared" si="5"/>
        <v>2.2857142857142829E-2</v>
      </c>
      <c r="F133" s="14">
        <f t="shared" si="6"/>
        <v>3.0228571428571414</v>
      </c>
      <c r="G133" s="14">
        <f t="shared" si="7"/>
        <v>3.0228571428571445</v>
      </c>
      <c r="H133" s="14">
        <f t="shared" si="8"/>
        <v>1.3830532896807736E-4</v>
      </c>
      <c r="I133" s="14">
        <f t="shared" si="9"/>
        <v>4.6223971180615203E-4</v>
      </c>
      <c r="J133" s="14">
        <f t="shared" si="10"/>
        <v>1.0118968089166723E-3</v>
      </c>
      <c r="K133" s="14">
        <f t="shared" si="11"/>
        <v>4.1140641983913387E-3</v>
      </c>
      <c r="L133" s="14">
        <f t="shared" si="12"/>
        <v>4.415008153728848E-3</v>
      </c>
      <c r="M133" s="14">
        <f t="shared" si="13"/>
        <v>1.5633895555900428E-3</v>
      </c>
      <c r="N133" s="14">
        <f t="shared" si="14"/>
        <v>9.712427952456626E-4</v>
      </c>
      <c r="O133" s="14">
        <f t="shared" si="15"/>
        <v>1.4884653889444505E-4</v>
      </c>
      <c r="P133" s="14">
        <f t="shared" si="16"/>
        <v>4.468288409913034E-3</v>
      </c>
      <c r="Q133" s="14">
        <f t="shared" si="17"/>
        <v>2.4808084435276578E-5</v>
      </c>
      <c r="R133" s="14">
        <f t="shared" si="18"/>
        <v>9.5512847896281618E-5</v>
      </c>
      <c r="S133" s="14">
        <f t="shared" si="19"/>
        <v>2.4096271693415178E-4</v>
      </c>
      <c r="T133" s="14">
        <f t="shared" si="20"/>
        <v>2.6882666224640487E-6</v>
      </c>
      <c r="U133" s="14">
        <f t="shared" si="21"/>
        <v>1.2475721395248783E-4</v>
      </c>
      <c r="V133" s="14">
        <f t="shared" si="22"/>
        <v>3.5481125837913997E-5</v>
      </c>
      <c r="W133" s="14">
        <f t="shared" si="23"/>
        <v>1.1391654130785028E-4</v>
      </c>
      <c r="X133" s="14">
        <f t="shared" si="24"/>
        <v>7.0142180294141703E-10</v>
      </c>
      <c r="Y133" s="14">
        <f t="shared" si="25"/>
        <v>8.2403052132929267E-7</v>
      </c>
      <c r="Z133" s="14">
        <f t="shared" si="26"/>
        <v>1.8269809974187799E-5</v>
      </c>
      <c r="AA133" s="14">
        <f t="shared" si="27"/>
        <v>2.7384666335326497</v>
      </c>
      <c r="AB133" s="14">
        <f t="shared" si="28"/>
        <v>1.6576325475302837E-3</v>
      </c>
      <c r="AC133" s="14">
        <f t="shared" si="29"/>
        <v>9.0979411274997495E-5</v>
      </c>
      <c r="AD133" s="14">
        <f t="shared" si="30"/>
        <v>1.0514463264405529E-2</v>
      </c>
      <c r="AE133" s="14">
        <f t="shared" si="31"/>
        <v>2.8381761022258684E-3</v>
      </c>
      <c r="AF133" s="14">
        <f t="shared" si="32"/>
        <v>8.5147901772664994E-4</v>
      </c>
      <c r="AG133" s="14">
        <f t="shared" si="33"/>
        <v>8.6929424594190926E-4</v>
      </c>
      <c r="AH133" s="14">
        <f t="shared" si="34"/>
        <v>9.8428295253951767E-5</v>
      </c>
      <c r="AI133" s="14">
        <f t="shared" si="35"/>
        <v>3.0568887255050165E-3</v>
      </c>
      <c r="AJ133" s="14">
        <f t="shared" si="36"/>
        <v>8.8454037139955393</v>
      </c>
    </row>
    <row r="134" spans="1:36" x14ac:dyDescent="0.2">
      <c r="A134" s="14" t="str">
        <f t="shared" ref="A134" si="79">A48</f>
        <v>Республика Марий Эл</v>
      </c>
      <c r="B134" s="14">
        <f t="shared" si="48"/>
        <v>4.1958716364074071E-3</v>
      </c>
      <c r="C134" s="14">
        <f t="shared" si="3"/>
        <v>2.5599885941657561E-3</v>
      </c>
      <c r="D134" s="14">
        <f t="shared" si="4"/>
        <v>4.1800821248549018E-6</v>
      </c>
      <c r="E134" s="14">
        <f t="shared" si="5"/>
        <v>1.5873015873016323E-4</v>
      </c>
      <c r="F134" s="14">
        <f t="shared" si="6"/>
        <v>1.6192063492063473</v>
      </c>
      <c r="G134" s="14">
        <f t="shared" si="7"/>
        <v>1.6192063492063498</v>
      </c>
      <c r="H134" s="14">
        <f t="shared" si="8"/>
        <v>0</v>
      </c>
      <c r="I134" s="14">
        <f t="shared" si="9"/>
        <v>1.0595228029864906E-2</v>
      </c>
      <c r="J134" s="14">
        <f t="shared" si="10"/>
        <v>3.1474006211482873E-4</v>
      </c>
      <c r="K134" s="14">
        <f t="shared" si="11"/>
        <v>1.6882204348682425E-2</v>
      </c>
      <c r="L134" s="14">
        <f t="shared" si="12"/>
        <v>1.144164878357944E-2</v>
      </c>
      <c r="M134" s="14">
        <f t="shared" si="13"/>
        <v>7.6776959967519041E-3</v>
      </c>
      <c r="N134" s="14">
        <f t="shared" si="14"/>
        <v>2.7356454881411981E-4</v>
      </c>
      <c r="O134" s="14">
        <f t="shared" si="15"/>
        <v>1.1103972748493368E-3</v>
      </c>
      <c r="P134" s="14">
        <f t="shared" si="16"/>
        <v>8.9073179201799649E-3</v>
      </c>
      <c r="Q134" s="14">
        <f t="shared" si="17"/>
        <v>2.4581259589731384E-4</v>
      </c>
      <c r="R134" s="14">
        <f t="shared" si="18"/>
        <v>3.1897446715956068E-4</v>
      </c>
      <c r="S134" s="14">
        <f t="shared" si="19"/>
        <v>3.9172799987570602E-4</v>
      </c>
      <c r="T134" s="14">
        <f t="shared" si="20"/>
        <v>4.521305229157616E-4</v>
      </c>
      <c r="U134" s="14">
        <f t="shared" si="21"/>
        <v>1.237083099302403E-5</v>
      </c>
      <c r="V134" s="14">
        <f t="shared" si="22"/>
        <v>2.4344765341734973E-4</v>
      </c>
      <c r="W134" s="14">
        <f t="shared" si="23"/>
        <v>2.8488350842511693E-6</v>
      </c>
      <c r="X134" s="14">
        <f t="shared" si="24"/>
        <v>1.5831141748654824E-4</v>
      </c>
      <c r="Y134" s="14">
        <f t="shared" si="25"/>
        <v>2.014846009286213E-4</v>
      </c>
      <c r="Z134" s="14">
        <f t="shared" si="26"/>
        <v>4.2690321278671588E-6</v>
      </c>
      <c r="AA134" s="14">
        <f t="shared" si="27"/>
        <v>0</v>
      </c>
      <c r="AB134" s="14">
        <f t="shared" si="28"/>
        <v>1.2435727055854575E-3</v>
      </c>
      <c r="AC134" s="14">
        <f t="shared" si="29"/>
        <v>7.3421609575553368E-2</v>
      </c>
      <c r="AD134" s="14">
        <f t="shared" si="30"/>
        <v>1.9842059098857251E-2</v>
      </c>
      <c r="AE134" s="14">
        <f t="shared" si="31"/>
        <v>2.3249888678963053E-4</v>
      </c>
      <c r="AF134" s="14">
        <f t="shared" si="32"/>
        <v>1.0963175575479675E-3</v>
      </c>
      <c r="AG134" s="14">
        <f t="shared" si="33"/>
        <v>4.5642529508133104E-3</v>
      </c>
      <c r="AH134" s="14">
        <f t="shared" si="34"/>
        <v>1.0538661960300831E-3</v>
      </c>
      <c r="AI134" s="14">
        <f t="shared" si="35"/>
        <v>1.3765537631117077E-2</v>
      </c>
      <c r="AJ134" s="14">
        <f t="shared" si="36"/>
        <v>3.4197853584071418</v>
      </c>
    </row>
    <row r="135" spans="1:36" x14ac:dyDescent="0.2">
      <c r="A135" s="14" t="str">
        <f t="shared" ref="A135" si="80">A49</f>
        <v>Республика Мордовия</v>
      </c>
      <c r="B135" s="14">
        <f t="shared" si="48"/>
        <v>3.8282262840626099E-3</v>
      </c>
      <c r="C135" s="14">
        <f t="shared" si="3"/>
        <v>2.0549466413389882E-3</v>
      </c>
      <c r="D135" s="14">
        <f t="shared" si="4"/>
        <v>2.7762067096715577E-4</v>
      </c>
      <c r="E135" s="14">
        <f t="shared" si="5"/>
        <v>0.10730158730158743</v>
      </c>
      <c r="F135" s="14">
        <f t="shared" si="6"/>
        <v>2.9792063492063474</v>
      </c>
      <c r="G135" s="14">
        <f t="shared" si="7"/>
        <v>2.9792063492063505</v>
      </c>
      <c r="H135" s="14">
        <f t="shared" si="8"/>
        <v>6.1324955240816824E-5</v>
      </c>
      <c r="I135" s="14">
        <f t="shared" si="9"/>
        <v>5.9379040328472622E-3</v>
      </c>
      <c r="J135" s="14">
        <f t="shared" si="10"/>
        <v>8.9401308904867494E-4</v>
      </c>
      <c r="K135" s="14">
        <f t="shared" si="11"/>
        <v>8.6133525945001482E-3</v>
      </c>
      <c r="L135" s="14">
        <f t="shared" si="12"/>
        <v>1.4649877308763569E-2</v>
      </c>
      <c r="M135" s="14">
        <f t="shared" si="13"/>
        <v>1.3577914067999738E-2</v>
      </c>
      <c r="N135" s="14">
        <f t="shared" si="14"/>
        <v>1.7935103928413187E-2</v>
      </c>
      <c r="O135" s="14">
        <f t="shared" si="15"/>
        <v>2.3836883729987704E-5</v>
      </c>
      <c r="P135" s="14">
        <f t="shared" si="16"/>
        <v>6.6688812777916696E-3</v>
      </c>
      <c r="Q135" s="14">
        <f t="shared" si="17"/>
        <v>2.9365279784403974E-4</v>
      </c>
      <c r="R135" s="14">
        <f t="shared" si="18"/>
        <v>3.1655449058969207E-9</v>
      </c>
      <c r="S135" s="14">
        <f t="shared" si="19"/>
        <v>2.8610636159361351E-4</v>
      </c>
      <c r="T135" s="14">
        <f t="shared" si="20"/>
        <v>2.9434240547579835E-4</v>
      </c>
      <c r="U135" s="14">
        <f t="shared" si="21"/>
        <v>3.4089176558999083E-4</v>
      </c>
      <c r="V135" s="14">
        <f t="shared" si="22"/>
        <v>2.7281665343786219E-5</v>
      </c>
      <c r="W135" s="14">
        <f t="shared" si="23"/>
        <v>1.9289337175878481E-4</v>
      </c>
      <c r="X135" s="14">
        <f t="shared" si="24"/>
        <v>5.8120272195203652E-5</v>
      </c>
      <c r="Y135" s="14">
        <f t="shared" si="25"/>
        <v>1.1621294371871006E-4</v>
      </c>
      <c r="Z135" s="14">
        <f t="shared" si="26"/>
        <v>5.558352975735166E-5</v>
      </c>
      <c r="AA135" s="14">
        <f t="shared" si="27"/>
        <v>0</v>
      </c>
      <c r="AB135" s="14">
        <f t="shared" si="28"/>
        <v>2.2554660481177249E-3</v>
      </c>
      <c r="AC135" s="14">
        <f t="shared" si="29"/>
        <v>0.12337067661111258</v>
      </c>
      <c r="AD135" s="14">
        <f t="shared" si="30"/>
        <v>3.3097427127693889E-2</v>
      </c>
      <c r="AE135" s="14">
        <f t="shared" si="31"/>
        <v>1.0941895955545364E-3</v>
      </c>
      <c r="AF135" s="14">
        <f t="shared" si="32"/>
        <v>2.853119211843062E-4</v>
      </c>
      <c r="AG135" s="14">
        <f t="shared" si="33"/>
        <v>4.0034607212498789E-4</v>
      </c>
      <c r="AH135" s="14">
        <f t="shared" si="34"/>
        <v>7.2068822496359231E-5</v>
      </c>
      <c r="AI135" s="14">
        <f t="shared" si="35"/>
        <v>1.610777074098536E-2</v>
      </c>
      <c r="AJ135" s="14">
        <f t="shared" si="36"/>
        <v>6.3185856326670811</v>
      </c>
    </row>
    <row r="136" spans="1:36" x14ac:dyDescent="0.2">
      <c r="A136" s="14" t="str">
        <f t="shared" ref="A136" si="81">A50</f>
        <v>Республика Татарстан</v>
      </c>
      <c r="B136" s="14">
        <f t="shared" si="48"/>
        <v>1.0770366595792939E-3</v>
      </c>
      <c r="C136" s="14">
        <f t="shared" si="3"/>
        <v>3.1891893633803262E-4</v>
      </c>
      <c r="D136" s="14">
        <f t="shared" si="4"/>
        <v>1.4329414734644913E-5</v>
      </c>
      <c r="E136" s="14">
        <f t="shared" si="5"/>
        <v>6.3492063492063037E-4</v>
      </c>
      <c r="F136" s="14">
        <f t="shared" si="6"/>
        <v>1.0158730158730447E-2</v>
      </c>
      <c r="G136" s="14">
        <f t="shared" si="7"/>
        <v>1.0158730158730086E-2</v>
      </c>
      <c r="H136" s="14">
        <f t="shared" si="8"/>
        <v>8.8621281372063673E-5</v>
      </c>
      <c r="I136" s="14">
        <f t="shared" si="9"/>
        <v>1.510364782114883E-6</v>
      </c>
      <c r="J136" s="14">
        <f t="shared" si="10"/>
        <v>2.2831975488285454E-3</v>
      </c>
      <c r="K136" s="14">
        <f t="shared" si="11"/>
        <v>9.6509792278521838E-3</v>
      </c>
      <c r="L136" s="14">
        <f t="shared" si="12"/>
        <v>7.302356571619339E-3</v>
      </c>
      <c r="M136" s="14">
        <f t="shared" si="13"/>
        <v>1.2810199733605946E-2</v>
      </c>
      <c r="N136" s="14">
        <f t="shared" si="14"/>
        <v>1.0051607586598878E-2</v>
      </c>
      <c r="O136" s="14">
        <f t="shared" si="15"/>
        <v>8.8451605882781438E-4</v>
      </c>
      <c r="P136" s="14">
        <f t="shared" si="16"/>
        <v>2.2828048448330382E-5</v>
      </c>
      <c r="Q136" s="14">
        <f t="shared" si="17"/>
        <v>9.8275452545058049E-7</v>
      </c>
      <c r="R136" s="14">
        <f t="shared" si="18"/>
        <v>1.8655367944748073E-6</v>
      </c>
      <c r="S136" s="14">
        <f t="shared" si="19"/>
        <v>5.3620357056300403E-4</v>
      </c>
      <c r="T136" s="14">
        <f t="shared" si="20"/>
        <v>4.4094639857666236E-5</v>
      </c>
      <c r="U136" s="14">
        <f t="shared" si="21"/>
        <v>1.7151612246732335E-5</v>
      </c>
      <c r="V136" s="14">
        <f t="shared" si="22"/>
        <v>1.0384059814055957E-4</v>
      </c>
      <c r="W136" s="14">
        <f t="shared" si="23"/>
        <v>4.3155960937210972E-7</v>
      </c>
      <c r="X136" s="14">
        <f t="shared" si="24"/>
        <v>4.0158774480174898E-6</v>
      </c>
      <c r="Y136" s="14">
        <f t="shared" si="25"/>
        <v>1.5765325103409273E-5</v>
      </c>
      <c r="Z136" s="14">
        <f t="shared" si="26"/>
        <v>2.0344305130224084E-4</v>
      </c>
      <c r="AA136" s="14">
        <f t="shared" si="27"/>
        <v>0</v>
      </c>
      <c r="AB136" s="14">
        <f t="shared" si="28"/>
        <v>2.332276097270314E-5</v>
      </c>
      <c r="AC136" s="14">
        <f t="shared" si="29"/>
        <v>5.2789264757353536E-3</v>
      </c>
      <c r="AD136" s="14">
        <f t="shared" si="30"/>
        <v>1.7822812070606427E-2</v>
      </c>
      <c r="AE136" s="14">
        <f t="shared" si="31"/>
        <v>3.3457365090514436E-4</v>
      </c>
      <c r="AF136" s="14">
        <f t="shared" si="32"/>
        <v>3.2052172305769111E-3</v>
      </c>
      <c r="AG136" s="14">
        <f t="shared" si="33"/>
        <v>3.78410158737053E-3</v>
      </c>
      <c r="AH136" s="14">
        <f t="shared" si="34"/>
        <v>5.0110738400873499E-3</v>
      </c>
      <c r="AI136" s="14">
        <f t="shared" si="35"/>
        <v>1.0366753487720655E-2</v>
      </c>
      <c r="AJ136" s="14">
        <f t="shared" si="36"/>
        <v>0.11221305801453435</v>
      </c>
    </row>
    <row r="137" spans="1:36" x14ac:dyDescent="0.2">
      <c r="A137" s="14" t="str">
        <f t="shared" ref="A137" si="82">A51</f>
        <v>Удмуртская Республика</v>
      </c>
      <c r="B137" s="14">
        <f t="shared" si="48"/>
        <v>2.3219787017722229E-3</v>
      </c>
      <c r="C137" s="14">
        <f t="shared" si="3"/>
        <v>5.2082641565803073E-4</v>
      </c>
      <c r="D137" s="14">
        <f t="shared" si="4"/>
        <v>1.788129748879181E-6</v>
      </c>
      <c r="E137" s="14">
        <f t="shared" si="5"/>
        <v>2.5396825396825215E-3</v>
      </c>
      <c r="F137" s="14">
        <f t="shared" si="6"/>
        <v>1.5873015873015872</v>
      </c>
      <c r="G137" s="14">
        <f t="shared" si="7"/>
        <v>1.5873015873015872</v>
      </c>
      <c r="H137" s="14">
        <f t="shared" si="8"/>
        <v>2.5791641311517526E-5</v>
      </c>
      <c r="I137" s="14">
        <f t="shared" si="9"/>
        <v>8.987249876112269E-4</v>
      </c>
      <c r="J137" s="14">
        <f t="shared" si="10"/>
        <v>5.5583515047256146E-4</v>
      </c>
      <c r="K137" s="14">
        <f t="shared" si="11"/>
        <v>3.4723791270903363E-3</v>
      </c>
      <c r="L137" s="14">
        <f t="shared" si="12"/>
        <v>8.9090733036008042E-3</v>
      </c>
      <c r="M137" s="14">
        <f t="shared" si="13"/>
        <v>1.8971670975859705E-3</v>
      </c>
      <c r="N137" s="14">
        <f t="shared" si="14"/>
        <v>3.0140664304805138E-3</v>
      </c>
      <c r="O137" s="14">
        <f t="shared" si="15"/>
        <v>2.5132891127689589E-4</v>
      </c>
      <c r="P137" s="14">
        <f t="shared" si="16"/>
        <v>3.8860023186826055E-4</v>
      </c>
      <c r="Q137" s="14">
        <f t="shared" si="17"/>
        <v>3.9180277899623266E-4</v>
      </c>
      <c r="R137" s="14">
        <f t="shared" si="18"/>
        <v>2.9147632228464703E-4</v>
      </c>
      <c r="S137" s="14">
        <f t="shared" si="19"/>
        <v>6.803275796699062E-5</v>
      </c>
      <c r="T137" s="14">
        <f t="shared" si="20"/>
        <v>1.4181039680567819E-4</v>
      </c>
      <c r="U137" s="14">
        <f t="shared" si="21"/>
        <v>1.0012615165321554E-5</v>
      </c>
      <c r="V137" s="14">
        <f t="shared" si="22"/>
        <v>6.3254452484656109E-6</v>
      </c>
      <c r="W137" s="14">
        <f t="shared" si="23"/>
        <v>2.50686843260924E-5</v>
      </c>
      <c r="X137" s="14">
        <f t="shared" si="24"/>
        <v>7.5358171276393044E-5</v>
      </c>
      <c r="Y137" s="14">
        <f t="shared" si="25"/>
        <v>6.2152253923462256E-6</v>
      </c>
      <c r="Z137" s="14">
        <f t="shared" si="26"/>
        <v>1.6322394978986615E-5</v>
      </c>
      <c r="AA137" s="14">
        <f t="shared" si="27"/>
        <v>0</v>
      </c>
      <c r="AB137" s="14">
        <f t="shared" si="28"/>
        <v>2.005187950355987E-4</v>
      </c>
      <c r="AC137" s="14">
        <f t="shared" si="29"/>
        <v>5.0580972031992029E-2</v>
      </c>
      <c r="AD137" s="14">
        <f t="shared" si="30"/>
        <v>2.5291793127449811E-2</v>
      </c>
      <c r="AE137" s="14">
        <f t="shared" si="31"/>
        <v>5.681960928683329E-4</v>
      </c>
      <c r="AF137" s="14">
        <f t="shared" si="32"/>
        <v>7.4494787202236348E-5</v>
      </c>
      <c r="AG137" s="14">
        <f t="shared" si="33"/>
        <v>9.675730722000548E-5</v>
      </c>
      <c r="AH137" s="14">
        <f t="shared" si="34"/>
        <v>4.3748934760650526E-4</v>
      </c>
      <c r="AI137" s="14">
        <f t="shared" si="35"/>
        <v>9.6216255599120514E-4</v>
      </c>
      <c r="AJ137" s="14">
        <f t="shared" si="36"/>
        <v>3.2786452261091426</v>
      </c>
    </row>
    <row r="138" spans="1:36" x14ac:dyDescent="0.2">
      <c r="A138" s="14" t="str">
        <f t="shared" ref="A138" si="83">A52</f>
        <v>Чувашская Республика</v>
      </c>
      <c r="B138" s="14">
        <f t="shared" si="48"/>
        <v>5.0449454480887166E-3</v>
      </c>
      <c r="C138" s="14">
        <f t="shared" si="3"/>
        <v>9.3094690264847483E-4</v>
      </c>
      <c r="D138" s="14">
        <f t="shared" si="4"/>
        <v>1.4329414734644913E-5</v>
      </c>
      <c r="E138" s="14">
        <f t="shared" si="5"/>
        <v>1.5873015873016323E-4</v>
      </c>
      <c r="F138" s="14">
        <f t="shared" si="6"/>
        <v>3.2458730158730145</v>
      </c>
      <c r="G138" s="14">
        <f t="shared" si="7"/>
        <v>3.2458730158730176</v>
      </c>
      <c r="H138" s="14">
        <f t="shared" si="8"/>
        <v>2.2089852188299496E-4</v>
      </c>
      <c r="I138" s="14">
        <f t="shared" si="9"/>
        <v>2.5888471765532876E-3</v>
      </c>
      <c r="J138" s="14">
        <f t="shared" si="10"/>
        <v>2.1463494206148976E-3</v>
      </c>
      <c r="K138" s="14">
        <f t="shared" si="11"/>
        <v>3.9246887966785269E-3</v>
      </c>
      <c r="L138" s="14">
        <f t="shared" si="12"/>
        <v>5.8032186436057899E-3</v>
      </c>
      <c r="M138" s="14">
        <f t="shared" si="13"/>
        <v>7.6776959967519041E-3</v>
      </c>
      <c r="N138" s="14">
        <f t="shared" si="14"/>
        <v>1.9646043499170714E-3</v>
      </c>
      <c r="O138" s="14">
        <f t="shared" si="15"/>
        <v>4.1848745112610362E-5</v>
      </c>
      <c r="P138" s="14">
        <f t="shared" si="16"/>
        <v>6.7123488824634104E-3</v>
      </c>
      <c r="Q138" s="14">
        <f t="shared" si="17"/>
        <v>5.2637001722828419E-4</v>
      </c>
      <c r="R138" s="14">
        <f t="shared" si="18"/>
        <v>9.8593862064150268E-6</v>
      </c>
      <c r="S138" s="14">
        <f t="shared" si="19"/>
        <v>8.7661089697074871E-7</v>
      </c>
      <c r="T138" s="14">
        <f t="shared" si="20"/>
        <v>2.889007109377423E-4</v>
      </c>
      <c r="U138" s="14">
        <f t="shared" si="21"/>
        <v>3.2810177476772298E-5</v>
      </c>
      <c r="V138" s="14">
        <f t="shared" si="22"/>
        <v>1.1682777913327878E-4</v>
      </c>
      <c r="W138" s="14">
        <f t="shared" si="23"/>
        <v>1.9110161398955153E-4</v>
      </c>
      <c r="X138" s="14">
        <f t="shared" si="24"/>
        <v>9.3274290547603163E-5</v>
      </c>
      <c r="Y138" s="14">
        <f t="shared" si="25"/>
        <v>8.9027714723752485E-5</v>
      </c>
      <c r="Z138" s="14">
        <f t="shared" si="26"/>
        <v>3.407930701142845E-5</v>
      </c>
      <c r="AA138" s="14">
        <f t="shared" si="27"/>
        <v>26.845607873886852</v>
      </c>
      <c r="AB138" s="14">
        <f t="shared" si="28"/>
        <v>2.1757740722635056E-3</v>
      </c>
      <c r="AC138" s="14">
        <f t="shared" si="29"/>
        <v>0.13839868148149714</v>
      </c>
      <c r="AD138" s="14">
        <f t="shared" si="30"/>
        <v>1.9956357823828954E-2</v>
      </c>
      <c r="AE138" s="14">
        <f t="shared" si="31"/>
        <v>4.5643410731502049E-5</v>
      </c>
      <c r="AF138" s="14">
        <f t="shared" si="32"/>
        <v>8.9671539724933558E-5</v>
      </c>
      <c r="AG138" s="14">
        <f t="shared" si="33"/>
        <v>1.4583005211055529E-3</v>
      </c>
      <c r="AH138" s="14">
        <f t="shared" si="34"/>
        <v>3.0368301063241168E-4</v>
      </c>
      <c r="AI138" s="14">
        <f t="shared" si="35"/>
        <v>1.2411524127988604E-2</v>
      </c>
      <c r="AJ138" s="14">
        <f t="shared" si="36"/>
        <v>33.550806121686598</v>
      </c>
    </row>
    <row r="139" spans="1:36" x14ac:dyDescent="0.2">
      <c r="A139" s="14" t="str">
        <f t="shared" ref="A139" si="84">A53</f>
        <v>Кировская область</v>
      </c>
      <c r="B139" s="14">
        <f t="shared" si="48"/>
        <v>1.3669830938066883E-4</v>
      </c>
      <c r="C139" s="14">
        <f t="shared" si="3"/>
        <v>8.2592466301331538E-4</v>
      </c>
      <c r="D139" s="14">
        <f t="shared" si="4"/>
        <v>6.579769191726973E-5</v>
      </c>
      <c r="E139" s="14">
        <f t="shared" si="5"/>
        <v>0.25396825396825395</v>
      </c>
      <c r="F139" s="14">
        <f t="shared" si="6"/>
        <v>1.4285714285715368E-3</v>
      </c>
      <c r="G139" s="14">
        <f t="shared" si="7"/>
        <v>1.4285714285714012E-3</v>
      </c>
      <c r="H139" s="14">
        <f t="shared" si="8"/>
        <v>5.5637767347678054E-7</v>
      </c>
      <c r="I139" s="14">
        <f t="shared" si="9"/>
        <v>1.8334737495598345E-3</v>
      </c>
      <c r="J139" s="14">
        <f t="shared" si="10"/>
        <v>2.023952227003358E-5</v>
      </c>
      <c r="K139" s="14">
        <f t="shared" si="11"/>
        <v>6.5786094950072652E-3</v>
      </c>
      <c r="L139" s="14">
        <f t="shared" si="12"/>
        <v>1.0992799796889784E-2</v>
      </c>
      <c r="M139" s="14">
        <f t="shared" si="13"/>
        <v>4.3913934402949727E-3</v>
      </c>
      <c r="N139" s="14">
        <f t="shared" si="14"/>
        <v>1.6409464688321449E-3</v>
      </c>
      <c r="O139" s="14">
        <f t="shared" si="15"/>
        <v>3.1347437565258166E-5</v>
      </c>
      <c r="P139" s="14">
        <f t="shared" si="16"/>
        <v>7.52209466829999E-3</v>
      </c>
      <c r="Q139" s="14">
        <f t="shared" si="17"/>
        <v>3.1235503675613834E-4</v>
      </c>
      <c r="R139" s="14">
        <f t="shared" si="18"/>
        <v>4.6891122721000181E-4</v>
      </c>
      <c r="S139" s="14">
        <f t="shared" si="19"/>
        <v>2.477683652545075E-6</v>
      </c>
      <c r="T139" s="14">
        <f t="shared" si="20"/>
        <v>4.2991781183510612E-4</v>
      </c>
      <c r="U139" s="14">
        <f t="shared" si="21"/>
        <v>4.9678990451700039E-6</v>
      </c>
      <c r="V139" s="14">
        <f t="shared" si="22"/>
        <v>3.6918938008799792E-5</v>
      </c>
      <c r="W139" s="14">
        <f t="shared" si="23"/>
        <v>2.7362144039848058E-4</v>
      </c>
      <c r="X139" s="14">
        <f t="shared" si="24"/>
        <v>1.8366712956437517E-4</v>
      </c>
      <c r="Y139" s="14">
        <f t="shared" si="25"/>
        <v>9.870315068409684E-5</v>
      </c>
      <c r="Z139" s="14">
        <f t="shared" si="26"/>
        <v>1.0788389611777427E-5</v>
      </c>
      <c r="AA139" s="14">
        <f t="shared" si="27"/>
        <v>0</v>
      </c>
      <c r="AB139" s="14">
        <f t="shared" si="28"/>
        <v>2.1161615473632796E-5</v>
      </c>
      <c r="AC139" s="14">
        <f t="shared" si="29"/>
        <v>4.3278099051968714E-2</v>
      </c>
      <c r="AD139" s="14">
        <f t="shared" si="30"/>
        <v>1.2828654159428078E-2</v>
      </c>
      <c r="AE139" s="14">
        <f t="shared" si="31"/>
        <v>6.7874007032062518E-3</v>
      </c>
      <c r="AF139" s="14">
        <f t="shared" si="32"/>
        <v>6.6468207205925547E-4</v>
      </c>
      <c r="AG139" s="14">
        <f t="shared" si="33"/>
        <v>1.9249649980488534E-4</v>
      </c>
      <c r="AH139" s="14">
        <f t="shared" si="34"/>
        <v>2.3179418411009694E-4</v>
      </c>
      <c r="AI139" s="14">
        <f t="shared" si="35"/>
        <v>6.9703662005254289E-4</v>
      </c>
      <c r="AJ139" s="14">
        <f t="shared" si="36"/>
        <v>0.35738893205897099</v>
      </c>
    </row>
    <row r="140" spans="1:36" x14ac:dyDescent="0.2">
      <c r="A140" s="14" t="str">
        <f t="shared" ref="A140" si="85">A54</f>
        <v xml:space="preserve">Нижегородская область </v>
      </c>
      <c r="B140" s="14">
        <f t="shared" si="48"/>
        <v>8.1675358345988807E-4</v>
      </c>
      <c r="C140" s="14">
        <f t="shared" si="3"/>
        <v>9.3981350211870659E-5</v>
      </c>
      <c r="D140" s="14">
        <f t="shared" si="4"/>
        <v>1.6046926219848219E-4</v>
      </c>
      <c r="E140" s="14">
        <f t="shared" si="5"/>
        <v>0.16253968253968246</v>
      </c>
      <c r="F140" s="14">
        <f t="shared" si="6"/>
        <v>0.2414285714285721</v>
      </c>
      <c r="G140" s="14">
        <f t="shared" si="7"/>
        <v>0.24142857142857124</v>
      </c>
      <c r="H140" s="14">
        <f t="shared" si="8"/>
        <v>1.3830532896807736E-4</v>
      </c>
      <c r="I140" s="14">
        <f t="shared" si="9"/>
        <v>4.8764251712720146E-4</v>
      </c>
      <c r="J140" s="14">
        <f t="shared" si="10"/>
        <v>9.5707617170009897E-4</v>
      </c>
      <c r="K140" s="14">
        <f t="shared" si="11"/>
        <v>4.5666576400408268E-3</v>
      </c>
      <c r="L140" s="14">
        <f t="shared" si="12"/>
        <v>5.6443771918826741E-8</v>
      </c>
      <c r="M140" s="14">
        <f t="shared" si="13"/>
        <v>1.2196570449130686E-3</v>
      </c>
      <c r="N140" s="14">
        <f t="shared" si="14"/>
        <v>5.1205852432118781E-3</v>
      </c>
      <c r="O140" s="14">
        <f t="shared" si="15"/>
        <v>4.2962479056298501E-4</v>
      </c>
      <c r="P140" s="14">
        <f t="shared" si="16"/>
        <v>5.6370706431656328E-3</v>
      </c>
      <c r="Q140" s="14">
        <f t="shared" si="17"/>
        <v>3.9648600118471353E-6</v>
      </c>
      <c r="R140" s="14">
        <f t="shared" si="18"/>
        <v>1.3794196923982626E-7</v>
      </c>
      <c r="S140" s="14">
        <f t="shared" si="19"/>
        <v>2.6506585960917672E-6</v>
      </c>
      <c r="T140" s="14">
        <f t="shared" si="20"/>
        <v>9.2703072692099691E-5</v>
      </c>
      <c r="U140" s="14">
        <f t="shared" si="21"/>
        <v>3.1477379247939765E-5</v>
      </c>
      <c r="V140" s="14">
        <f t="shared" si="22"/>
        <v>5.2129879348075924E-5</v>
      </c>
      <c r="W140" s="14">
        <f t="shared" si="23"/>
        <v>7.1655609861051773E-5</v>
      </c>
      <c r="X140" s="14">
        <f t="shared" si="24"/>
        <v>1.4132388149343654E-5</v>
      </c>
      <c r="Y140" s="14">
        <f t="shared" si="25"/>
        <v>1.5233154964312629E-5</v>
      </c>
      <c r="Z140" s="14">
        <f t="shared" si="26"/>
        <v>5.2399541557498896E-5</v>
      </c>
      <c r="AA140" s="14">
        <f t="shared" si="27"/>
        <v>0</v>
      </c>
      <c r="AB140" s="14">
        <f t="shared" si="28"/>
        <v>8.5651616036121139E-8</v>
      </c>
      <c r="AC140" s="14">
        <f t="shared" si="29"/>
        <v>1.1930529863949749E-2</v>
      </c>
      <c r="AD140" s="14">
        <f t="shared" si="30"/>
        <v>3.6378056252544208E-3</v>
      </c>
      <c r="AE140" s="14">
        <f t="shared" si="31"/>
        <v>2.0738513193181169E-3</v>
      </c>
      <c r="AF140" s="14">
        <f t="shared" si="32"/>
        <v>1.9416239788180997E-4</v>
      </c>
      <c r="AG140" s="14">
        <f t="shared" si="33"/>
        <v>1.3039061325869231E-3</v>
      </c>
      <c r="AH140" s="14">
        <f t="shared" si="34"/>
        <v>5.1374685481716757E-3</v>
      </c>
      <c r="AI140" s="14">
        <f t="shared" si="35"/>
        <v>1.259686699084438E-2</v>
      </c>
      <c r="AJ140" s="14">
        <f t="shared" si="36"/>
        <v>0.70223586643217806</v>
      </c>
    </row>
    <row r="141" spans="1:36" x14ac:dyDescent="0.2">
      <c r="A141" s="14" t="str">
        <f t="shared" ref="A141" si="86">A55</f>
        <v>Оренбургская область</v>
      </c>
      <c r="B141" s="14">
        <f t="shared" si="48"/>
        <v>1.1279085888469635E-4</v>
      </c>
      <c r="C141" s="14">
        <f t="shared" si="3"/>
        <v>1.4155887414465539E-4</v>
      </c>
      <c r="D141" s="14">
        <f t="shared" si="4"/>
        <v>1.1389295630676693E-7</v>
      </c>
      <c r="E141" s="14">
        <f t="shared" si="5"/>
        <v>0</v>
      </c>
      <c r="F141" s="14">
        <f t="shared" si="6"/>
        <v>3.9125396825396801</v>
      </c>
      <c r="G141" s="14">
        <f t="shared" si="7"/>
        <v>3.9125396825396836</v>
      </c>
      <c r="H141" s="14">
        <f t="shared" si="8"/>
        <v>6.157220590132746E-4</v>
      </c>
      <c r="I141" s="14">
        <f t="shared" si="9"/>
        <v>5.2710279521294692E-4</v>
      </c>
      <c r="J141" s="14">
        <f t="shared" si="10"/>
        <v>8.0995891313976056E-5</v>
      </c>
      <c r="K141" s="14">
        <f t="shared" si="11"/>
        <v>8.1625404727089486E-4</v>
      </c>
      <c r="L141" s="14">
        <f t="shared" si="12"/>
        <v>1.4444157189479648E-2</v>
      </c>
      <c r="M141" s="14">
        <f t="shared" si="13"/>
        <v>1.697666651917307E-2</v>
      </c>
      <c r="N141" s="14">
        <f t="shared" si="14"/>
        <v>9.5537512710684377E-3</v>
      </c>
      <c r="O141" s="14">
        <f t="shared" si="15"/>
        <v>2.9076507181095249E-5</v>
      </c>
      <c r="P141" s="14">
        <f t="shared" si="16"/>
        <v>2.6546616318943008E-4</v>
      </c>
      <c r="Q141" s="14">
        <f t="shared" si="17"/>
        <v>1.8811685455602243E-4</v>
      </c>
      <c r="R141" s="14">
        <f t="shared" si="18"/>
        <v>9.716301370648929E-6</v>
      </c>
      <c r="S141" s="14">
        <f t="shared" si="19"/>
        <v>1.8883568139468844E-4</v>
      </c>
      <c r="T141" s="14">
        <f t="shared" si="20"/>
        <v>2.8003580987232565E-4</v>
      </c>
      <c r="U141" s="14">
        <f t="shared" si="21"/>
        <v>2.5214964301121205E-4</v>
      </c>
      <c r="V141" s="14">
        <f t="shared" si="22"/>
        <v>1.9595280698955898E-5</v>
      </c>
      <c r="W141" s="14">
        <f t="shared" si="23"/>
        <v>3.3928963255552895E-4</v>
      </c>
      <c r="X141" s="14">
        <f t="shared" si="24"/>
        <v>8.5674705478202434E-5</v>
      </c>
      <c r="Y141" s="14">
        <f t="shared" si="25"/>
        <v>1.0035643446073662E-4</v>
      </c>
      <c r="Z141" s="14">
        <f t="shared" si="26"/>
        <v>1.4419508203140927E-5</v>
      </c>
      <c r="AA141" s="14">
        <f t="shared" si="27"/>
        <v>0</v>
      </c>
      <c r="AB141" s="14">
        <f t="shared" si="28"/>
        <v>2.2246007616711018E-3</v>
      </c>
      <c r="AC141" s="14">
        <f t="shared" si="29"/>
        <v>2.8964075987582605E-2</v>
      </c>
      <c r="AD141" s="14">
        <f t="shared" si="30"/>
        <v>1.1018096386789382E-2</v>
      </c>
      <c r="AE141" s="14">
        <f t="shared" si="31"/>
        <v>6.9778790626135552E-3</v>
      </c>
      <c r="AF141" s="14">
        <f t="shared" si="32"/>
        <v>1.189714382314836E-3</v>
      </c>
      <c r="AG141" s="14">
        <f t="shared" si="33"/>
        <v>2.9494184680073257E-3</v>
      </c>
      <c r="AH141" s="14">
        <f t="shared" si="34"/>
        <v>3.8802642329225783E-4</v>
      </c>
      <c r="AI141" s="14">
        <f t="shared" si="35"/>
        <v>6.2733295804728792E-3</v>
      </c>
      <c r="AJ141" s="14">
        <f t="shared" si="36"/>
        <v>7.930106352052599</v>
      </c>
    </row>
    <row r="142" spans="1:36" x14ac:dyDescent="0.2">
      <c r="A142" s="14" t="str">
        <f t="shared" ref="A142" si="87">A56</f>
        <v>Пензенская область</v>
      </c>
      <c r="B142" s="14">
        <f t="shared" si="48"/>
        <v>2.2334897741739176E-3</v>
      </c>
      <c r="C142" s="14">
        <f t="shared" si="3"/>
        <v>7.4509211995073331E-4</v>
      </c>
      <c r="D142" s="14">
        <f t="shared" si="4"/>
        <v>2.26238996378332E-4</v>
      </c>
      <c r="E142" s="14">
        <f t="shared" si="5"/>
        <v>0.3214285714285714</v>
      </c>
      <c r="F142" s="14">
        <f t="shared" si="6"/>
        <v>0.84587301587301511</v>
      </c>
      <c r="G142" s="14">
        <f t="shared" si="7"/>
        <v>0.845873015873016</v>
      </c>
      <c r="H142" s="14">
        <f t="shared" si="8"/>
        <v>7.6835222941038804E-5</v>
      </c>
      <c r="I142" s="14">
        <f t="shared" si="9"/>
        <v>4.2703665647814571E-3</v>
      </c>
      <c r="J142" s="14">
        <f t="shared" si="10"/>
        <v>9.2091828543789842E-4</v>
      </c>
      <c r="K142" s="14">
        <f t="shared" si="11"/>
        <v>3.1457962595968303E-3</v>
      </c>
      <c r="L142" s="14">
        <f t="shared" si="12"/>
        <v>3.5233690314365601E-3</v>
      </c>
      <c r="M142" s="14">
        <f t="shared" si="13"/>
        <v>7.0942214082382075E-3</v>
      </c>
      <c r="N142" s="14">
        <f t="shared" si="14"/>
        <v>8.2713611047707583E-5</v>
      </c>
      <c r="O142" s="14">
        <f t="shared" si="15"/>
        <v>3.4055808593724026E-5</v>
      </c>
      <c r="P142" s="14">
        <f t="shared" si="16"/>
        <v>9.4186622434714439E-3</v>
      </c>
      <c r="Q142" s="14">
        <f t="shared" si="17"/>
        <v>2.7707145041818977E-4</v>
      </c>
      <c r="R142" s="14">
        <f t="shared" si="18"/>
        <v>6.1698194200297314E-5</v>
      </c>
      <c r="S142" s="14">
        <f t="shared" si="19"/>
        <v>2.3700745964489554E-5</v>
      </c>
      <c r="T142" s="14">
        <f t="shared" si="20"/>
        <v>1.246248498964625E-4</v>
      </c>
      <c r="U142" s="14">
        <f t="shared" si="21"/>
        <v>3.7030095351487464E-5</v>
      </c>
      <c r="V142" s="14">
        <f t="shared" si="22"/>
        <v>4.3481268193442151E-5</v>
      </c>
      <c r="W142" s="14">
        <f t="shared" si="23"/>
        <v>1.0430997870805197E-5</v>
      </c>
      <c r="X142" s="14">
        <f t="shared" si="24"/>
        <v>9.8840703215670721E-5</v>
      </c>
      <c r="Y142" s="14">
        <f t="shared" si="25"/>
        <v>9.1439177008505906E-6</v>
      </c>
      <c r="Z142" s="14">
        <f t="shared" si="26"/>
        <v>2.9113626399572592E-7</v>
      </c>
      <c r="AA142" s="14">
        <f t="shared" si="27"/>
        <v>0</v>
      </c>
      <c r="AB142" s="14">
        <f t="shared" si="28"/>
        <v>2.3711196820196925E-3</v>
      </c>
      <c r="AC142" s="14">
        <f t="shared" si="29"/>
        <v>8.99617156556793E-2</v>
      </c>
      <c r="AD142" s="14">
        <f t="shared" si="30"/>
        <v>2.2539182462001307E-2</v>
      </c>
      <c r="AE142" s="14">
        <f t="shared" si="31"/>
        <v>9.2287894338747827E-3</v>
      </c>
      <c r="AF142" s="14">
        <f t="shared" si="32"/>
        <v>3.5005522500049955E-5</v>
      </c>
      <c r="AG142" s="14">
        <f t="shared" si="33"/>
        <v>8.6630101710391313E-3</v>
      </c>
      <c r="AH142" s="14">
        <f t="shared" si="34"/>
        <v>2.5088461016302139E-4</v>
      </c>
      <c r="AI142" s="14">
        <f t="shared" si="35"/>
        <v>1.9749099911898702E-2</v>
      </c>
      <c r="AJ142" s="14">
        <f t="shared" si="36"/>
        <v>2.1984314833089016</v>
      </c>
    </row>
    <row r="143" spans="1:36" x14ac:dyDescent="0.2">
      <c r="A143" s="14" t="str">
        <f t="shared" ref="A143" si="88">A57</f>
        <v>Самарская область</v>
      </c>
      <c r="B143" s="14">
        <f t="shared" si="48"/>
        <v>1.6505331219185595E-3</v>
      </c>
      <c r="C143" s="14">
        <f t="shared" si="3"/>
        <v>7.9418183480724691E-5</v>
      </c>
      <c r="D143" s="14">
        <f t="shared" si="4"/>
        <v>1.2369089877744744E-4</v>
      </c>
      <c r="E143" s="14">
        <f t="shared" si="5"/>
        <v>8.3968253968254025E-2</v>
      </c>
      <c r="F143" s="14">
        <f t="shared" si="6"/>
        <v>0.3358730158730171</v>
      </c>
      <c r="G143" s="14">
        <f t="shared" si="7"/>
        <v>0.33587301587301555</v>
      </c>
      <c r="H143" s="14">
        <f t="shared" si="8"/>
        <v>1.7407577793395173E-4</v>
      </c>
      <c r="I143" s="14">
        <f t="shared" si="9"/>
        <v>6.5339164037130516E-4</v>
      </c>
      <c r="J143" s="14">
        <f t="shared" si="10"/>
        <v>1.0860189510364031E-3</v>
      </c>
      <c r="K143" s="14">
        <f t="shared" si="11"/>
        <v>7.5778670096416905E-3</v>
      </c>
      <c r="L143" s="14">
        <f t="shared" si="12"/>
        <v>6.7132800120125872E-4</v>
      </c>
      <c r="M143" s="14">
        <f t="shared" si="13"/>
        <v>6.9838567951793348E-3</v>
      </c>
      <c r="N143" s="14">
        <f t="shared" si="14"/>
        <v>8.5906700301248418E-3</v>
      </c>
      <c r="O143" s="14">
        <f t="shared" si="15"/>
        <v>6.0903236104441455E-4</v>
      </c>
      <c r="P143" s="14">
        <f t="shared" si="16"/>
        <v>2.0262167536035284E-4</v>
      </c>
      <c r="Q143" s="14">
        <f t="shared" si="17"/>
        <v>3.0886347557610698E-5</v>
      </c>
      <c r="R143" s="14">
        <f t="shared" si="18"/>
        <v>1.3107969962824879E-5</v>
      </c>
      <c r="S143" s="14">
        <f t="shared" si="19"/>
        <v>2.0748299892300629E-4</v>
      </c>
      <c r="T143" s="14">
        <f t="shared" si="20"/>
        <v>7.6592233239366407E-5</v>
      </c>
      <c r="U143" s="14">
        <f t="shared" si="21"/>
        <v>2.7133089306263945E-5</v>
      </c>
      <c r="V143" s="14">
        <f t="shared" si="22"/>
        <v>2.6109036031614768E-5</v>
      </c>
      <c r="W143" s="14">
        <f t="shared" si="23"/>
        <v>1.0544580946049516E-6</v>
      </c>
      <c r="X143" s="14">
        <f t="shared" si="24"/>
        <v>1.2577001834086492E-5</v>
      </c>
      <c r="Y143" s="14">
        <f t="shared" si="25"/>
        <v>1.7692686787028269E-5</v>
      </c>
      <c r="Z143" s="14">
        <f t="shared" si="26"/>
        <v>3.8702372635604791E-6</v>
      </c>
      <c r="AA143" s="14">
        <f t="shared" si="27"/>
        <v>0</v>
      </c>
      <c r="AB143" s="14">
        <f t="shared" si="28"/>
        <v>2.0654198348954694E-4</v>
      </c>
      <c r="AC143" s="14">
        <f t="shared" si="29"/>
        <v>8.8067196188025315E-4</v>
      </c>
      <c r="AD143" s="14">
        <f t="shared" si="30"/>
        <v>3.1659185305916056E-2</v>
      </c>
      <c r="AE143" s="14">
        <f t="shared" si="31"/>
        <v>1.0647178917730891E-3</v>
      </c>
      <c r="AF143" s="14">
        <f t="shared" si="32"/>
        <v>1.505139955115581E-4</v>
      </c>
      <c r="AG143" s="14">
        <f t="shared" si="33"/>
        <v>6.3460493640101403E-5</v>
      </c>
      <c r="AH143" s="14">
        <f t="shared" si="34"/>
        <v>2.9202479559218885E-9</v>
      </c>
      <c r="AI143" s="14">
        <f t="shared" si="35"/>
        <v>6.3108943443277877E-3</v>
      </c>
      <c r="AJ143" s="14">
        <f t="shared" si="36"/>
        <v>0.82486928511614321</v>
      </c>
    </row>
    <row r="144" spans="1:36" x14ac:dyDescent="0.2">
      <c r="A144" s="14" t="str">
        <f t="shared" ref="A144" si="89">A58</f>
        <v>Саратовская область</v>
      </c>
      <c r="B144" s="14">
        <f t="shared" si="48"/>
        <v>3.3877087722138604E-4</v>
      </c>
      <c r="C144" s="14">
        <f t="shared" si="3"/>
        <v>6.362468015776322E-6</v>
      </c>
      <c r="D144" s="14">
        <f t="shared" si="4"/>
        <v>1.4139846076712209E-4</v>
      </c>
      <c r="E144" s="14">
        <f t="shared" si="5"/>
        <v>0.11571428571428566</v>
      </c>
      <c r="F144" s="14">
        <f t="shared" si="6"/>
        <v>1.4285714285714012E-3</v>
      </c>
      <c r="G144" s="14">
        <f t="shared" si="7"/>
        <v>1.4285714285714353E-3</v>
      </c>
      <c r="H144" s="14">
        <f t="shared" si="8"/>
        <v>2.1233576413949217E-6</v>
      </c>
      <c r="I144" s="14">
        <f t="shared" si="9"/>
        <v>3.5258823956557086E-4</v>
      </c>
      <c r="J144" s="14">
        <f t="shared" si="10"/>
        <v>1.3443380434162373E-4</v>
      </c>
      <c r="K144" s="14">
        <f t="shared" si="11"/>
        <v>4.611564102180717E-4</v>
      </c>
      <c r="L144" s="14">
        <f t="shared" si="12"/>
        <v>1.8118186808931333E-3</v>
      </c>
      <c r="M144" s="14">
        <f t="shared" si="13"/>
        <v>2.5277203774622731E-5</v>
      </c>
      <c r="N144" s="14">
        <f t="shared" si="14"/>
        <v>6.9323419608067767E-4</v>
      </c>
      <c r="O144" s="14">
        <f t="shared" si="15"/>
        <v>3.5715847658615259E-4</v>
      </c>
      <c r="P144" s="14">
        <f t="shared" si="16"/>
        <v>2.3728711327554728E-3</v>
      </c>
      <c r="Q144" s="14">
        <f t="shared" si="17"/>
        <v>1.8957942507778522E-4</v>
      </c>
      <c r="R144" s="14">
        <f t="shared" si="18"/>
        <v>2.713783719203825E-6</v>
      </c>
      <c r="S144" s="14">
        <f t="shared" si="19"/>
        <v>3.0731960664863401E-5</v>
      </c>
      <c r="T144" s="14">
        <f t="shared" si="20"/>
        <v>2.6364335177801615E-4</v>
      </c>
      <c r="U144" s="14">
        <f t="shared" si="21"/>
        <v>2.7998153898499943E-6</v>
      </c>
      <c r="V144" s="14">
        <f t="shared" si="22"/>
        <v>6.8446201449834382E-5</v>
      </c>
      <c r="W144" s="14">
        <f t="shared" si="23"/>
        <v>2.4533671655873663E-4</v>
      </c>
      <c r="X144" s="14">
        <f t="shared" si="24"/>
        <v>1.9677947664441831E-4</v>
      </c>
      <c r="Y144" s="14">
        <f t="shared" si="25"/>
        <v>6.6579864690634525E-5</v>
      </c>
      <c r="Z144" s="14">
        <f t="shared" si="26"/>
        <v>1.4059655764450197E-4</v>
      </c>
      <c r="AA144" s="14">
        <f t="shared" si="27"/>
        <v>0</v>
      </c>
      <c r="AB144" s="14">
        <f t="shared" si="28"/>
        <v>2.3984631613593421E-3</v>
      </c>
      <c r="AC144" s="14">
        <f t="shared" si="29"/>
        <v>3.6905080356386268E-2</v>
      </c>
      <c r="AD144" s="14">
        <f t="shared" si="30"/>
        <v>2.3105987981705806E-4</v>
      </c>
      <c r="AE144" s="14">
        <f t="shared" si="31"/>
        <v>1.6304047959142351E-3</v>
      </c>
      <c r="AF144" s="14">
        <f t="shared" si="32"/>
        <v>1.0316239157344009E-4</v>
      </c>
      <c r="AG144" s="14">
        <f t="shared" si="33"/>
        <v>1.7173217945431153E-3</v>
      </c>
      <c r="AH144" s="14">
        <f t="shared" si="34"/>
        <v>4.8523008255861984E-4</v>
      </c>
      <c r="AI144" s="14">
        <f t="shared" si="35"/>
        <v>1.4411917886777216E-2</v>
      </c>
      <c r="AJ144" s="14">
        <f t="shared" si="36"/>
        <v>0.18435846938183661</v>
      </c>
    </row>
    <row r="145" spans="1:36" x14ac:dyDescent="0.2">
      <c r="A145" s="14" t="str">
        <f t="shared" ref="A145" si="90">A59</f>
        <v>Ульяновская область</v>
      </c>
      <c r="B145" s="14">
        <f t="shared" si="48"/>
        <v>2.6922871636924461E-3</v>
      </c>
      <c r="C145" s="14">
        <f t="shared" si="3"/>
        <v>8.9358902660720437E-4</v>
      </c>
      <c r="D145" s="14">
        <f t="shared" si="4"/>
        <v>1.9171301819762097E-4</v>
      </c>
      <c r="E145" s="14">
        <f t="shared" si="5"/>
        <v>0.19444444444444442</v>
      </c>
      <c r="F145" s="14">
        <f t="shared" si="6"/>
        <v>1.2857142857142612E-2</v>
      </c>
      <c r="G145" s="14">
        <f t="shared" si="7"/>
        <v>1.2857142857142918E-2</v>
      </c>
      <c r="H145" s="14">
        <f t="shared" si="8"/>
        <v>1.1177166097495117E-3</v>
      </c>
      <c r="I145" s="14">
        <f t="shared" si="9"/>
        <v>2.9799846746846096E-3</v>
      </c>
      <c r="J145" s="14">
        <f t="shared" si="10"/>
        <v>5.0901817543890632E-4</v>
      </c>
      <c r="K145" s="14">
        <f t="shared" si="11"/>
        <v>6.0205688074654404E-3</v>
      </c>
      <c r="L145" s="14">
        <f t="shared" si="12"/>
        <v>1.1435582095554952E-3</v>
      </c>
      <c r="M145" s="14">
        <f t="shared" si="13"/>
        <v>2.3157868236015966E-5</v>
      </c>
      <c r="N145" s="14">
        <f t="shared" si="14"/>
        <v>2.7495132329919043E-3</v>
      </c>
      <c r="O145" s="14">
        <f t="shared" si="15"/>
        <v>1.3929234884242109E-5</v>
      </c>
      <c r="P145" s="14">
        <f t="shared" si="16"/>
        <v>1.0440826546201756E-3</v>
      </c>
      <c r="Q145" s="14">
        <f t="shared" si="17"/>
        <v>4.8516132407230893E-4</v>
      </c>
      <c r="R145" s="14">
        <f t="shared" si="18"/>
        <v>8.7453287138533265E-5</v>
      </c>
      <c r="S145" s="14">
        <f t="shared" si="19"/>
        <v>8.5416801899348685E-6</v>
      </c>
      <c r="T145" s="14">
        <f t="shared" si="20"/>
        <v>1.3803164513883853E-4</v>
      </c>
      <c r="U145" s="14">
        <f t="shared" si="21"/>
        <v>1.6611553031539459E-4</v>
      </c>
      <c r="V145" s="14">
        <f t="shared" si="22"/>
        <v>9.5598173231821712E-6</v>
      </c>
      <c r="W145" s="14">
        <f t="shared" si="23"/>
        <v>1.3398674276353506E-4</v>
      </c>
      <c r="X145" s="14">
        <f t="shared" si="24"/>
        <v>2.3260204289839535E-5</v>
      </c>
      <c r="Y145" s="14">
        <f t="shared" si="25"/>
        <v>1.3837814630310712E-4</v>
      </c>
      <c r="Z145" s="14">
        <f t="shared" si="26"/>
        <v>1.7450605895554102E-6</v>
      </c>
      <c r="AA145" s="14">
        <f t="shared" si="27"/>
        <v>0</v>
      </c>
      <c r="AB145" s="14">
        <f t="shared" si="28"/>
        <v>1.1317446567157578E-3</v>
      </c>
      <c r="AC145" s="14">
        <f t="shared" si="29"/>
        <v>6.5385439162833167E-2</v>
      </c>
      <c r="AD145" s="14">
        <f t="shared" si="30"/>
        <v>2.3246016636426319E-2</v>
      </c>
      <c r="AE145" s="14">
        <f t="shared" si="31"/>
        <v>4.8546427058258467E-3</v>
      </c>
      <c r="AF145" s="14">
        <f t="shared" si="32"/>
        <v>4.8508155823189382E-4</v>
      </c>
      <c r="AG145" s="14">
        <f t="shared" si="33"/>
        <v>2.8008635534943886E-3</v>
      </c>
      <c r="AH145" s="14">
        <f t="shared" si="34"/>
        <v>7.9007329105215462E-5</v>
      </c>
      <c r="AI145" s="14">
        <f t="shared" si="35"/>
        <v>1.1429345720212022E-2</v>
      </c>
      <c r="AJ145" s="14">
        <f t="shared" si="36"/>
        <v>0.35014222359582242</v>
      </c>
    </row>
    <row r="146" spans="1:36" x14ac:dyDescent="0.2">
      <c r="A146" s="14" t="str">
        <f t="shared" ref="A146" si="91">A60</f>
        <v>Курганская область</v>
      </c>
      <c r="B146" s="14">
        <f t="shared" si="48"/>
        <v>9.6027303112932545E-4</v>
      </c>
      <c r="C146" s="14">
        <f t="shared" si="3"/>
        <v>1.8629497669858212E-3</v>
      </c>
      <c r="D146" s="14">
        <f t="shared" si="4"/>
        <v>5.7118430554213194E-6</v>
      </c>
      <c r="E146" s="14">
        <f t="shared" si="5"/>
        <v>0.24142857142857124</v>
      </c>
      <c r="F146" s="14">
        <f t="shared" si="6"/>
        <v>3.0228571428571414</v>
      </c>
      <c r="G146" s="14">
        <f t="shared" si="7"/>
        <v>3.0228571428571445</v>
      </c>
      <c r="H146" s="14">
        <f t="shared" si="8"/>
        <v>2.2618480632578585E-6</v>
      </c>
      <c r="I146" s="14">
        <f t="shared" si="9"/>
        <v>5.1857249994645138E-3</v>
      </c>
      <c r="J146" s="14">
        <f t="shared" si="10"/>
        <v>2.8369110960872951E-7</v>
      </c>
      <c r="K146" s="14">
        <f t="shared" si="11"/>
        <v>1.1344698921163496E-2</v>
      </c>
      <c r="L146" s="14">
        <f t="shared" si="12"/>
        <v>2.1809599039298456E-2</v>
      </c>
      <c r="M146" s="14">
        <f t="shared" si="13"/>
        <v>1.1011597698242016E-2</v>
      </c>
      <c r="N146" s="14">
        <f t="shared" si="14"/>
        <v>3.9593205359674619E-3</v>
      </c>
      <c r="O146" s="14">
        <f t="shared" si="15"/>
        <v>7.7162980199153619E-5</v>
      </c>
      <c r="P146" s="14">
        <f t="shared" si="16"/>
        <v>4.4412036402353278E-3</v>
      </c>
      <c r="Q146" s="14">
        <f t="shared" si="17"/>
        <v>2.93556358505823E-4</v>
      </c>
      <c r="R146" s="14">
        <f t="shared" si="18"/>
        <v>6.6775424254916568E-5</v>
      </c>
      <c r="S146" s="14">
        <f t="shared" si="19"/>
        <v>9.504442901380366E-7</v>
      </c>
      <c r="T146" s="14">
        <f t="shared" si="20"/>
        <v>4.2602376300597734E-4</v>
      </c>
      <c r="U146" s="14">
        <f t="shared" si="21"/>
        <v>3.634473364467175E-5</v>
      </c>
      <c r="V146" s="14">
        <f t="shared" si="22"/>
        <v>5.322504185900558E-5</v>
      </c>
      <c r="W146" s="14">
        <f t="shared" si="23"/>
        <v>4.8742287979058652E-4</v>
      </c>
      <c r="X146" s="14">
        <f t="shared" si="24"/>
        <v>7.3485698829998906E-5</v>
      </c>
      <c r="Y146" s="14">
        <f t="shared" si="25"/>
        <v>6.6658457710758791E-5</v>
      </c>
      <c r="Z146" s="14">
        <f t="shared" si="26"/>
        <v>3.0545131223497353E-5</v>
      </c>
      <c r="AA146" s="14">
        <f t="shared" si="27"/>
        <v>0</v>
      </c>
      <c r="AB146" s="14">
        <f t="shared" si="28"/>
        <v>2.4333803431345852E-3</v>
      </c>
      <c r="AC146" s="14">
        <f t="shared" si="29"/>
        <v>9.5611131266056262E-2</v>
      </c>
      <c r="AD146" s="14">
        <f t="shared" si="30"/>
        <v>1.6878959001135049E-2</v>
      </c>
      <c r="AE146" s="14">
        <f t="shared" si="31"/>
        <v>7.4712814437339174E-3</v>
      </c>
      <c r="AF146" s="14">
        <f t="shared" si="32"/>
        <v>2.1291214384843391E-5</v>
      </c>
      <c r="AG146" s="14">
        <f t="shared" si="33"/>
        <v>8.6154500411794331E-4</v>
      </c>
      <c r="AH146" s="14">
        <f t="shared" si="34"/>
        <v>8.1754034284904387E-5</v>
      </c>
      <c r="AI146" s="14">
        <f t="shared" si="35"/>
        <v>1.846966928506575E-3</v>
      </c>
      <c r="AJ146" s="14">
        <f t="shared" si="36"/>
        <v>6.4745449423062418</v>
      </c>
    </row>
    <row r="147" spans="1:36" x14ac:dyDescent="0.2">
      <c r="A147" s="14" t="str">
        <f t="shared" ref="A147" si="92">A61</f>
        <v xml:space="preserve">Свердловская область </v>
      </c>
      <c r="B147" s="14">
        <f t="shared" si="48"/>
        <v>7.0327221047042506E-5</v>
      </c>
      <c r="C147" s="14">
        <f t="shared" si="3"/>
        <v>5.488293214130891E-4</v>
      </c>
      <c r="D147" s="14">
        <f t="shared" si="4"/>
        <v>1.4329414734644913E-5</v>
      </c>
      <c r="E147" s="14">
        <f t="shared" si="5"/>
        <v>1.9206349206349255E-2</v>
      </c>
      <c r="F147" s="14">
        <f t="shared" si="6"/>
        <v>1.2573015873015889</v>
      </c>
      <c r="G147" s="14">
        <f t="shared" si="7"/>
        <v>1.2573015873015869</v>
      </c>
      <c r="H147" s="14">
        <f t="shared" si="8"/>
        <v>1.0354266394820331E-5</v>
      </c>
      <c r="I147" s="14">
        <f t="shared" si="9"/>
        <v>7.6052183219148223E-5</v>
      </c>
      <c r="J147" s="14">
        <f t="shared" si="10"/>
        <v>3.663425754627781E-6</v>
      </c>
      <c r="K147" s="14">
        <f t="shared" si="11"/>
        <v>8.1623833020451602E-3</v>
      </c>
      <c r="L147" s="14">
        <f t="shared" si="12"/>
        <v>8.918308062644708E-4</v>
      </c>
      <c r="M147" s="14">
        <f t="shared" si="13"/>
        <v>5.5671856467236179E-3</v>
      </c>
      <c r="N147" s="14">
        <f t="shared" si="14"/>
        <v>2.3191239612771473E-5</v>
      </c>
      <c r="O147" s="14">
        <f t="shared" si="15"/>
        <v>3.6047642722777885E-4</v>
      </c>
      <c r="P147" s="14">
        <f t="shared" si="16"/>
        <v>6.3811886979636542E-3</v>
      </c>
      <c r="Q147" s="14">
        <f t="shared" si="17"/>
        <v>4.5058853644566035E-6</v>
      </c>
      <c r="R147" s="14">
        <f t="shared" si="18"/>
        <v>1.2964444519160568E-6</v>
      </c>
      <c r="S147" s="14">
        <f t="shared" si="19"/>
        <v>3.0712566402559454E-4</v>
      </c>
      <c r="T147" s="14">
        <f t="shared" si="20"/>
        <v>2.142568289083022E-5</v>
      </c>
      <c r="U147" s="14">
        <f t="shared" si="21"/>
        <v>2.9171842501150868E-4</v>
      </c>
      <c r="V147" s="14">
        <f t="shared" si="22"/>
        <v>4.3274965545660036E-4</v>
      </c>
      <c r="W147" s="14">
        <f t="shared" si="23"/>
        <v>4.8850105529835319E-5</v>
      </c>
      <c r="X147" s="14">
        <f t="shared" si="24"/>
        <v>3.7097008373643266E-7</v>
      </c>
      <c r="Y147" s="14">
        <f t="shared" si="25"/>
        <v>1.0683958219663893E-5</v>
      </c>
      <c r="Z147" s="14">
        <f t="shared" si="26"/>
        <v>2.5860224105781577E-4</v>
      </c>
      <c r="AA147" s="14">
        <f t="shared" si="27"/>
        <v>0</v>
      </c>
      <c r="AB147" s="14">
        <f t="shared" si="28"/>
        <v>7.083736778680219E-4</v>
      </c>
      <c r="AC147" s="14">
        <f t="shared" si="29"/>
        <v>1.0758125452660366E-5</v>
      </c>
      <c r="AD147" s="14">
        <f t="shared" si="30"/>
        <v>1.2664358897452503E-2</v>
      </c>
      <c r="AE147" s="14">
        <f t="shared" si="31"/>
        <v>1.7641473523138956E-4</v>
      </c>
      <c r="AF147" s="14">
        <f t="shared" si="32"/>
        <v>3.5005522500049955E-5</v>
      </c>
      <c r="AG147" s="14">
        <f t="shared" si="33"/>
        <v>1.308529497244359E-5</v>
      </c>
      <c r="AH147" s="14">
        <f t="shared" si="34"/>
        <v>1.1502595328924144E-2</v>
      </c>
      <c r="AI147" s="14">
        <f t="shared" si="35"/>
        <v>4.0872705746610866E-3</v>
      </c>
      <c r="AJ147" s="14">
        <f t="shared" si="36"/>
        <v>2.5864945269510802</v>
      </c>
    </row>
    <row r="148" spans="1:36" x14ac:dyDescent="0.2">
      <c r="A148" s="14" t="str">
        <f t="shared" ref="A148" si="93">A62</f>
        <v>Тюменская область</v>
      </c>
      <c r="B148" s="14">
        <f t="shared" si="48"/>
        <v>7.0135668983773775E-10</v>
      </c>
      <c r="C148" s="14">
        <f t="shared" si="3"/>
        <v>5.9723311830436952E-4</v>
      </c>
      <c r="D148" s="14">
        <f t="shared" si="4"/>
        <v>1.0930218787751159E-5</v>
      </c>
      <c r="E148" s="14">
        <f t="shared" si="5"/>
        <v>0.14285714285714285</v>
      </c>
      <c r="F148" s="14">
        <f t="shared" si="6"/>
        <v>1.683968253968253</v>
      </c>
      <c r="G148" s="14">
        <f t="shared" si="7"/>
        <v>1.6839682539682552</v>
      </c>
      <c r="H148" s="14">
        <f t="shared" si="8"/>
        <v>5.4911831271662725E-4</v>
      </c>
      <c r="I148" s="14">
        <f t="shared" si="9"/>
        <v>5.1195820680693764E-4</v>
      </c>
      <c r="J148" s="14">
        <f t="shared" si="10"/>
        <v>2.075248549903483E-4</v>
      </c>
      <c r="K148" s="14">
        <f t="shared" si="11"/>
        <v>2.6692531721382385E-3</v>
      </c>
      <c r="L148" s="14">
        <f t="shared" si="12"/>
        <v>5.5064981848673136E-3</v>
      </c>
      <c r="M148" s="14">
        <f t="shared" si="13"/>
        <v>2.770122737069295E-4</v>
      </c>
      <c r="N148" s="14">
        <f t="shared" si="14"/>
        <v>5.8241806006073989E-3</v>
      </c>
      <c r="O148" s="14">
        <f t="shared" si="15"/>
        <v>4.0788745294928762E-4</v>
      </c>
      <c r="P148" s="14">
        <f t="shared" si="16"/>
        <v>2.346005621522178E-5</v>
      </c>
      <c r="Q148" s="14">
        <f t="shared" si="17"/>
        <v>2.2095251664581978E-4</v>
      </c>
      <c r="R148" s="14">
        <f t="shared" si="18"/>
        <v>1.9584889940015118E-4</v>
      </c>
      <c r="S148" s="14">
        <f t="shared" si="19"/>
        <v>4.8489657381848444E-4</v>
      </c>
      <c r="T148" s="14">
        <f t="shared" si="20"/>
        <v>4.924317763125264E-4</v>
      </c>
      <c r="U148" s="14">
        <f t="shared" si="21"/>
        <v>5.0165499699358213E-4</v>
      </c>
      <c r="V148" s="14">
        <f t="shared" si="22"/>
        <v>5.0335053980131081E-4</v>
      </c>
      <c r="W148" s="14">
        <f t="shared" si="23"/>
        <v>1.3519582976996862E-3</v>
      </c>
      <c r="X148" s="14">
        <f t="shared" si="24"/>
        <v>1.7675695446348879E-4</v>
      </c>
      <c r="Y148" s="14">
        <f t="shared" si="25"/>
        <v>1.4781403202075654E-6</v>
      </c>
      <c r="Z148" s="14">
        <f t="shared" si="26"/>
        <v>7.3887699233994632E-5</v>
      </c>
      <c r="AA148" s="14">
        <f t="shared" si="27"/>
        <v>0</v>
      </c>
      <c r="AB148" s="14">
        <f t="shared" si="28"/>
        <v>2.0401088485808284E-2</v>
      </c>
      <c r="AC148" s="14">
        <f t="shared" si="29"/>
        <v>1.618663028033104E-2</v>
      </c>
      <c r="AD148" s="14">
        <f t="shared" si="30"/>
        <v>6.1732379873996428E-3</v>
      </c>
      <c r="AE148" s="14">
        <f t="shared" si="31"/>
        <v>1.5565165441037002E-3</v>
      </c>
      <c r="AF148" s="14">
        <f t="shared" si="32"/>
        <v>3.8882903142007318E-5</v>
      </c>
      <c r="AG148" s="14">
        <f t="shared" si="33"/>
        <v>4.441419261175255E-4</v>
      </c>
      <c r="AH148" s="14">
        <f t="shared" si="34"/>
        <v>1.9061734600177174E-3</v>
      </c>
      <c r="AI148" s="14">
        <f t="shared" si="35"/>
        <v>5.2156151606014682E-5</v>
      </c>
      <c r="AJ148" s="14">
        <f t="shared" si="36"/>
        <v>3.5781407520803121</v>
      </c>
    </row>
    <row r="149" spans="1:36" x14ac:dyDescent="0.2">
      <c r="A149" s="14" t="str">
        <f t="shared" ref="A149" si="94">A63</f>
        <v>Ханты-Мансийский автономный округ – Югра</v>
      </c>
      <c r="B149" s="14">
        <f t="shared" si="48"/>
        <v>3.560737680617234E-3</v>
      </c>
      <c r="C149" s="14">
        <f t="shared" si="3"/>
        <v>4.0431884384187222E-4</v>
      </c>
      <c r="D149" s="14">
        <f t="shared" si="4"/>
        <v>9.7552307154612512E-5</v>
      </c>
      <c r="E149" s="14">
        <f t="shared" si="5"/>
        <v>1.5873015873015872</v>
      </c>
      <c r="F149" s="14">
        <f t="shared" si="6"/>
        <v>4.3739682539682585</v>
      </c>
      <c r="G149" s="14">
        <f t="shared" si="7"/>
        <v>4.3739682539682532</v>
      </c>
      <c r="H149" s="14">
        <f t="shared" si="8"/>
        <v>2.2618480632578585E-6</v>
      </c>
      <c r="I149" s="14">
        <f t="shared" si="9"/>
        <v>2.8343377758497657E-3</v>
      </c>
      <c r="J149" s="14">
        <f t="shared" si="10"/>
        <v>4.2058954983681344E-3</v>
      </c>
      <c r="K149" s="14">
        <f t="shared" si="11"/>
        <v>1.8300435107683831E-6</v>
      </c>
      <c r="L149" s="14">
        <f t="shared" si="12"/>
        <v>2.2963398687493964E-2</v>
      </c>
      <c r="M149" s="14">
        <f t="shared" si="13"/>
        <v>1.6209850759252572E-2</v>
      </c>
      <c r="N149" s="14">
        <f t="shared" si="14"/>
        <v>4.080719395089201E-2</v>
      </c>
      <c r="O149" s="14">
        <f t="shared" si="15"/>
        <v>1.2615225974232861E-3</v>
      </c>
      <c r="P149" s="14">
        <f t="shared" si="16"/>
        <v>1.9673740397376624E-5</v>
      </c>
      <c r="Q149" s="14">
        <f t="shared" si="17"/>
        <v>1.6608205309789613E-4</v>
      </c>
      <c r="R149" s="14">
        <f t="shared" si="18"/>
        <v>5.9731108898841397E-4</v>
      </c>
      <c r="S149" s="14">
        <f t="shared" si="19"/>
        <v>1.2685529608978392E-3</v>
      </c>
      <c r="T149" s="14">
        <f t="shared" si="20"/>
        <v>1.4060471578875041E-4</v>
      </c>
      <c r="U149" s="14">
        <f t="shared" si="21"/>
        <v>1.5573375441840236E-3</v>
      </c>
      <c r="V149" s="14">
        <f t="shared" si="22"/>
        <v>1.3827786090395897E-3</v>
      </c>
      <c r="W149" s="14">
        <f t="shared" si="23"/>
        <v>9.3885030321100684E-4</v>
      </c>
      <c r="X149" s="14">
        <f t="shared" si="24"/>
        <v>4.9431874459763896E-4</v>
      </c>
      <c r="Y149" s="14">
        <f t="shared" si="25"/>
        <v>5.9681004213770622E-4</v>
      </c>
      <c r="Z149" s="14">
        <f t="shared" si="26"/>
        <v>1.4553211280875344E-3</v>
      </c>
      <c r="AA149" s="14">
        <f t="shared" si="27"/>
        <v>0</v>
      </c>
      <c r="AB149" s="14">
        <f t="shared" si="28"/>
        <v>4.4024009543922017E-4</v>
      </c>
      <c r="AC149" s="14">
        <f t="shared" si="29"/>
        <v>9.77015100839289E-3</v>
      </c>
      <c r="AD149" s="14">
        <f t="shared" si="30"/>
        <v>2.2700738794103094E-3</v>
      </c>
      <c r="AE149" s="14">
        <f t="shared" si="31"/>
        <v>6.6935986655176387E-3</v>
      </c>
      <c r="AF149" s="14">
        <f t="shared" si="32"/>
        <v>1.8422262196665168E-4</v>
      </c>
      <c r="AG149" s="14">
        <f t="shared" si="33"/>
        <v>3.3215537259033727E-3</v>
      </c>
      <c r="AH149" s="14">
        <f t="shared" si="34"/>
        <v>5.6569207190435076E-4</v>
      </c>
      <c r="AI149" s="14">
        <f t="shared" si="35"/>
        <v>7.675546524980841E-3</v>
      </c>
      <c r="AJ149" s="14">
        <f t="shared" si="36"/>
        <v>10.467125714754511</v>
      </c>
    </row>
    <row r="150" spans="1:36" x14ac:dyDescent="0.2">
      <c r="A150" s="14" t="str">
        <f t="shared" ref="A150" si="95">A64</f>
        <v>Ямало-Ненецкий автономный округ</v>
      </c>
      <c r="B150" s="14">
        <f t="shared" si="48"/>
        <v>6.6413833967835373E-3</v>
      </c>
      <c r="C150" s="14">
        <f t="shared" si="3"/>
        <v>3.3949092935676218E-3</v>
      </c>
      <c r="D150" s="14">
        <f t="shared" si="4"/>
        <v>1.6504878508569171E-4</v>
      </c>
      <c r="E150" s="14">
        <f t="shared" si="5"/>
        <v>3.1111111111111107</v>
      </c>
      <c r="F150" s="14">
        <f t="shared" si="6"/>
        <v>1.0414285714285736</v>
      </c>
      <c r="G150" s="14">
        <f t="shared" si="7"/>
        <v>1.0414285714285709</v>
      </c>
      <c r="H150" s="14">
        <f t="shared" si="8"/>
        <v>1.4973716799357347E-4</v>
      </c>
      <c r="I150" s="14">
        <f t="shared" si="9"/>
        <v>9.6118504300794251E-3</v>
      </c>
      <c r="J150" s="14">
        <f t="shared" si="10"/>
        <v>7.3020961932472326E-3</v>
      </c>
      <c r="K150" s="14">
        <f t="shared" si="11"/>
        <v>1.426425065984115E-2</v>
      </c>
      <c r="L150" s="14">
        <f t="shared" si="12"/>
        <v>3.5562870421664554E-2</v>
      </c>
      <c r="M150" s="14">
        <f t="shared" si="13"/>
        <v>2.0652673217318271E-2</v>
      </c>
      <c r="N150" s="14">
        <f t="shared" si="14"/>
        <v>4.7339365989443563E-2</v>
      </c>
      <c r="O150" s="14">
        <f t="shared" si="15"/>
        <v>7.6591399195413649E-5</v>
      </c>
      <c r="P150" s="14">
        <f t="shared" si="16"/>
        <v>3.92326657666207E-4</v>
      </c>
      <c r="Q150" s="14">
        <f t="shared" si="17"/>
        <v>7.6232247577090581E-4</v>
      </c>
      <c r="R150" s="14">
        <f t="shared" si="18"/>
        <v>1.145022534104249E-4</v>
      </c>
      <c r="S150" s="14">
        <f t="shared" si="19"/>
        <v>4.2797164446283734E-3</v>
      </c>
      <c r="T150" s="14">
        <f t="shared" si="20"/>
        <v>1.1096817944847362E-2</v>
      </c>
      <c r="U150" s="14">
        <f t="shared" si="21"/>
        <v>2.790585428590005E-3</v>
      </c>
      <c r="V150" s="14">
        <f t="shared" si="22"/>
        <v>1.8258044723822604E-3</v>
      </c>
      <c r="W150" s="14">
        <f t="shared" si="23"/>
        <v>2.300404707680977E-3</v>
      </c>
      <c r="X150" s="14">
        <f t="shared" si="24"/>
        <v>6.1663750820771133E-4</v>
      </c>
      <c r="Y150" s="14">
        <f t="shared" si="25"/>
        <v>1.5890735187046639E-3</v>
      </c>
      <c r="Z150" s="14">
        <f t="shared" si="26"/>
        <v>2.030397673103953E-3</v>
      </c>
      <c r="AA150" s="14">
        <f t="shared" si="27"/>
        <v>0</v>
      </c>
      <c r="AB150" s="14">
        <f t="shared" si="28"/>
        <v>1.6755278114862467E-3</v>
      </c>
      <c r="AC150" s="14">
        <f t="shared" si="29"/>
        <v>4.7634376605213663E-2</v>
      </c>
      <c r="AD150" s="14">
        <f t="shared" si="30"/>
        <v>7.2415215434594907E-2</v>
      </c>
      <c r="AE150" s="14">
        <f t="shared" si="31"/>
        <v>6.8669461275008059E-2</v>
      </c>
      <c r="AF150" s="14">
        <f t="shared" si="32"/>
        <v>4.9859331420202453E-7</v>
      </c>
      <c r="AG150" s="14">
        <f t="shared" si="33"/>
        <v>1.8658685909288993E-3</v>
      </c>
      <c r="AH150" s="14">
        <f t="shared" si="34"/>
        <v>1.3252678160905352E-4</v>
      </c>
      <c r="AI150" s="14">
        <f t="shared" si="35"/>
        <v>2.4725463970172042E-3</v>
      </c>
      <c r="AJ150" s="14">
        <f t="shared" si="36"/>
        <v>5.5617936414966413</v>
      </c>
    </row>
    <row r="151" spans="1:36" x14ac:dyDescent="0.2">
      <c r="A151" s="14" t="str">
        <f t="shared" ref="A151" si="96">A65</f>
        <v>Челябинская область</v>
      </c>
      <c r="B151" s="14">
        <f t="shared" si="48"/>
        <v>5.4720775716200743E-4</v>
      </c>
      <c r="C151" s="14">
        <f t="shared" si="3"/>
        <v>1.7021425386365915E-4</v>
      </c>
      <c r="D151" s="14">
        <f t="shared" si="4"/>
        <v>9.516609297313131E-6</v>
      </c>
      <c r="E151" s="14">
        <f t="shared" si="5"/>
        <v>1.2857142857142815E-2</v>
      </c>
      <c r="F151" s="14">
        <f t="shared" si="6"/>
        <v>0.77777777777777768</v>
      </c>
      <c r="G151" s="14">
        <f t="shared" si="7"/>
        <v>0.77777777777777768</v>
      </c>
      <c r="H151" s="14">
        <f t="shared" si="8"/>
        <v>2.7157239854478049E-4</v>
      </c>
      <c r="I151" s="14">
        <f t="shared" si="9"/>
        <v>1.1694025406472794E-4</v>
      </c>
      <c r="J151" s="14">
        <f t="shared" si="10"/>
        <v>2.2077754965795079E-4</v>
      </c>
      <c r="K151" s="14">
        <f t="shared" si="11"/>
        <v>5.0526124203343964E-3</v>
      </c>
      <c r="L151" s="14">
        <f t="shared" si="12"/>
        <v>6.9729803524705521E-6</v>
      </c>
      <c r="M151" s="14">
        <f t="shared" si="13"/>
        <v>3.2409516356117526E-3</v>
      </c>
      <c r="N151" s="14">
        <f t="shared" si="14"/>
        <v>1.1546454477064042E-3</v>
      </c>
      <c r="O151" s="14">
        <f t="shared" si="15"/>
        <v>5.0442503856067253E-4</v>
      </c>
      <c r="P151" s="14">
        <f t="shared" si="16"/>
        <v>4.0762751802351166E-3</v>
      </c>
      <c r="Q151" s="14">
        <f t="shared" si="17"/>
        <v>5.3187149557349389E-6</v>
      </c>
      <c r="R151" s="14">
        <f t="shared" si="18"/>
        <v>1.8855262113273626E-5</v>
      </c>
      <c r="S151" s="14">
        <f t="shared" si="19"/>
        <v>7.1308203502241753E-5</v>
      </c>
      <c r="T151" s="14">
        <f t="shared" si="20"/>
        <v>7.488541965960924E-5</v>
      </c>
      <c r="U151" s="14">
        <f t="shared" si="21"/>
        <v>2.07192052715951E-8</v>
      </c>
      <c r="V151" s="14">
        <f t="shared" si="22"/>
        <v>3.1961399752969768E-5</v>
      </c>
      <c r="W151" s="14">
        <f t="shared" si="23"/>
        <v>4.9648799144438574E-6</v>
      </c>
      <c r="X151" s="14">
        <f t="shared" si="24"/>
        <v>3.3189958612136519E-5</v>
      </c>
      <c r="Y151" s="14">
        <f t="shared" si="25"/>
        <v>4.7975605753214791E-7</v>
      </c>
      <c r="Z151" s="14">
        <f t="shared" si="26"/>
        <v>3.1254492108567473E-6</v>
      </c>
      <c r="AA151" s="14">
        <f t="shared" si="27"/>
        <v>0</v>
      </c>
      <c r="AB151" s="14">
        <f t="shared" si="28"/>
        <v>7.4130516646444652E-6</v>
      </c>
      <c r="AC151" s="14">
        <f t="shared" si="29"/>
        <v>8.3208447762549518E-3</v>
      </c>
      <c r="AD151" s="14">
        <f t="shared" si="30"/>
        <v>2.0593598485104437E-2</v>
      </c>
      <c r="AE151" s="14">
        <f t="shared" si="31"/>
        <v>2.0308791656570746E-3</v>
      </c>
      <c r="AF151" s="14">
        <f t="shared" si="32"/>
        <v>8.2903646182236324E-4</v>
      </c>
      <c r="AG151" s="14">
        <f t="shared" si="33"/>
        <v>2.3481484459101141E-4</v>
      </c>
      <c r="AH151" s="14">
        <f t="shared" si="34"/>
        <v>1.0322429534679438E-3</v>
      </c>
      <c r="AI151" s="14">
        <f t="shared" si="35"/>
        <v>5.1134333962349549E-4</v>
      </c>
      <c r="AJ151" s="14">
        <f t="shared" si="36"/>
        <v>1.6175890927792598</v>
      </c>
    </row>
    <row r="152" spans="1:36" x14ac:dyDescent="0.2">
      <c r="A152" s="14" t="str">
        <f t="shared" ref="A152" si="97">A66</f>
        <v>Республика Алтай</v>
      </c>
      <c r="B152" s="14">
        <f t="shared" si="48"/>
        <v>4.6687760435148068E-4</v>
      </c>
      <c r="C152" s="14">
        <f t="shared" si="3"/>
        <v>6.7938386781570617E-3</v>
      </c>
      <c r="D152" s="14">
        <f t="shared" si="4"/>
        <v>6.0735670296912028E-4</v>
      </c>
      <c r="E152" s="14">
        <f t="shared" si="5"/>
        <v>0.71253968253968236</v>
      </c>
      <c r="F152" s="14">
        <f t="shared" si="6"/>
        <v>34.173968253968241</v>
      </c>
      <c r="G152" s="14">
        <f t="shared" si="7"/>
        <v>34.173968253968255</v>
      </c>
      <c r="H152" s="14">
        <f t="shared" si="8"/>
        <v>3.2242366474595735E-4</v>
      </c>
      <c r="I152" s="14">
        <f t="shared" si="9"/>
        <v>1.3665857890917338E-2</v>
      </c>
      <c r="J152" s="14">
        <f t="shared" si="10"/>
        <v>9.430427933605893E-4</v>
      </c>
      <c r="K152" s="14">
        <f t="shared" si="11"/>
        <v>5.2330148449575196E-2</v>
      </c>
      <c r="L152" s="14">
        <f t="shared" si="12"/>
        <v>7.1834789941919733E-2</v>
      </c>
      <c r="M152" s="14">
        <f t="shared" si="13"/>
        <v>3.7276485552559684E-2</v>
      </c>
      <c r="N152" s="14">
        <f t="shared" si="14"/>
        <v>5.7981883491631664E-2</v>
      </c>
      <c r="O152" s="14">
        <f t="shared" si="15"/>
        <v>2.9889708310634701E-4</v>
      </c>
      <c r="P152" s="14">
        <f t="shared" si="16"/>
        <v>7.4502492688364721E-3</v>
      </c>
      <c r="Q152" s="14">
        <f t="shared" si="17"/>
        <v>7.4765549519212934E-4</v>
      </c>
      <c r="R152" s="14">
        <f t="shared" si="18"/>
        <v>1.4912273561852965E-4</v>
      </c>
      <c r="S152" s="14">
        <f t="shared" si="19"/>
        <v>6.8808747332189807E-5</v>
      </c>
      <c r="T152" s="14">
        <f t="shared" si="20"/>
        <v>3.1830495378166248E-4</v>
      </c>
      <c r="U152" s="14">
        <f t="shared" si="21"/>
        <v>7.2410366185750403E-5</v>
      </c>
      <c r="V152" s="14">
        <f t="shared" si="22"/>
        <v>2.3325051234232252E-4</v>
      </c>
      <c r="W152" s="14">
        <f t="shared" si="23"/>
        <v>1.7842199961206804E-4</v>
      </c>
      <c r="X152" s="14">
        <f t="shared" si="24"/>
        <v>6.0527296024768686E-6</v>
      </c>
      <c r="Y152" s="14">
        <f t="shared" si="25"/>
        <v>1.0717220296274726E-4</v>
      </c>
      <c r="Z152" s="14">
        <f t="shared" si="26"/>
        <v>8.7645283416260741E-6</v>
      </c>
      <c r="AA152" s="14">
        <f t="shared" si="27"/>
        <v>0</v>
      </c>
      <c r="AB152" s="14">
        <f t="shared" si="28"/>
        <v>4.7252017506999181E-5</v>
      </c>
      <c r="AC152" s="14">
        <f t="shared" si="29"/>
        <v>0.13811034135210251</v>
      </c>
      <c r="AD152" s="14">
        <f t="shared" si="30"/>
        <v>7.9179774402078046E-2</v>
      </c>
      <c r="AE152" s="14">
        <f t="shared" si="31"/>
        <v>1.7064873586189327E-2</v>
      </c>
      <c r="AF152" s="14">
        <f t="shared" si="32"/>
        <v>6.1947603067823067E-4</v>
      </c>
      <c r="AG152" s="14">
        <f t="shared" si="33"/>
        <v>6.1451515341248283E-3</v>
      </c>
      <c r="AH152" s="14">
        <f t="shared" si="34"/>
        <v>4.1769906396191625E-3</v>
      </c>
      <c r="AI152" s="14">
        <f t="shared" si="35"/>
        <v>1.0294006799509091E-3</v>
      </c>
      <c r="AJ152" s="14">
        <f t="shared" si="36"/>
        <v>69.55871126611153</v>
      </c>
    </row>
    <row r="153" spans="1:36" x14ac:dyDescent="0.2">
      <c r="A153" s="14" t="str">
        <f t="shared" ref="A153" si="98">A67</f>
        <v>Республика Бурятия</v>
      </c>
      <c r="B153" s="14">
        <f t="shared" si="48"/>
        <v>1.3542182680310634E-3</v>
      </c>
      <c r="C153" s="14">
        <f t="shared" si="3"/>
        <v>1.498530220110703E-3</v>
      </c>
      <c r="D153" s="14">
        <f t="shared" si="4"/>
        <v>1.6504878508569171E-4</v>
      </c>
      <c r="E153" s="14">
        <f t="shared" si="5"/>
        <v>0.36571428571428577</v>
      </c>
      <c r="F153" s="14">
        <f t="shared" si="6"/>
        <v>4.3739682539682514</v>
      </c>
      <c r="G153" s="14">
        <f t="shared" si="7"/>
        <v>4.3739682539682549</v>
      </c>
      <c r="H153" s="14">
        <f t="shared" si="8"/>
        <v>1.9029300759743155E-3</v>
      </c>
      <c r="I153" s="14">
        <f t="shared" si="9"/>
        <v>3.3114346847100858E-3</v>
      </c>
      <c r="J153" s="14">
        <f t="shared" si="10"/>
        <v>2.128680394275015E-3</v>
      </c>
      <c r="K153" s="14">
        <f t="shared" si="11"/>
        <v>8.7872712649440538E-3</v>
      </c>
      <c r="L153" s="14">
        <f t="shared" si="12"/>
        <v>2.0081906511572236E-2</v>
      </c>
      <c r="M153" s="14">
        <f t="shared" si="13"/>
        <v>2.5823742172035348E-2</v>
      </c>
      <c r="N153" s="14">
        <f t="shared" si="14"/>
        <v>1.2264928333792736E-2</v>
      </c>
      <c r="O153" s="14">
        <f t="shared" si="15"/>
        <v>7.1033036207740442E-5</v>
      </c>
      <c r="P153" s="14">
        <f t="shared" si="16"/>
        <v>5.5383039128994345E-3</v>
      </c>
      <c r="Q153" s="14">
        <f t="shared" si="17"/>
        <v>2.1887700962127895E-4</v>
      </c>
      <c r="R153" s="14">
        <f t="shared" si="18"/>
        <v>1.2617571121448102E-4</v>
      </c>
      <c r="S153" s="14">
        <f t="shared" si="19"/>
        <v>1.3980074945245312E-6</v>
      </c>
      <c r="T153" s="14">
        <f t="shared" si="20"/>
        <v>1.479428070954807E-4</v>
      </c>
      <c r="U153" s="14">
        <f t="shared" si="21"/>
        <v>3.9214076598102692E-5</v>
      </c>
      <c r="V153" s="14">
        <f t="shared" si="22"/>
        <v>4.0884120557707111E-5</v>
      </c>
      <c r="W153" s="14">
        <f t="shared" si="23"/>
        <v>8.9497550181610018E-4</v>
      </c>
      <c r="X153" s="14">
        <f t="shared" si="24"/>
        <v>3.0404710462451988E-6</v>
      </c>
      <c r="Y153" s="14">
        <f t="shared" si="25"/>
        <v>3.0431158847212724E-5</v>
      </c>
      <c r="Z153" s="14">
        <f t="shared" si="26"/>
        <v>3.3484462528131335E-6</v>
      </c>
      <c r="AA153" s="14">
        <f t="shared" si="27"/>
        <v>0</v>
      </c>
      <c r="AB153" s="14">
        <f t="shared" si="28"/>
        <v>2.0496750447282909E-3</v>
      </c>
      <c r="AC153" s="14">
        <f t="shared" si="29"/>
        <v>2.2533264858165074E-2</v>
      </c>
      <c r="AD153" s="14">
        <f t="shared" si="30"/>
        <v>2.6395006032588351E-2</v>
      </c>
      <c r="AE153" s="14">
        <f t="shared" si="31"/>
        <v>1.7843088489100777E-3</v>
      </c>
      <c r="AF153" s="14">
        <f t="shared" si="32"/>
        <v>2.9972035973366533E-6</v>
      </c>
      <c r="AG153" s="14">
        <f t="shared" si="33"/>
        <v>1.2472006354484707E-3</v>
      </c>
      <c r="AH153" s="14">
        <f t="shared" si="34"/>
        <v>3.8883492674108839E-4</v>
      </c>
      <c r="AI153" s="14">
        <f t="shared" si="35"/>
        <v>5.4928094777636823E-3</v>
      </c>
      <c r="AJ153" s="14">
        <f t="shared" si="36"/>
        <v>9.257979205648919</v>
      </c>
    </row>
    <row r="154" spans="1:36" x14ac:dyDescent="0.2">
      <c r="A154" s="14" t="str">
        <f t="shared" ref="A154" si="99">A68</f>
        <v>Республика Тыва</v>
      </c>
      <c r="B154" s="14">
        <f t="shared" si="48"/>
        <v>4.7594770301076789E-6</v>
      </c>
      <c r="C154" s="14">
        <f t="shared" si="3"/>
        <v>5.3162710014574123E-3</v>
      </c>
      <c r="D154" s="14">
        <f t="shared" si="4"/>
        <v>1.5054762716369768E-3</v>
      </c>
      <c r="E154" s="14">
        <f t="shared" si="5"/>
        <v>2.7239682539682537</v>
      </c>
      <c r="F154" s="14">
        <f t="shared" si="6"/>
        <v>7.2692063492063435</v>
      </c>
      <c r="G154" s="14">
        <f t="shared" si="7"/>
        <v>7.2692063492063479</v>
      </c>
      <c r="H154" s="14">
        <f t="shared" si="8"/>
        <v>1.0272139796707223E-3</v>
      </c>
      <c r="I154" s="14">
        <f t="shared" si="9"/>
        <v>8.1599181890633019E-3</v>
      </c>
      <c r="J154" s="14">
        <f t="shared" si="10"/>
        <v>2.5989963168871564E-3</v>
      </c>
      <c r="K154" s="14">
        <f t="shared" si="11"/>
        <v>4.2260616753494656E-2</v>
      </c>
      <c r="L154" s="14">
        <f t="shared" si="12"/>
        <v>6.4003798291863964E-2</v>
      </c>
      <c r="M154" s="14">
        <f t="shared" si="13"/>
        <v>0.11364776184956385</v>
      </c>
      <c r="N154" s="14">
        <f t="shared" si="14"/>
        <v>5.7981883491631664E-2</v>
      </c>
      <c r="O154" s="14">
        <f t="shared" si="15"/>
        <v>3.7868081279886268E-5</v>
      </c>
      <c r="P154" s="14">
        <f t="shared" si="16"/>
        <v>4.259867685580513E-3</v>
      </c>
      <c r="Q154" s="14">
        <f t="shared" si="17"/>
        <v>1.0547531687541336E-3</v>
      </c>
      <c r="R154" s="14">
        <f t="shared" si="18"/>
        <v>1.5512128228364747E-4</v>
      </c>
      <c r="S154" s="14">
        <f t="shared" si="19"/>
        <v>3.3400079854686436E-4</v>
      </c>
      <c r="T154" s="14">
        <f t="shared" si="20"/>
        <v>2.794970215757622E-4</v>
      </c>
      <c r="U154" s="14">
        <f t="shared" si="21"/>
        <v>6.0422781397472923E-5</v>
      </c>
      <c r="V154" s="14">
        <f t="shared" si="22"/>
        <v>8.5344842191279748E-4</v>
      </c>
      <c r="W154" s="14">
        <f t="shared" si="23"/>
        <v>6.757715792326159E-4</v>
      </c>
      <c r="X154" s="14">
        <f t="shared" si="24"/>
        <v>5.0520137276587291E-5</v>
      </c>
      <c r="Y154" s="14">
        <f t="shared" si="25"/>
        <v>5.5100711945570337E-6</v>
      </c>
      <c r="Z154" s="14">
        <f t="shared" si="26"/>
        <v>3.8644311733227663E-5</v>
      </c>
      <c r="AA154" s="14">
        <f t="shared" si="27"/>
        <v>0</v>
      </c>
      <c r="AB154" s="14">
        <f t="shared" si="28"/>
        <v>1.1036707585166061E-2</v>
      </c>
      <c r="AC154" s="14">
        <f t="shared" si="29"/>
        <v>0.22303405224799533</v>
      </c>
      <c r="AD154" s="14">
        <f t="shared" si="30"/>
        <v>5.7318770513171753E-2</v>
      </c>
      <c r="AE154" s="14">
        <f t="shared" si="31"/>
        <v>1.4424751540442734E-2</v>
      </c>
      <c r="AF154" s="14">
        <f t="shared" si="32"/>
        <v>1.4839277163585251E-3</v>
      </c>
      <c r="AG154" s="14">
        <f t="shared" si="33"/>
        <v>1.4524539461105695E-2</v>
      </c>
      <c r="AH154" s="14">
        <f t="shared" si="34"/>
        <v>2.6602969309711217E-3</v>
      </c>
      <c r="AI154" s="14">
        <f t="shared" si="35"/>
        <v>3.1359429300355035E-3</v>
      </c>
      <c r="AJ154" s="14">
        <f t="shared" si="36"/>
        <v>17.894312062269258</v>
      </c>
    </row>
    <row r="155" spans="1:36" x14ac:dyDescent="0.2">
      <c r="A155" s="14" t="str">
        <f t="shared" ref="A155" si="100">A69</f>
        <v>Республика Хакасия</v>
      </c>
      <c r="B155" s="14">
        <f t="shared" si="48"/>
        <v>1.3003317537602437E-3</v>
      </c>
      <c r="C155" s="14">
        <f t="shared" si="3"/>
        <v>3.3774621690590583E-3</v>
      </c>
      <c r="D155" s="14">
        <f t="shared" si="4"/>
        <v>2.7380298481996056E-5</v>
      </c>
      <c r="E155" s="14">
        <f t="shared" si="5"/>
        <v>3.5714285714285712E-2</v>
      </c>
      <c r="F155" s="14">
        <f t="shared" si="6"/>
        <v>0.73396825396825327</v>
      </c>
      <c r="G155" s="14">
        <f t="shared" si="7"/>
        <v>0.73396825396825405</v>
      </c>
      <c r="H155" s="14">
        <f t="shared" si="8"/>
        <v>4.7056702240286196E-6</v>
      </c>
      <c r="I155" s="14">
        <f t="shared" si="9"/>
        <v>6.385023800882743E-3</v>
      </c>
      <c r="J155" s="14">
        <f t="shared" si="10"/>
        <v>1.7703390332294791E-4</v>
      </c>
      <c r="K155" s="14">
        <f t="shared" si="11"/>
        <v>2.6087509018867604E-2</v>
      </c>
      <c r="L155" s="14">
        <f t="shared" si="12"/>
        <v>4.2516150927641709E-2</v>
      </c>
      <c r="M155" s="14">
        <f t="shared" si="13"/>
        <v>2.7495188680890889E-2</v>
      </c>
      <c r="N155" s="14">
        <f t="shared" si="14"/>
        <v>5.7981883491631664E-2</v>
      </c>
      <c r="O155" s="14">
        <f t="shared" si="15"/>
        <v>4.8647270397390287E-5</v>
      </c>
      <c r="P155" s="14">
        <f t="shared" si="16"/>
        <v>2.5683983656771118E-3</v>
      </c>
      <c r="Q155" s="14">
        <f t="shared" si="17"/>
        <v>5.9184123260140601E-5</v>
      </c>
      <c r="R155" s="14">
        <f t="shared" si="18"/>
        <v>1.009373776281038E-3</v>
      </c>
      <c r="S155" s="14">
        <f t="shared" si="19"/>
        <v>3.2818725920084077E-5</v>
      </c>
      <c r="T155" s="14">
        <f t="shared" si="20"/>
        <v>2.2250536982018159E-5</v>
      </c>
      <c r="U155" s="14">
        <f t="shared" si="21"/>
        <v>1.0257395592464037E-4</v>
      </c>
      <c r="V155" s="14">
        <f t="shared" si="22"/>
        <v>8.795192529328202E-8</v>
      </c>
      <c r="W155" s="14">
        <f t="shared" si="23"/>
        <v>1.2098344618081777E-4</v>
      </c>
      <c r="X155" s="14">
        <f t="shared" si="24"/>
        <v>2.3063625664611506E-5</v>
      </c>
      <c r="Y155" s="14">
        <f t="shared" si="25"/>
        <v>1.9521382426935649E-7</v>
      </c>
      <c r="Z155" s="14">
        <f t="shared" si="26"/>
        <v>1.2462657251530986E-5</v>
      </c>
      <c r="AA155" s="14">
        <f t="shared" si="27"/>
        <v>0</v>
      </c>
      <c r="AB155" s="14">
        <f t="shared" si="28"/>
        <v>1.6814223828618901E-3</v>
      </c>
      <c r="AC155" s="14">
        <f t="shared" si="29"/>
        <v>2.0388733219588864E-2</v>
      </c>
      <c r="AD155" s="14">
        <f t="shared" si="30"/>
        <v>5.8499087183444001E-2</v>
      </c>
      <c r="AE155" s="14">
        <f t="shared" si="31"/>
        <v>1.280805061475869E-3</v>
      </c>
      <c r="AF155" s="14">
        <f t="shared" si="32"/>
        <v>5.843110643491212E-4</v>
      </c>
      <c r="AG155" s="14">
        <f t="shared" si="33"/>
        <v>4.71894106507445E-4</v>
      </c>
      <c r="AH155" s="14">
        <f t="shared" si="34"/>
        <v>5.3378327035206793E-7</v>
      </c>
      <c r="AI155" s="14">
        <f t="shared" si="35"/>
        <v>1.8064866904420288E-3</v>
      </c>
      <c r="AJ155" s="14">
        <f t="shared" si="36"/>
        <v>1.757716776506784</v>
      </c>
    </row>
    <row r="156" spans="1:36" x14ac:dyDescent="0.2">
      <c r="A156" s="14" t="str">
        <f t="shared" ref="A156" si="101">A70</f>
        <v>Алтайский край</v>
      </c>
      <c r="B156" s="14">
        <f t="shared" ref="B156:B173" si="102">$B$90*(($B$4-B70)^2)</f>
        <v>4.1149353530891782E-6</v>
      </c>
      <c r="C156" s="14">
        <f t="shared" ref="C156:C174" si="103">$C$90*(($C$4-C70)^2)</f>
        <v>2.0249046477353696E-5</v>
      </c>
      <c r="D156" s="14">
        <f t="shared" ref="D156:D174" si="104">$D$90*(($D$4-D70)^2)</f>
        <v>1.4329414734644913E-5</v>
      </c>
      <c r="E156" s="14">
        <f t="shared" ref="E156:E174" si="105">$E$90*(($E$4-E70)^2)</f>
        <v>6.3492063492063489E-2</v>
      </c>
      <c r="F156" s="14">
        <f t="shared" ref="F156:F174" si="106">$F$90*(($F$4-F70)^2)</f>
        <v>5.9739682539682484</v>
      </c>
      <c r="G156" s="14">
        <f t="shared" ref="G156:G174" si="107">$G$90*(($G$4-G70)^2)</f>
        <v>5.9739682539682528</v>
      </c>
      <c r="H156" s="14">
        <f t="shared" ref="H156:H173" si="108">$H$90*(($H$4-H70)^2)</f>
        <v>1.8923027107716292E-4</v>
      </c>
      <c r="I156" s="14">
        <f t="shared" ref="I156:I173" si="109">$I$90*(($I$4-I70)^2)</f>
        <v>7.3850691102741832E-4</v>
      </c>
      <c r="J156" s="14">
        <f t="shared" ref="J156:J174" si="110">$J$90*(($J$4-J70)^2)</f>
        <v>3.9037594192042641E-4</v>
      </c>
      <c r="K156" s="14">
        <f t="shared" ref="K156:K174" si="111">$K$90*(($K$4-K70)^2)</f>
        <v>1.3704561726528454E-6</v>
      </c>
      <c r="L156" s="14">
        <f t="shared" ref="L156:L174" si="112">$L$90*(($L$4-L70)^2)</f>
        <v>3.0122147775181606E-3</v>
      </c>
      <c r="M156" s="14">
        <f t="shared" ref="M156:M174" si="113">$M$90*(($M$4-M70)^2)</f>
        <v>3.2773849450364817E-3</v>
      </c>
      <c r="N156" s="14">
        <f t="shared" ref="N156:N174" si="114">$N$90*(($N$4-N70)^2)</f>
        <v>3.2316560558905707E-3</v>
      </c>
      <c r="O156" s="14">
        <f t="shared" ref="O156:O174" si="115">$O$90*(($O$4-O70)^2)</f>
        <v>8.4908953396168268E-5</v>
      </c>
      <c r="P156" s="14">
        <f t="shared" ref="P156:P174" si="116">$P$90*(($P$4-P70)^2)</f>
        <v>5.0639001538339496E-3</v>
      </c>
      <c r="Q156" s="14">
        <f t="shared" ref="Q156:Q174" si="117">$Q$90*(($Q$4-Q70)^2)</f>
        <v>3.1921242904106524E-4</v>
      </c>
      <c r="R156" s="14">
        <f t="shared" ref="R156:R174" si="118">$R$90*(($R$4-R70)^2)</f>
        <v>7.4994346483470901E-4</v>
      </c>
      <c r="S156" s="14">
        <f t="shared" ref="S156:S173" si="119">$S$90*(($S$4-S70)^2)</f>
        <v>2.6353029780159604E-8</v>
      </c>
      <c r="T156" s="14">
        <f t="shared" ref="T156:T174" si="120">$T$90*(($T$4-T70)^2)</f>
        <v>2.3421651539202735E-4</v>
      </c>
      <c r="U156" s="14">
        <f t="shared" ref="U156:U174" si="121">$U$90*(($U$4-U70)^2)</f>
        <v>8.4105080546677609E-6</v>
      </c>
      <c r="V156" s="14">
        <f t="shared" ref="V156:V174" si="122">$V$90*(($V$4-V70)^2)</f>
        <v>1.6168420207243576E-4</v>
      </c>
      <c r="W156" s="14">
        <f t="shared" ref="W156:W174" si="123">$W$90*(($W$4-W70)^2)</f>
        <v>2.8673509966099662E-6</v>
      </c>
      <c r="X156" s="14">
        <f t="shared" ref="X156:X174" si="124">$X$90*(($X$4-X70)^2)</f>
        <v>1.6316417798848789E-4</v>
      </c>
      <c r="Y156" s="14">
        <f t="shared" ref="Y156:Y174" si="125">$Y$90*(($Y$4-Y70)^2)</f>
        <v>1.9179935838801424E-4</v>
      </c>
      <c r="Z156" s="14">
        <f t="shared" ref="Z156:Z174" si="126">$Z$90*(($Z$4-Z70)^2)</f>
        <v>1.317276916325818E-6</v>
      </c>
      <c r="AA156" s="14">
        <f t="shared" ref="AA156:AA174" si="127">$AA$90*(($AA$4-AA70)^2)</f>
        <v>0</v>
      </c>
      <c r="AB156" s="14">
        <f t="shared" ref="AB156:AB174" si="128">$AB$90*(($AB$4-AB70)^2)</f>
        <v>9.8452552457597791E-4</v>
      </c>
      <c r="AC156" s="14">
        <f t="shared" ref="AC156:AC174" si="129">$AC$90*(($AC$4-AC70)^2)</f>
        <v>7.934792513706064E-2</v>
      </c>
      <c r="AD156" s="14">
        <f t="shared" ref="AD156:AD174" si="130">$AD$90*(($AD$4-AD70)^2)</f>
        <v>7.0593585347265007E-4</v>
      </c>
      <c r="AE156" s="14">
        <f t="shared" ref="AE156:AE174" si="131">$AE$90*(($AE$4-AE70)^2)</f>
        <v>6.1503448783470013E-3</v>
      </c>
      <c r="AF156" s="14">
        <f t="shared" ref="AF156:AF174" si="132">$AF$90*(($AF$4-AF70)^2)</f>
        <v>9.2165771060150135E-4</v>
      </c>
      <c r="AG156" s="14">
        <f t="shared" ref="AG156:AG174" si="133">$AG$90*(($AG$4-AG70)^2)</f>
        <v>1.0574121103390428E-3</v>
      </c>
      <c r="AH156" s="14">
        <f t="shared" ref="AH156:AH174" si="134">$AH$90*(($AH$4-AH70)^2)</f>
        <v>3.9078270700587069E-5</v>
      </c>
      <c r="AI156" s="14">
        <f t="shared" ref="AI156:AI174" si="135">$AI$90*(($AI$4-AI70)^2)</f>
        <v>3.9560742352275178E-4</v>
      </c>
      <c r="AJ156" s="14">
        <f t="shared" ref="AJ156:AJ174" si="136">SUM(B156:AI156)</f>
        <v>12.118891941836337</v>
      </c>
    </row>
    <row r="157" spans="1:36" x14ac:dyDescent="0.2">
      <c r="A157" s="14" t="str">
        <f t="shared" ref="A157" si="137">A71</f>
        <v>Забайкальский край</v>
      </c>
      <c r="B157" s="14">
        <f t="shared" si="102"/>
        <v>2.2792258224724722E-3</v>
      </c>
      <c r="C157" s="14">
        <f t="shared" si="103"/>
        <v>1.2455676115177108E-3</v>
      </c>
      <c r="D157" s="14">
        <f t="shared" si="104"/>
        <v>8.0402550151635016E-5</v>
      </c>
      <c r="E157" s="14">
        <f t="shared" si="105"/>
        <v>0.30730158730158713</v>
      </c>
      <c r="F157" s="14">
        <f t="shared" si="106"/>
        <v>0.99063492063491854</v>
      </c>
      <c r="G157" s="14">
        <f t="shared" si="107"/>
        <v>0.9906349206349202</v>
      </c>
      <c r="H157" s="14">
        <f t="shared" si="108"/>
        <v>3.9285916586776013E-4</v>
      </c>
      <c r="I157" s="14">
        <f t="shared" si="109"/>
        <v>5.240197226718141E-3</v>
      </c>
      <c r="J157" s="14">
        <f t="shared" si="110"/>
        <v>1.574244734183726E-3</v>
      </c>
      <c r="K157" s="14">
        <f t="shared" si="111"/>
        <v>1.237479953058942E-2</v>
      </c>
      <c r="L157" s="14">
        <f t="shared" si="112"/>
        <v>2.4668248679696445E-2</v>
      </c>
      <c r="M157" s="14">
        <f t="shared" si="113"/>
        <v>4.1236312381967587E-2</v>
      </c>
      <c r="N157" s="14">
        <f t="shared" si="114"/>
        <v>1.796391939851238E-4</v>
      </c>
      <c r="O157" s="14">
        <f t="shared" si="115"/>
        <v>3.7877578574067572E-5</v>
      </c>
      <c r="P157" s="14">
        <f t="shared" si="116"/>
        <v>4.039024320115543E-3</v>
      </c>
      <c r="Q157" s="14">
        <f t="shared" si="117"/>
        <v>1.628480583301134E-3</v>
      </c>
      <c r="R157" s="14">
        <f t="shared" si="118"/>
        <v>3.1909589055880756E-4</v>
      </c>
      <c r="S157" s="14">
        <f t="shared" si="119"/>
        <v>6.5515357986648299E-7</v>
      </c>
      <c r="T157" s="14">
        <f t="shared" si="120"/>
        <v>9.4644285698902752E-5</v>
      </c>
      <c r="U157" s="14">
        <f t="shared" si="121"/>
        <v>2.569077845814289E-5</v>
      </c>
      <c r="V157" s="14">
        <f t="shared" si="122"/>
        <v>4.9424777943579096E-5</v>
      </c>
      <c r="W157" s="14">
        <f t="shared" si="123"/>
        <v>1.8184160293942495E-4</v>
      </c>
      <c r="X157" s="14">
        <f t="shared" si="124"/>
        <v>1.5088748288835131E-5</v>
      </c>
      <c r="Y157" s="14">
        <f t="shared" si="125"/>
        <v>5.1611246594682009E-5</v>
      </c>
      <c r="Z157" s="14">
        <f t="shared" si="126"/>
        <v>1.9706404624898254E-5</v>
      </c>
      <c r="AA157" s="14">
        <f t="shared" si="127"/>
        <v>0</v>
      </c>
      <c r="AB157" s="14">
        <f t="shared" si="128"/>
        <v>6.2909565931004467E-3</v>
      </c>
      <c r="AC157" s="14">
        <f t="shared" si="129"/>
        <v>0.1075856461520184</v>
      </c>
      <c r="AD157" s="14">
        <f t="shared" si="130"/>
        <v>2.1753390208416098E-2</v>
      </c>
      <c r="AE157" s="14">
        <f t="shared" si="131"/>
        <v>9.2418635423010338E-4</v>
      </c>
      <c r="AF157" s="14">
        <f t="shared" si="132"/>
        <v>7.2353462215138636E-4</v>
      </c>
      <c r="AG157" s="14">
        <f t="shared" si="133"/>
        <v>2.2928204581731748E-3</v>
      </c>
      <c r="AH157" s="14">
        <f t="shared" si="134"/>
        <v>1.2285478626947368E-2</v>
      </c>
      <c r="AI157" s="14">
        <f t="shared" si="135"/>
        <v>1.0511910463273438E-2</v>
      </c>
      <c r="AJ157" s="14">
        <f t="shared" si="136"/>
        <v>2.5466739903175646</v>
      </c>
    </row>
    <row r="158" spans="1:36" x14ac:dyDescent="0.2">
      <c r="A158" s="14" t="str">
        <f t="shared" ref="A158" si="138">A72</f>
        <v>Красноярский край</v>
      </c>
      <c r="B158" s="14">
        <f t="shared" si="102"/>
        <v>2.6558749931680021E-2</v>
      </c>
      <c r="C158" s="14">
        <f t="shared" si="103"/>
        <v>1.4276129302092256E-5</v>
      </c>
      <c r="D158" s="14">
        <f t="shared" si="104"/>
        <v>2.8915550242408385E-6</v>
      </c>
      <c r="E158" s="14">
        <f t="shared" si="105"/>
        <v>5.7301587301587215E-2</v>
      </c>
      <c r="F158" s="14">
        <f t="shared" si="106"/>
        <v>3.1111111111111363E-2</v>
      </c>
      <c r="G158" s="14">
        <f t="shared" si="107"/>
        <v>3.1111111111111044E-2</v>
      </c>
      <c r="H158" s="14">
        <f t="shared" si="108"/>
        <v>6.6332883130002058E-5</v>
      </c>
      <c r="I158" s="14">
        <f t="shared" si="109"/>
        <v>1.0231234933171758E-4</v>
      </c>
      <c r="J158" s="14">
        <f t="shared" si="110"/>
        <v>3.9073139828329885E-3</v>
      </c>
      <c r="K158" s="14">
        <f t="shared" si="111"/>
        <v>9.6326533111315788E-4</v>
      </c>
      <c r="L158" s="14">
        <f t="shared" si="112"/>
        <v>5.0385596496740531E-7</v>
      </c>
      <c r="M158" s="14">
        <f t="shared" si="113"/>
        <v>1.5956684058098929E-4</v>
      </c>
      <c r="N158" s="14">
        <f t="shared" si="114"/>
        <v>3.0140664304805138E-3</v>
      </c>
      <c r="O158" s="14">
        <f t="shared" si="115"/>
        <v>3.4458911216090997E-4</v>
      </c>
      <c r="P158" s="14">
        <f t="shared" si="116"/>
        <v>7.2884964537655802E-5</v>
      </c>
      <c r="Q158" s="14">
        <f t="shared" si="117"/>
        <v>1.0963730857842338E-3</v>
      </c>
      <c r="R158" s="14">
        <f t="shared" si="118"/>
        <v>2.1063782235599424E-4</v>
      </c>
      <c r="S158" s="14">
        <f t="shared" si="119"/>
        <v>6.0761767186530348E-4</v>
      </c>
      <c r="T158" s="14">
        <f t="shared" si="120"/>
        <v>6.7635643602360898E-5</v>
      </c>
      <c r="U158" s="14">
        <f t="shared" si="121"/>
        <v>1.1571409081693497E-6</v>
      </c>
      <c r="V158" s="14">
        <f t="shared" si="122"/>
        <v>4.3072976754069313E-5</v>
      </c>
      <c r="W158" s="14">
        <f t="shared" si="123"/>
        <v>9.5401818631314812E-5</v>
      </c>
      <c r="X158" s="14">
        <f t="shared" si="124"/>
        <v>2.0543927717435862E-5</v>
      </c>
      <c r="Y158" s="14">
        <f t="shared" si="125"/>
        <v>6.822428726694082E-6</v>
      </c>
      <c r="Z158" s="14">
        <f t="shared" si="126"/>
        <v>9.525444874743192E-5</v>
      </c>
      <c r="AA158" s="14">
        <f t="shared" si="127"/>
        <v>0</v>
      </c>
      <c r="AB158" s="14">
        <f t="shared" si="128"/>
        <v>2.0550096550571518E-4</v>
      </c>
      <c r="AC158" s="14">
        <f t="shared" si="129"/>
        <v>1.0631557233901849E-4</v>
      </c>
      <c r="AD158" s="14">
        <f t="shared" si="130"/>
        <v>5.2628577575316972E-3</v>
      </c>
      <c r="AE158" s="14">
        <f t="shared" si="131"/>
        <v>4.0368716900757437E-5</v>
      </c>
      <c r="AF158" s="14">
        <f t="shared" si="132"/>
        <v>4.7403904940393748E-4</v>
      </c>
      <c r="AG158" s="14">
        <f t="shared" si="133"/>
        <v>3.2871735546267946E-3</v>
      </c>
      <c r="AH158" s="14">
        <f t="shared" si="134"/>
        <v>1.1555384446993234E-3</v>
      </c>
      <c r="AI158" s="14">
        <f t="shared" si="135"/>
        <v>1.5264189491789581E-5</v>
      </c>
      <c r="AJ158" s="14">
        <f t="shared" si="136"/>
        <v>0.16752213810554092</v>
      </c>
    </row>
    <row r="159" spans="1:36" x14ac:dyDescent="0.2">
      <c r="A159" s="14" t="str">
        <f t="shared" ref="A159" si="139">A73</f>
        <v>Иркутская область</v>
      </c>
      <c r="B159" s="14">
        <f t="shared" si="102"/>
        <v>6.714555421619914E-3</v>
      </c>
      <c r="C159" s="14">
        <f t="shared" si="103"/>
        <v>1.4808211669169901E-5</v>
      </c>
      <c r="D159" s="14">
        <f t="shared" si="104"/>
        <v>2.1114174754925294E-5</v>
      </c>
      <c r="E159" s="14">
        <f t="shared" si="105"/>
        <v>6.3492063492063489E-2</v>
      </c>
      <c r="F159" s="14">
        <f t="shared" si="106"/>
        <v>0.18349206349206409</v>
      </c>
      <c r="G159" s="14">
        <f t="shared" si="107"/>
        <v>0.18349206349206332</v>
      </c>
      <c r="H159" s="14">
        <f t="shared" si="108"/>
        <v>5.5637767347678054E-7</v>
      </c>
      <c r="I159" s="14">
        <f t="shared" si="109"/>
        <v>1.099177774291494E-3</v>
      </c>
      <c r="J159" s="14">
        <f t="shared" si="110"/>
        <v>1.8271469198941767E-3</v>
      </c>
      <c r="K159" s="14">
        <f t="shared" si="111"/>
        <v>1.0012636783345351E-4</v>
      </c>
      <c r="L159" s="14">
        <f t="shared" si="112"/>
        <v>1.9031188820565459E-3</v>
      </c>
      <c r="M159" s="14">
        <f t="shared" si="113"/>
        <v>1.9914741728004268E-3</v>
      </c>
      <c r="N159" s="14">
        <f t="shared" si="114"/>
        <v>6.2000014423969491E-3</v>
      </c>
      <c r="O159" s="14">
        <f t="shared" si="115"/>
        <v>3.7250473542022364E-4</v>
      </c>
      <c r="P159" s="14">
        <f t="shared" si="116"/>
        <v>2.2841390707808839E-5</v>
      </c>
      <c r="Q159" s="14">
        <f t="shared" si="117"/>
        <v>6.7303814746977149E-5</v>
      </c>
      <c r="R159" s="14">
        <f t="shared" si="118"/>
        <v>6.1951885288511041E-5</v>
      </c>
      <c r="S159" s="14">
        <f t="shared" si="119"/>
        <v>1.4751822925892656E-4</v>
      </c>
      <c r="T159" s="14">
        <f t="shared" si="120"/>
        <v>1.3821080004561913E-4</v>
      </c>
      <c r="U159" s="14">
        <f t="shared" si="121"/>
        <v>4.6539837152203221E-5</v>
      </c>
      <c r="V159" s="14">
        <f t="shared" si="122"/>
        <v>2.4224640570920383E-4</v>
      </c>
      <c r="W159" s="14">
        <f t="shared" si="123"/>
        <v>1.4720944142649988E-4</v>
      </c>
      <c r="X159" s="14">
        <f t="shared" si="124"/>
        <v>1.6558881981677501E-6</v>
      </c>
      <c r="Y159" s="14">
        <f t="shared" si="125"/>
        <v>1.5146916342221107E-6</v>
      </c>
      <c r="Z159" s="14">
        <f t="shared" si="126"/>
        <v>8.0347094766966201E-5</v>
      </c>
      <c r="AA159" s="14">
        <f t="shared" si="127"/>
        <v>0</v>
      </c>
      <c r="AB159" s="14">
        <f t="shared" si="128"/>
        <v>1.964304045253931E-4</v>
      </c>
      <c r="AC159" s="14">
        <f t="shared" si="129"/>
        <v>6.775602371572974E-6</v>
      </c>
      <c r="AD159" s="14">
        <f t="shared" si="130"/>
        <v>5.2885708012988105E-3</v>
      </c>
      <c r="AE159" s="14">
        <f t="shared" si="131"/>
        <v>1.6304047959142351E-3</v>
      </c>
      <c r="AF159" s="14">
        <f t="shared" si="132"/>
        <v>1.0908873206386279E-6</v>
      </c>
      <c r="AG159" s="14">
        <f t="shared" si="133"/>
        <v>4.0880900858374855E-3</v>
      </c>
      <c r="AH159" s="14">
        <f t="shared" si="134"/>
        <v>2.4143813091380478E-3</v>
      </c>
      <c r="AI159" s="14">
        <f t="shared" si="135"/>
        <v>1.4016702930936956E-6</v>
      </c>
      <c r="AJ159" s="14">
        <f t="shared" si="136"/>
        <v>0.46530525999223593</v>
      </c>
    </row>
    <row r="160" spans="1:36" x14ac:dyDescent="0.2">
      <c r="A160" s="14" t="str">
        <f t="shared" ref="A160" si="140">A74</f>
        <v>Кемеровская область</v>
      </c>
      <c r="B160" s="14">
        <f t="shared" si="102"/>
        <v>4.2041961058184013E-4</v>
      </c>
      <c r="C160" s="14">
        <f t="shared" si="103"/>
        <v>1.9102523105362004E-6</v>
      </c>
      <c r="D160" s="14">
        <f t="shared" si="104"/>
        <v>1.8434336957672428E-6</v>
      </c>
      <c r="E160" s="14">
        <f t="shared" si="105"/>
        <v>5.7142857142857412E-3</v>
      </c>
      <c r="F160" s="14">
        <f t="shared" si="106"/>
        <v>1.6514285714285724</v>
      </c>
      <c r="G160" s="14">
        <f t="shared" si="107"/>
        <v>1.6514285714285712</v>
      </c>
      <c r="H160" s="14">
        <f t="shared" si="108"/>
        <v>3.1125271325533219E-5</v>
      </c>
      <c r="I160" s="14">
        <f t="shared" si="109"/>
        <v>3.3382780297157802E-6</v>
      </c>
      <c r="J160" s="14">
        <f t="shared" si="110"/>
        <v>1.1087565990096887E-4</v>
      </c>
      <c r="K160" s="14">
        <f t="shared" si="111"/>
        <v>3.6432230464774544E-4</v>
      </c>
      <c r="L160" s="14">
        <f t="shared" si="112"/>
        <v>2.4103101987318857E-3</v>
      </c>
      <c r="M160" s="14">
        <f t="shared" si="113"/>
        <v>1.3234085536861773E-3</v>
      </c>
      <c r="N160" s="14">
        <f t="shared" si="114"/>
        <v>6.2000014423969491E-3</v>
      </c>
      <c r="O160" s="14">
        <f t="shared" si="115"/>
        <v>7.7335364027861101E-4</v>
      </c>
      <c r="P160" s="14">
        <f t="shared" si="116"/>
        <v>3.4747433567914481E-3</v>
      </c>
      <c r="Q160" s="14">
        <f t="shared" si="117"/>
        <v>4.2886689670546477E-5</v>
      </c>
      <c r="R160" s="14">
        <f t="shared" si="118"/>
        <v>5.9416974705871084E-5</v>
      </c>
      <c r="S160" s="14">
        <f t="shared" si="119"/>
        <v>1.3510751105719065E-6</v>
      </c>
      <c r="T160" s="14">
        <f t="shared" si="120"/>
        <v>2.0755691869801007E-4</v>
      </c>
      <c r="U160" s="14">
        <f t="shared" si="121"/>
        <v>1.3816924188240027E-5</v>
      </c>
      <c r="V160" s="14">
        <f t="shared" si="122"/>
        <v>1.6357994786549328E-5</v>
      </c>
      <c r="W160" s="14">
        <f t="shared" si="123"/>
        <v>3.6621062021183063E-4</v>
      </c>
      <c r="X160" s="14">
        <f t="shared" si="124"/>
        <v>1.7933984774865575E-5</v>
      </c>
      <c r="Y160" s="14">
        <f t="shared" si="125"/>
        <v>1.7637188924054969E-5</v>
      </c>
      <c r="Z160" s="14">
        <f t="shared" si="126"/>
        <v>6.8322548475403469E-5</v>
      </c>
      <c r="AA160" s="14">
        <f t="shared" si="127"/>
        <v>0</v>
      </c>
      <c r="AB160" s="14">
        <f t="shared" si="128"/>
        <v>3.2097417240801798E-3</v>
      </c>
      <c r="AC160" s="14">
        <f t="shared" si="129"/>
        <v>3.0984104423403083E-3</v>
      </c>
      <c r="AD160" s="14">
        <f t="shared" si="130"/>
        <v>1.829995478574678E-2</v>
      </c>
      <c r="AE160" s="14">
        <f t="shared" si="131"/>
        <v>3.9500653882675657E-3</v>
      </c>
      <c r="AF160" s="14">
        <f t="shared" si="132"/>
        <v>1.2627890167458378E-4</v>
      </c>
      <c r="AG160" s="14">
        <f t="shared" si="133"/>
        <v>8.3847396940024905E-4</v>
      </c>
      <c r="AH160" s="14">
        <f t="shared" si="134"/>
        <v>1.5137912568350593E-3</v>
      </c>
      <c r="AI160" s="14">
        <f t="shared" si="135"/>
        <v>1.265007439517018E-4</v>
      </c>
      <c r="AJ160" s="14">
        <f t="shared" si="136"/>
        <v>3.3556617887056484</v>
      </c>
    </row>
    <row r="161" spans="1:36" x14ac:dyDescent="0.2">
      <c r="A161" s="14" t="str">
        <f t="shared" ref="A161" si="141">A75</f>
        <v xml:space="preserve">Новосибирская область </v>
      </c>
      <c r="B161" s="14">
        <f t="shared" si="102"/>
        <v>2.0065055314793983E-5</v>
      </c>
      <c r="C161" s="14">
        <f t="shared" si="103"/>
        <v>4.4520523473848953E-6</v>
      </c>
      <c r="D161" s="14">
        <f t="shared" si="104"/>
        <v>4.4160403414198596E-5</v>
      </c>
      <c r="E161" s="14">
        <f t="shared" si="105"/>
        <v>1.4285714285714353E-3</v>
      </c>
      <c r="F161" s="14">
        <f t="shared" si="106"/>
        <v>0.15253968253968336</v>
      </c>
      <c r="G161" s="14">
        <f t="shared" si="107"/>
        <v>0.15253968253968234</v>
      </c>
      <c r="H161" s="14">
        <f t="shared" si="108"/>
        <v>1.3153179778575242E-4</v>
      </c>
      <c r="I161" s="14">
        <f t="shared" si="109"/>
        <v>6.5212098952465521E-4</v>
      </c>
      <c r="J161" s="14">
        <f t="shared" si="110"/>
        <v>3.6019682064565331E-5</v>
      </c>
      <c r="K161" s="14">
        <f t="shared" si="111"/>
        <v>2.3496397436092459E-3</v>
      </c>
      <c r="L161" s="14">
        <f t="shared" si="112"/>
        <v>1.0636217870285424E-3</v>
      </c>
      <c r="M161" s="14">
        <f t="shared" si="113"/>
        <v>2.2870237127140163E-3</v>
      </c>
      <c r="N161" s="14">
        <f t="shared" si="114"/>
        <v>6.0246523524300601E-4</v>
      </c>
      <c r="O161" s="14">
        <f t="shared" si="115"/>
        <v>2.9953545646249489E-4</v>
      </c>
      <c r="P161" s="14">
        <f t="shared" si="116"/>
        <v>1.9760915698967562E-3</v>
      </c>
      <c r="Q161" s="14">
        <f t="shared" si="117"/>
        <v>2.102584283856721E-4</v>
      </c>
      <c r="R161" s="14">
        <f t="shared" si="118"/>
        <v>3.0452801546538282E-5</v>
      </c>
      <c r="S161" s="14">
        <f t="shared" si="119"/>
        <v>1.4070138345369358E-5</v>
      </c>
      <c r="T161" s="14">
        <f t="shared" si="120"/>
        <v>2.45461223459488E-6</v>
      </c>
      <c r="U161" s="14">
        <f t="shared" si="121"/>
        <v>6.8701137044933859E-7</v>
      </c>
      <c r="V161" s="14">
        <f t="shared" si="122"/>
        <v>3.2044452828063855E-4</v>
      </c>
      <c r="W161" s="14">
        <f t="shared" si="123"/>
        <v>7.193221267626492E-5</v>
      </c>
      <c r="X161" s="14">
        <f t="shared" si="124"/>
        <v>2.4486155754338706E-5</v>
      </c>
      <c r="Y161" s="14">
        <f t="shared" si="125"/>
        <v>5.9673027343022116E-6</v>
      </c>
      <c r="Z161" s="14">
        <f t="shared" si="126"/>
        <v>8.7296416975409146E-6</v>
      </c>
      <c r="AA161" s="14">
        <f t="shared" si="127"/>
        <v>0</v>
      </c>
      <c r="AB161" s="14">
        <f t="shared" si="128"/>
        <v>3.9878198749844053E-3</v>
      </c>
      <c r="AC161" s="14">
        <f t="shared" si="129"/>
        <v>3.5444662917049667E-2</v>
      </c>
      <c r="AD161" s="14">
        <f t="shared" si="130"/>
        <v>4.1906714347204575E-3</v>
      </c>
      <c r="AE161" s="14">
        <f t="shared" si="131"/>
        <v>5.5903707154229918E-6</v>
      </c>
      <c r="AF161" s="14">
        <f t="shared" si="132"/>
        <v>7.2353462215138636E-4</v>
      </c>
      <c r="AG161" s="14">
        <f t="shared" si="133"/>
        <v>7.5756660221285694E-4</v>
      </c>
      <c r="AH161" s="14">
        <f t="shared" si="134"/>
        <v>5.691101633605985E-3</v>
      </c>
      <c r="AI161" s="14">
        <f t="shared" si="135"/>
        <v>1.0600131591520731E-3</v>
      </c>
      <c r="AJ161" s="14">
        <f t="shared" si="136"/>
        <v>0.36852510744096045</v>
      </c>
    </row>
    <row r="162" spans="1:36" x14ac:dyDescent="0.2">
      <c r="A162" s="14" t="str">
        <f t="shared" ref="A162" si="142">A76</f>
        <v>Омская область</v>
      </c>
      <c r="B162" s="14">
        <f t="shared" si="102"/>
        <v>2.809358469934982E-5</v>
      </c>
      <c r="C162" s="14">
        <f t="shared" si="103"/>
        <v>1.4967864704861828E-4</v>
      </c>
      <c r="D162" s="14">
        <f t="shared" si="104"/>
        <v>9.516609297313131E-6</v>
      </c>
      <c r="E162" s="14">
        <f t="shared" si="105"/>
        <v>6.3492063492063037E-4</v>
      </c>
      <c r="F162" s="14">
        <f t="shared" si="106"/>
        <v>0.16253968253968137</v>
      </c>
      <c r="G162" s="14">
        <f t="shared" si="107"/>
        <v>0.16253968253968282</v>
      </c>
      <c r="H162" s="14">
        <f t="shared" si="108"/>
        <v>1.1177166097495117E-3</v>
      </c>
      <c r="I162" s="14">
        <f t="shared" si="109"/>
        <v>5.5522704217161362E-6</v>
      </c>
      <c r="J162" s="14">
        <f t="shared" si="110"/>
        <v>9.0239639917047033E-5</v>
      </c>
      <c r="K162" s="14">
        <f t="shared" si="111"/>
        <v>4.8459695635535939E-4</v>
      </c>
      <c r="L162" s="14">
        <f t="shared" si="112"/>
        <v>2.0299168878888819E-3</v>
      </c>
      <c r="M162" s="14">
        <f t="shared" si="113"/>
        <v>1.4369359267223371E-4</v>
      </c>
      <c r="N162" s="14">
        <f t="shared" si="114"/>
        <v>2.6125612759991903E-3</v>
      </c>
      <c r="O162" s="14">
        <f t="shared" si="115"/>
        <v>1.0352202625889263E-4</v>
      </c>
      <c r="P162" s="14">
        <f t="shared" si="116"/>
        <v>3.8361705778365828E-4</v>
      </c>
      <c r="Q162" s="14">
        <f t="shared" si="117"/>
        <v>1.1895748005355742E-4</v>
      </c>
      <c r="R162" s="14">
        <f t="shared" si="118"/>
        <v>1.872556967639394E-4</v>
      </c>
      <c r="S162" s="14">
        <f t="shared" si="119"/>
        <v>2.183365035334631E-5</v>
      </c>
      <c r="T162" s="14">
        <f t="shared" si="120"/>
        <v>5.0745371648585072E-5</v>
      </c>
      <c r="U162" s="14">
        <f t="shared" si="121"/>
        <v>2.3792166851411016E-5</v>
      </c>
      <c r="V162" s="14">
        <f t="shared" si="122"/>
        <v>2.680894159854176E-8</v>
      </c>
      <c r="W162" s="14">
        <f t="shared" si="123"/>
        <v>1.6451445533323235E-4</v>
      </c>
      <c r="X162" s="14">
        <f t="shared" si="124"/>
        <v>1.7774884980443711E-5</v>
      </c>
      <c r="Y162" s="14">
        <f t="shared" si="125"/>
        <v>7.9992048223701334E-5</v>
      </c>
      <c r="Z162" s="14">
        <f t="shared" si="126"/>
        <v>2.227079900158134E-6</v>
      </c>
      <c r="AA162" s="14">
        <f t="shared" si="127"/>
        <v>0</v>
      </c>
      <c r="AB162" s="14">
        <f t="shared" si="128"/>
        <v>6.3494736640098124E-4</v>
      </c>
      <c r="AC162" s="14">
        <f t="shared" si="129"/>
        <v>7.403335085959642E-2</v>
      </c>
      <c r="AD162" s="14">
        <f t="shared" si="130"/>
        <v>5.8021017318891857E-5</v>
      </c>
      <c r="AE162" s="14">
        <f t="shared" si="131"/>
        <v>4.8560465733899569E-5</v>
      </c>
      <c r="AF162" s="14">
        <f t="shared" si="132"/>
        <v>5.6195993225972293E-5</v>
      </c>
      <c r="AG162" s="14">
        <f t="shared" si="133"/>
        <v>9.9062006414402708E-5</v>
      </c>
      <c r="AH162" s="14">
        <f t="shared" si="134"/>
        <v>1.6771528498357835E-3</v>
      </c>
      <c r="AI162" s="14">
        <f t="shared" si="135"/>
        <v>6.013515974945041E-3</v>
      </c>
      <c r="AJ162" s="14">
        <f t="shared" si="136"/>
        <v>0.41616091704889796</v>
      </c>
    </row>
    <row r="163" spans="1:36" x14ac:dyDescent="0.2">
      <c r="A163" s="14" t="str">
        <f t="shared" ref="A163" si="143">A77</f>
        <v>Томская область</v>
      </c>
      <c r="B163" s="14">
        <f t="shared" si="102"/>
        <v>9.7034590105975638E-4</v>
      </c>
      <c r="C163" s="14">
        <f t="shared" si="103"/>
        <v>1.259966595580198E-3</v>
      </c>
      <c r="D163" s="14">
        <f t="shared" si="104"/>
        <v>1.7121408253132514E-5</v>
      </c>
      <c r="E163" s="14">
        <f t="shared" si="105"/>
        <v>6.3492063492063489E-2</v>
      </c>
      <c r="F163" s="14">
        <f t="shared" si="106"/>
        <v>0.18349206349206257</v>
      </c>
      <c r="G163" s="14">
        <f t="shared" si="107"/>
        <v>0.18349206349206371</v>
      </c>
      <c r="H163" s="14">
        <f t="shared" si="108"/>
        <v>6.1324955240816824E-5</v>
      </c>
      <c r="I163" s="14">
        <f t="shared" si="109"/>
        <v>2.3281413784917221E-3</v>
      </c>
      <c r="J163" s="14">
        <f t="shared" si="110"/>
        <v>2.302361415368001E-3</v>
      </c>
      <c r="K163" s="14">
        <f t="shared" si="111"/>
        <v>6.055896086240603E-3</v>
      </c>
      <c r="L163" s="14">
        <f t="shared" si="112"/>
        <v>7.5472033889615681E-5</v>
      </c>
      <c r="M163" s="14">
        <f t="shared" si="113"/>
        <v>7.7108702467179431E-5</v>
      </c>
      <c r="N163" s="14">
        <f t="shared" si="114"/>
        <v>1.1546454477064042E-3</v>
      </c>
      <c r="O163" s="14">
        <f t="shared" si="115"/>
        <v>4.5129246137989713E-4</v>
      </c>
      <c r="P163" s="14">
        <f t="shared" si="116"/>
        <v>1.0259951044547201E-4</v>
      </c>
      <c r="Q163" s="14">
        <f t="shared" si="117"/>
        <v>3.054857646502681E-4</v>
      </c>
      <c r="R163" s="14">
        <f t="shared" si="118"/>
        <v>7.5899418875578711E-7</v>
      </c>
      <c r="S163" s="14">
        <f t="shared" si="119"/>
        <v>9.8967294453657328E-5</v>
      </c>
      <c r="T163" s="14">
        <f t="shared" si="120"/>
        <v>8.8400702058938471E-5</v>
      </c>
      <c r="U163" s="14">
        <f t="shared" si="121"/>
        <v>1.6250729390550805E-5</v>
      </c>
      <c r="V163" s="14">
        <f t="shared" si="122"/>
        <v>3.2296229165147228E-4</v>
      </c>
      <c r="W163" s="14">
        <f t="shared" si="123"/>
        <v>1.2626188764827597E-5</v>
      </c>
      <c r="X163" s="14">
        <f t="shared" si="124"/>
        <v>4.1205844731184486E-5</v>
      </c>
      <c r="Y163" s="14">
        <f t="shared" si="125"/>
        <v>1.0518768011023494E-5</v>
      </c>
      <c r="Z163" s="14">
        <f t="shared" si="126"/>
        <v>4.4682682559079017E-5</v>
      </c>
      <c r="AA163" s="14">
        <f t="shared" si="127"/>
        <v>0</v>
      </c>
      <c r="AB163" s="14">
        <f t="shared" si="128"/>
        <v>4.5982935525642828E-5</v>
      </c>
      <c r="AC163" s="14">
        <f t="shared" si="129"/>
        <v>8.3319768848568315E-2</v>
      </c>
      <c r="AD163" s="14">
        <f t="shared" si="130"/>
        <v>2.4929872307924199E-2</v>
      </c>
      <c r="AE163" s="14">
        <f t="shared" si="131"/>
        <v>3.0811671788993832E-5</v>
      </c>
      <c r="AF163" s="14">
        <f t="shared" si="132"/>
        <v>7.5703843902077254E-6</v>
      </c>
      <c r="AG163" s="14">
        <f t="shared" si="133"/>
        <v>1.7117479990311768E-3</v>
      </c>
      <c r="AH163" s="14">
        <f t="shared" si="134"/>
        <v>5.2666385945079122E-3</v>
      </c>
      <c r="AI163" s="14">
        <f t="shared" si="135"/>
        <v>5.2156151606014682E-5</v>
      </c>
      <c r="AJ163" s="14">
        <f t="shared" si="136"/>
        <v>0.56163887452611483</v>
      </c>
    </row>
    <row r="164" spans="1:36" x14ac:dyDescent="0.2">
      <c r="A164" s="14" t="str">
        <f t="shared" ref="A164" si="144">A78</f>
        <v>Республика Саха (Якутия)</v>
      </c>
      <c r="B164" s="14">
        <f t="shared" si="102"/>
        <v>3.4488118495304074E-2</v>
      </c>
      <c r="C164" s="14">
        <f t="shared" si="103"/>
        <v>1.5613453912659149E-3</v>
      </c>
      <c r="D164" s="14">
        <f t="shared" si="104"/>
        <v>2.3843613567651019E-4</v>
      </c>
      <c r="E164" s="14">
        <f t="shared" si="105"/>
        <v>1.0673015873015872</v>
      </c>
      <c r="F164" s="14">
        <f t="shared" si="106"/>
        <v>1.6514285714285677</v>
      </c>
      <c r="G164" s="14">
        <f t="shared" si="107"/>
        <v>1.6514285714285724</v>
      </c>
      <c r="H164" s="14">
        <f t="shared" si="108"/>
        <v>3.1125271325533219E-5</v>
      </c>
      <c r="I164" s="14">
        <f t="shared" si="109"/>
        <v>2.6213740849627969E-3</v>
      </c>
      <c r="J164" s="14">
        <f t="shared" si="110"/>
        <v>6.6731530633595869E-3</v>
      </c>
      <c r="K164" s="14">
        <f t="shared" si="111"/>
        <v>7.2649243124216552E-3</v>
      </c>
      <c r="L164" s="14">
        <f t="shared" si="112"/>
        <v>1.191203681228949E-2</v>
      </c>
      <c r="M164" s="14">
        <f t="shared" si="113"/>
        <v>1.697666651917307E-2</v>
      </c>
      <c r="N164" s="14">
        <f t="shared" si="114"/>
        <v>2.6864923039011428E-2</v>
      </c>
      <c r="O164" s="14">
        <f t="shared" si="115"/>
        <v>2.0704514048974218E-5</v>
      </c>
      <c r="P164" s="14">
        <f t="shared" si="116"/>
        <v>3.1130141237780899E-5</v>
      </c>
      <c r="Q164" s="14">
        <f t="shared" si="117"/>
        <v>4.5349726807212328E-4</v>
      </c>
      <c r="R164" s="14">
        <f t="shared" si="118"/>
        <v>9.3662512880147067E-7</v>
      </c>
      <c r="S164" s="14">
        <f t="shared" si="119"/>
        <v>1.1672868601699438E-3</v>
      </c>
      <c r="T164" s="14">
        <f t="shared" si="120"/>
        <v>9.1998647596993482E-5</v>
      </c>
      <c r="U164" s="14">
        <f t="shared" si="121"/>
        <v>1.5052203255181962E-3</v>
      </c>
      <c r="V164" s="14">
        <f t="shared" si="122"/>
        <v>3.2749004895975042E-4</v>
      </c>
      <c r="W164" s="14">
        <f t="shared" si="123"/>
        <v>4.6164284453544277E-5</v>
      </c>
      <c r="X164" s="14">
        <f t="shared" si="124"/>
        <v>2.7504691534196735E-4</v>
      </c>
      <c r="Y164" s="14">
        <f t="shared" si="125"/>
        <v>3.4635504520831118E-4</v>
      </c>
      <c r="Z164" s="14">
        <f t="shared" si="126"/>
        <v>9.3705794718965585E-4</v>
      </c>
      <c r="AA164" s="14">
        <f t="shared" si="127"/>
        <v>0</v>
      </c>
      <c r="AB164" s="14">
        <f t="shared" si="128"/>
        <v>1.8602872164527975E-4</v>
      </c>
      <c r="AC164" s="14">
        <f t="shared" si="129"/>
        <v>2.9323404727968167E-3</v>
      </c>
      <c r="AD164" s="14">
        <f t="shared" si="130"/>
        <v>4.5747573402698985E-2</v>
      </c>
      <c r="AE164" s="14">
        <f t="shared" si="131"/>
        <v>2.9443268879057521E-3</v>
      </c>
      <c r="AF164" s="14">
        <f t="shared" si="132"/>
        <v>1.9153868648086415E-4</v>
      </c>
      <c r="AG164" s="14">
        <f t="shared" si="133"/>
        <v>1.5644129882698876E-4</v>
      </c>
      <c r="AH164" s="14">
        <f t="shared" si="134"/>
        <v>4.0139817971517928E-5</v>
      </c>
      <c r="AI164" s="14">
        <f t="shared" si="135"/>
        <v>1.3270019149102601E-2</v>
      </c>
      <c r="AJ164" s="14">
        <f t="shared" si="136"/>
        <v>4.5494621303438736</v>
      </c>
    </row>
    <row r="165" spans="1:36" x14ac:dyDescent="0.2">
      <c r="A165" s="14" t="str">
        <f t="shared" ref="A165" si="145">A79</f>
        <v>Камчатский край</v>
      </c>
      <c r="B165" s="14">
        <f t="shared" si="102"/>
        <v>2.6737801612400384E-3</v>
      </c>
      <c r="C165" s="14">
        <f t="shared" si="103"/>
        <v>5.3102581044803575E-3</v>
      </c>
      <c r="D165" s="14">
        <f t="shared" si="104"/>
        <v>2.3492172442362826E-5</v>
      </c>
      <c r="E165" s="14">
        <f t="shared" si="105"/>
        <v>0.27999999999999986</v>
      </c>
      <c r="F165" s="14">
        <f t="shared" si="106"/>
        <v>7.6825396825397019E-2</v>
      </c>
      <c r="G165" s="14">
        <f t="shared" si="107"/>
        <v>7.6825396825396783E-2</v>
      </c>
      <c r="H165" s="14">
        <f t="shared" si="108"/>
        <v>4.4318327415951919E-4</v>
      </c>
      <c r="I165" s="14">
        <f t="shared" si="109"/>
        <v>5.1767201387123247E-3</v>
      </c>
      <c r="J165" s="14">
        <f t="shared" si="110"/>
        <v>6.4368915416941003E-3</v>
      </c>
      <c r="K165" s="14">
        <f t="shared" si="111"/>
        <v>2.5811297951243893E-2</v>
      </c>
      <c r="L165" s="14">
        <f t="shared" si="112"/>
        <v>3.5562870421664554E-2</v>
      </c>
      <c r="M165" s="14">
        <f t="shared" si="113"/>
        <v>2.9391955193524555E-2</v>
      </c>
      <c r="N165" s="14">
        <f t="shared" si="114"/>
        <v>4.080719395089201E-2</v>
      </c>
      <c r="O165" s="14">
        <f t="shared" si="115"/>
        <v>2.7986385968992783E-3</v>
      </c>
      <c r="P165" s="14">
        <f t="shared" si="116"/>
        <v>9.7622067120720578E-4</v>
      </c>
      <c r="Q165" s="14">
        <f t="shared" si="117"/>
        <v>3.7261846183488562E-5</v>
      </c>
      <c r="R165" s="14">
        <f t="shared" si="118"/>
        <v>9.2464383805968287E-6</v>
      </c>
      <c r="S165" s="14">
        <f t="shared" si="119"/>
        <v>4.5145897613915109E-6</v>
      </c>
      <c r="T165" s="14">
        <f t="shared" si="120"/>
        <v>2.2418218608794734E-6</v>
      </c>
      <c r="U165" s="14">
        <f t="shared" si="121"/>
        <v>7.6729185268690657E-4</v>
      </c>
      <c r="V165" s="14">
        <f t="shared" si="122"/>
        <v>7.0847073801654913E-5</v>
      </c>
      <c r="W165" s="14">
        <f t="shared" si="123"/>
        <v>1.3770272818037986E-4</v>
      </c>
      <c r="X165" s="14">
        <f t="shared" si="124"/>
        <v>3.6964346215740963E-4</v>
      </c>
      <c r="Y165" s="14">
        <f t="shared" si="125"/>
        <v>6.8425137789103366E-4</v>
      </c>
      <c r="Z165" s="14">
        <f t="shared" si="126"/>
        <v>7.0474147716940397E-4</v>
      </c>
      <c r="AA165" s="14">
        <f t="shared" si="127"/>
        <v>0</v>
      </c>
      <c r="AB165" s="14">
        <f t="shared" si="128"/>
        <v>3.0785159216224029E-4</v>
      </c>
      <c r="AC165" s="14">
        <f t="shared" si="129"/>
        <v>5.3349659951700754E-2</v>
      </c>
      <c r="AD165" s="14">
        <f t="shared" si="130"/>
        <v>0.14138211049091085</v>
      </c>
      <c r="AE165" s="14">
        <f t="shared" si="131"/>
        <v>2.1614363622659252E-3</v>
      </c>
      <c r="AF165" s="14">
        <f t="shared" si="132"/>
        <v>2.1778386490451439E-4</v>
      </c>
      <c r="AG165" s="14">
        <f t="shared" si="133"/>
        <v>1.3849175671572572E-3</v>
      </c>
      <c r="AH165" s="14">
        <f t="shared" si="134"/>
        <v>1.8306228212135476E-4</v>
      </c>
      <c r="AI165" s="14">
        <f t="shared" si="135"/>
        <v>2.2538998479975248E-3</v>
      </c>
      <c r="AJ165" s="14">
        <f t="shared" si="136"/>
        <v>0.79309176045624763</v>
      </c>
    </row>
    <row r="166" spans="1:36" x14ac:dyDescent="0.2">
      <c r="A166" s="14" t="str">
        <f t="shared" ref="A166" si="146">A80</f>
        <v>Приморский край</v>
      </c>
      <c r="B166" s="14">
        <f t="shared" si="102"/>
        <v>1.3903087174896297E-6</v>
      </c>
      <c r="C166" s="14">
        <f t="shared" si="103"/>
        <v>1.7623620082599342E-4</v>
      </c>
      <c r="D166" s="14">
        <f t="shared" si="104"/>
        <v>7.839686699488814E-5</v>
      </c>
      <c r="E166" s="14">
        <f t="shared" si="105"/>
        <v>1.5873015873016323E-4</v>
      </c>
      <c r="F166" s="14">
        <f t="shared" si="106"/>
        <v>3.1111111111111363E-2</v>
      </c>
      <c r="G166" s="14">
        <f t="shared" si="107"/>
        <v>3.1111111111111044E-2</v>
      </c>
      <c r="H166" s="14">
        <f t="shared" si="108"/>
        <v>5.8196328390167906E-5</v>
      </c>
      <c r="I166" s="14">
        <f t="shared" si="109"/>
        <v>4.3342453909584059E-3</v>
      </c>
      <c r="J166" s="14">
        <f t="shared" si="110"/>
        <v>1.2515922637177152E-4</v>
      </c>
      <c r="K166" s="14">
        <f t="shared" si="111"/>
        <v>3.7994153678425411E-7</v>
      </c>
      <c r="L166" s="14">
        <f t="shared" si="112"/>
        <v>1.965782482359259E-3</v>
      </c>
      <c r="M166" s="14">
        <f t="shared" si="113"/>
        <v>3.1392432719156908E-3</v>
      </c>
      <c r="N166" s="14">
        <f t="shared" si="114"/>
        <v>4.080719395089201E-2</v>
      </c>
      <c r="O166" s="14">
        <f t="shared" si="115"/>
        <v>7.3324846724801148E-4</v>
      </c>
      <c r="P166" s="14">
        <f t="shared" si="116"/>
        <v>6.667458155427161E-3</v>
      </c>
      <c r="Q166" s="14">
        <f t="shared" si="117"/>
        <v>4.8642210988234527E-4</v>
      </c>
      <c r="R166" s="14">
        <f t="shared" si="118"/>
        <v>5.7537055088656777E-4</v>
      </c>
      <c r="S166" s="14">
        <f t="shared" si="119"/>
        <v>5.1354401493657341E-5</v>
      </c>
      <c r="T166" s="14">
        <f t="shared" si="120"/>
        <v>1.085708068002713E-5</v>
      </c>
      <c r="U166" s="14">
        <f t="shared" si="121"/>
        <v>2.7633939224037514E-5</v>
      </c>
      <c r="V166" s="14">
        <f t="shared" si="122"/>
        <v>6.215852024250263E-4</v>
      </c>
      <c r="W166" s="14">
        <f t="shared" si="123"/>
        <v>1.7706855966844038E-5</v>
      </c>
      <c r="X166" s="14">
        <f t="shared" si="124"/>
        <v>1.4893004998986716E-5</v>
      </c>
      <c r="Y166" s="14">
        <f t="shared" si="125"/>
        <v>2.0792851027733171E-5</v>
      </c>
      <c r="Z166" s="14">
        <f t="shared" si="126"/>
        <v>7.1434649990125343E-5</v>
      </c>
      <c r="AA166" s="14">
        <f t="shared" si="127"/>
        <v>0</v>
      </c>
      <c r="AB166" s="14">
        <f t="shared" si="128"/>
        <v>3.0148358770288258E-4</v>
      </c>
      <c r="AC166" s="14">
        <f t="shared" si="129"/>
        <v>8.2543210302393928E-3</v>
      </c>
      <c r="AD166" s="14">
        <f t="shared" si="130"/>
        <v>8.2961568196928279E-2</v>
      </c>
      <c r="AE166" s="14">
        <f t="shared" si="131"/>
        <v>6.3176975034411758E-4</v>
      </c>
      <c r="AF166" s="14">
        <f t="shared" si="132"/>
        <v>2.0144613749191612E-5</v>
      </c>
      <c r="AG166" s="14">
        <f t="shared" si="133"/>
        <v>2.2976227995676877E-3</v>
      </c>
      <c r="AH166" s="14">
        <f t="shared" si="134"/>
        <v>2.7542088949414254E-3</v>
      </c>
      <c r="AI166" s="14">
        <f t="shared" si="135"/>
        <v>8.4823479456855636E-4</v>
      </c>
      <c r="AJ166" s="14">
        <f t="shared" si="136"/>
        <v>0.22043528728720707</v>
      </c>
    </row>
    <row r="167" spans="1:36" x14ac:dyDescent="0.2">
      <c r="A167" s="14" t="str">
        <f t="shared" ref="A167" si="147">A81</f>
        <v xml:space="preserve">Хабаровский край </v>
      </c>
      <c r="B167" s="14">
        <f t="shared" si="102"/>
        <v>6.8848795812509649E-3</v>
      </c>
      <c r="C167" s="14">
        <f t="shared" si="103"/>
        <v>7.6686222174571065E-4</v>
      </c>
      <c r="D167" s="14">
        <f t="shared" si="104"/>
        <v>3.506363568721146E-5</v>
      </c>
      <c r="E167" s="14">
        <f t="shared" si="105"/>
        <v>4.0634920634920704E-2</v>
      </c>
      <c r="F167" s="14">
        <f t="shared" si="106"/>
        <v>0.65015873015873127</v>
      </c>
      <c r="G167" s="14">
        <f t="shared" si="107"/>
        <v>0.65015873015872983</v>
      </c>
      <c r="H167" s="14">
        <f t="shared" si="108"/>
        <v>1.0354266394820331E-5</v>
      </c>
      <c r="I167" s="14">
        <f t="shared" si="109"/>
        <v>1.9531404986994176E-3</v>
      </c>
      <c r="J167" s="14">
        <f t="shared" si="110"/>
        <v>3.9073139828329885E-3</v>
      </c>
      <c r="K167" s="14">
        <f t="shared" si="111"/>
        <v>1.5627855269175184E-3</v>
      </c>
      <c r="L167" s="14">
        <f t="shared" si="112"/>
        <v>4.2158845052704995E-3</v>
      </c>
      <c r="M167" s="14">
        <f t="shared" si="113"/>
        <v>2.2950544599723761E-3</v>
      </c>
      <c r="N167" s="14">
        <f t="shared" si="114"/>
        <v>1.0293628452772105E-3</v>
      </c>
      <c r="O167" s="14">
        <f t="shared" si="115"/>
        <v>1.7175296138655775E-3</v>
      </c>
      <c r="P167" s="14">
        <f t="shared" si="116"/>
        <v>2.3082221977489136E-3</v>
      </c>
      <c r="Q167" s="14">
        <f t="shared" si="117"/>
        <v>7.7394716106642597E-5</v>
      </c>
      <c r="R167" s="14">
        <f t="shared" si="118"/>
        <v>3.2072062142875129E-6</v>
      </c>
      <c r="S167" s="14">
        <f t="shared" si="119"/>
        <v>6.3788253438992228E-6</v>
      </c>
      <c r="T167" s="14">
        <f t="shared" si="120"/>
        <v>6.3890754989548291E-7</v>
      </c>
      <c r="U167" s="14">
        <f t="shared" si="121"/>
        <v>1.6782615781749921E-4</v>
      </c>
      <c r="V167" s="14">
        <f t="shared" si="122"/>
        <v>6.5903701716116096E-4</v>
      </c>
      <c r="W167" s="14">
        <f t="shared" si="123"/>
        <v>1.0139642674319052E-4</v>
      </c>
      <c r="X167" s="14">
        <f t="shared" si="124"/>
        <v>8.5763725873346455E-5</v>
      </c>
      <c r="Y167" s="14">
        <f t="shared" si="125"/>
        <v>6.4886078928151424E-5</v>
      </c>
      <c r="Z167" s="14">
        <f t="shared" si="126"/>
        <v>1.2010077967172282E-4</v>
      </c>
      <c r="AA167" s="14">
        <f t="shared" si="127"/>
        <v>0</v>
      </c>
      <c r="AB167" s="14">
        <f t="shared" si="128"/>
        <v>9.8709895132264474E-5</v>
      </c>
      <c r="AC167" s="14">
        <f t="shared" si="129"/>
        <v>3.0218969676236981E-2</v>
      </c>
      <c r="AD167" s="14">
        <f t="shared" si="130"/>
        <v>9.8036147782430874E-2</v>
      </c>
      <c r="AE167" s="14">
        <f t="shared" si="131"/>
        <v>1.7063269639235323E-3</v>
      </c>
      <c r="AF167" s="14">
        <f t="shared" si="132"/>
        <v>1.9032009762155514E-5</v>
      </c>
      <c r="AG167" s="14">
        <f t="shared" si="133"/>
        <v>5.5521734957612303E-4</v>
      </c>
      <c r="AH167" s="14">
        <f t="shared" si="134"/>
        <v>3.4429445112273374E-2</v>
      </c>
      <c r="AI167" s="14">
        <f t="shared" si="135"/>
        <v>1.6047723185629207E-4</v>
      </c>
      <c r="AJ167" s="14">
        <f t="shared" si="136"/>
        <v>1.5341497901506458</v>
      </c>
    </row>
    <row r="168" spans="1:36" x14ac:dyDescent="0.2">
      <c r="A168" s="14" t="str">
        <f t="shared" ref="A168" si="148">A82</f>
        <v>Амурская область</v>
      </c>
      <c r="B168" s="14">
        <f t="shared" si="102"/>
        <v>1.4699424206075361E-3</v>
      </c>
      <c r="C168" s="14">
        <f t="shared" si="103"/>
        <v>2.061245355486381E-3</v>
      </c>
      <c r="D168" s="14">
        <f t="shared" si="104"/>
        <v>1.0096063205867349E-6</v>
      </c>
      <c r="E168" s="14">
        <f t="shared" si="105"/>
        <v>5.1428571428571462E-2</v>
      </c>
      <c r="F168" s="14">
        <f t="shared" si="106"/>
        <v>1.0934920634920628</v>
      </c>
      <c r="G168" s="14">
        <f t="shared" si="107"/>
        <v>1.0934920634920646</v>
      </c>
      <c r="H168" s="14">
        <f t="shared" si="108"/>
        <v>7.1010503253452987E-6</v>
      </c>
      <c r="I168" s="14">
        <f t="shared" si="109"/>
        <v>5.0441106687162474E-3</v>
      </c>
      <c r="J168" s="14">
        <f t="shared" si="110"/>
        <v>1.574244734183726E-3</v>
      </c>
      <c r="K168" s="14">
        <f t="shared" si="111"/>
        <v>1.2490459074742296E-2</v>
      </c>
      <c r="L168" s="14">
        <f t="shared" si="112"/>
        <v>5.8032186436057899E-3</v>
      </c>
      <c r="M168" s="14">
        <f t="shared" si="113"/>
        <v>1.2470908208500031E-2</v>
      </c>
      <c r="N168" s="14">
        <f t="shared" si="114"/>
        <v>6.5978864891571443E-3</v>
      </c>
      <c r="O168" s="14">
        <f t="shared" si="115"/>
        <v>1.5255331916351868E-4</v>
      </c>
      <c r="P168" s="14">
        <f t="shared" si="116"/>
        <v>1.2739859192003914E-3</v>
      </c>
      <c r="Q168" s="14">
        <f t="shared" si="117"/>
        <v>5.640385736420502E-4</v>
      </c>
      <c r="R168" s="14">
        <f t="shared" si="118"/>
        <v>8.6798860924849794E-7</v>
      </c>
      <c r="S168" s="14">
        <f t="shared" si="119"/>
        <v>1.3630007722053574E-4</v>
      </c>
      <c r="T168" s="14">
        <f t="shared" si="120"/>
        <v>3.5101170065262498E-4</v>
      </c>
      <c r="U168" s="14">
        <f t="shared" si="121"/>
        <v>6.9340484770440082E-5</v>
      </c>
      <c r="V168" s="14">
        <f t="shared" si="122"/>
        <v>1.0558970373876395E-4</v>
      </c>
      <c r="W168" s="14">
        <f t="shared" si="123"/>
        <v>3.8105399869322313E-4</v>
      </c>
      <c r="X168" s="14">
        <f t="shared" si="124"/>
        <v>3.581939654593963E-5</v>
      </c>
      <c r="Y168" s="14">
        <f t="shared" si="125"/>
        <v>1.0523691999608837E-5</v>
      </c>
      <c r="Z168" s="14">
        <f t="shared" si="126"/>
        <v>3.989472021754463E-6</v>
      </c>
      <c r="AA168" s="14">
        <f t="shared" si="127"/>
        <v>0</v>
      </c>
      <c r="AB168" s="14">
        <f t="shared" si="128"/>
        <v>2.3418994203545543E-3</v>
      </c>
      <c r="AC168" s="14">
        <f t="shared" si="129"/>
        <v>6.451799914145151E-2</v>
      </c>
      <c r="AD168" s="14">
        <f t="shared" si="130"/>
        <v>0.11690979289483888</v>
      </c>
      <c r="AE168" s="14">
        <f t="shared" si="131"/>
        <v>5.2368284831987863E-3</v>
      </c>
      <c r="AF168" s="14">
        <f t="shared" si="132"/>
        <v>4.3787086028945722E-4</v>
      </c>
      <c r="AG168" s="14">
        <f t="shared" si="133"/>
        <v>7.2868023795766403E-3</v>
      </c>
      <c r="AH168" s="14">
        <f t="shared" si="134"/>
        <v>8.784289945344529E-3</v>
      </c>
      <c r="AI168" s="14">
        <f t="shared" si="135"/>
        <v>5.7193754639393466E-4</v>
      </c>
      <c r="AJ168" s="14">
        <f t="shared" si="136"/>
        <v>2.495105319662049</v>
      </c>
    </row>
    <row r="169" spans="1:36" x14ac:dyDescent="0.2">
      <c r="A169" s="14" t="str">
        <f t="shared" ref="A169" si="149">A83</f>
        <v>Магаданская область</v>
      </c>
      <c r="B169" s="14">
        <f t="shared" si="102"/>
        <v>2.6516053417272862E-3</v>
      </c>
      <c r="C169" s="14">
        <f>$C$90*(($C$4-C83)^2)</f>
        <v>8.3025327102340032E-3</v>
      </c>
      <c r="D169" s="14">
        <f t="shared" si="104"/>
        <v>1.4329414734644913E-5</v>
      </c>
      <c r="E169" s="14">
        <f t="shared" si="105"/>
        <v>0.21730158730158719</v>
      </c>
      <c r="F169" s="14">
        <f t="shared" si="106"/>
        <v>6.2858730158730189</v>
      </c>
      <c r="G169" s="14">
        <f t="shared" si="107"/>
        <v>6.2858730158730145</v>
      </c>
      <c r="H169" s="14">
        <f t="shared" si="108"/>
        <v>8.0294838232800161E-5</v>
      </c>
      <c r="I169" s="14">
        <f t="shared" si="109"/>
        <v>1.4844645552907799E-2</v>
      </c>
      <c r="J169" s="14">
        <f t="shared" si="110"/>
        <v>5.8820293948020136E-3</v>
      </c>
      <c r="K169" s="14">
        <f t="shared" si="111"/>
        <v>5.1131390388031661E-2</v>
      </c>
      <c r="L169" s="14">
        <f t="shared" si="112"/>
        <v>5.5279274464520876E-2</v>
      </c>
      <c r="M169" s="14">
        <f t="shared" si="113"/>
        <v>2.7495188680890889E-2</v>
      </c>
      <c r="N169" s="14">
        <f t="shared" si="114"/>
        <v>9.712427952456626E-4</v>
      </c>
      <c r="O169" s="14">
        <f t="shared" si="115"/>
        <v>5.8827782425818383E-3</v>
      </c>
      <c r="P169" s="14">
        <f t="shared" si="116"/>
        <v>1.6963027869159855E-3</v>
      </c>
      <c r="Q169" s="14">
        <f t="shared" si="117"/>
        <v>4.4697191505184376E-4</v>
      </c>
      <c r="R169" s="14">
        <f t="shared" si="118"/>
        <v>1.5970107928988612E-4</v>
      </c>
      <c r="S169" s="14">
        <f t="shared" si="119"/>
        <v>4.0665233297600021E-3</v>
      </c>
      <c r="T169" s="14">
        <f t="shared" si="120"/>
        <v>1.3173827247403648E-4</v>
      </c>
      <c r="U169" s="14">
        <f t="shared" si="121"/>
        <v>1.0470639596464766E-4</v>
      </c>
      <c r="V169" s="14">
        <f t="shared" si="122"/>
        <v>1.1964247883736289E-4</v>
      </c>
      <c r="W169" s="14">
        <f t="shared" si="123"/>
        <v>9.7831488121899649E-6</v>
      </c>
      <c r="X169" s="14">
        <f t="shared" si="124"/>
        <v>8.1264268965285905E-4</v>
      </c>
      <c r="Y169" s="14">
        <f t="shared" si="125"/>
        <v>5.6719942263524766E-4</v>
      </c>
      <c r="Z169" s="14">
        <f t="shared" si="126"/>
        <v>1.232115694118494E-3</v>
      </c>
      <c r="AA169" s="14">
        <f t="shared" si="127"/>
        <v>0</v>
      </c>
      <c r="AB169" s="14">
        <f t="shared" si="128"/>
        <v>2.4469085398197372E-4</v>
      </c>
      <c r="AC169" s="14">
        <f t="shared" si="129"/>
        <v>9.8894763450780021E-2</v>
      </c>
      <c r="AD169" s="14">
        <f t="shared" si="130"/>
        <v>9.2501658696916428E-3</v>
      </c>
      <c r="AE169" s="14">
        <f t="shared" si="131"/>
        <v>3.8763218855086062E-6</v>
      </c>
      <c r="AF169" s="14">
        <f t="shared" si="132"/>
        <v>1.4136100156609882E-3</v>
      </c>
      <c r="AG169" s="14">
        <f t="shared" si="133"/>
        <v>6.1869313243822508E-3</v>
      </c>
      <c r="AH169" s="14">
        <f t="shared" si="134"/>
        <v>2.2670529000811805E-3</v>
      </c>
      <c r="AI169" s="14">
        <f t="shared" si="135"/>
        <v>2.1319405157954834E-5</v>
      </c>
      <c r="AJ169" s="14">
        <f t="shared" si="136"/>
        <v>13.089212668226663</v>
      </c>
    </row>
    <row r="170" spans="1:36" x14ac:dyDescent="0.2">
      <c r="A170" s="14" t="str">
        <f t="shared" ref="A170" si="150">A84</f>
        <v>Сахалинская область</v>
      </c>
      <c r="B170" s="14">
        <f t="shared" si="102"/>
        <v>5.7477241927516209E-4</v>
      </c>
      <c r="C170" s="14">
        <f t="shared" si="103"/>
        <v>3.7160558005178207E-3</v>
      </c>
      <c r="D170" s="14">
        <f t="shared" si="104"/>
        <v>1.17955043458004E-5</v>
      </c>
      <c r="E170" s="14">
        <f t="shared" si="105"/>
        <v>2.6825396825396856E-2</v>
      </c>
      <c r="F170" s="14">
        <f>$F$90*(($F$4-F84)^2)</f>
        <v>0.5714285714285714</v>
      </c>
      <c r="G170" s="14">
        <f t="shared" si="107"/>
        <v>0.5714285714285714</v>
      </c>
      <c r="H170" s="14">
        <f t="shared" si="108"/>
        <v>2.0241956768803071E-4</v>
      </c>
      <c r="I170" s="14">
        <f t="shared" si="109"/>
        <v>9.6847995674528946E-3</v>
      </c>
      <c r="J170" s="14">
        <f t="shared" si="110"/>
        <v>2.3960206290288017E-3</v>
      </c>
      <c r="K170" s="14">
        <f t="shared" si="111"/>
        <v>2.1921405432968152E-2</v>
      </c>
      <c r="L170" s="14">
        <f t="shared" si="112"/>
        <v>5.2290039597399307E-2</v>
      </c>
      <c r="M170" s="14">
        <f t="shared" si="113"/>
        <v>5.5347825322007368E-2</v>
      </c>
      <c r="N170" s="14">
        <f t="shared" si="114"/>
        <v>3.3459062571654999E-3</v>
      </c>
      <c r="O170" s="14">
        <f t="shared" si="115"/>
        <v>4.72994196003411E-3</v>
      </c>
      <c r="P170" s="14">
        <f t="shared" si="116"/>
        <v>6.4971525844588363E-3</v>
      </c>
      <c r="Q170" s="14">
        <f t="shared" si="117"/>
        <v>8.5874568002460629E-5</v>
      </c>
      <c r="R170" s="14">
        <f t="shared" si="118"/>
        <v>3.5767206362477106E-5</v>
      </c>
      <c r="S170" s="14">
        <f t="shared" si="119"/>
        <v>2.483935014099721E-3</v>
      </c>
      <c r="T170" s="14">
        <f t="shared" si="120"/>
        <v>1.3090464439872593E-5</v>
      </c>
      <c r="U170" s="14">
        <f t="shared" si="121"/>
        <v>7.3780157021475522E-5</v>
      </c>
      <c r="V170" s="14">
        <f t="shared" si="122"/>
        <v>5.9295812544295863E-4</v>
      </c>
      <c r="W170" s="14">
        <f t="shared" si="123"/>
        <v>7.0445373031292912E-4</v>
      </c>
      <c r="X170" s="14">
        <f t="shared" si="124"/>
        <v>4.6668536767849761E-4</v>
      </c>
      <c r="Y170" s="14">
        <f t="shared" si="125"/>
        <v>4.4006608437621199E-4</v>
      </c>
      <c r="Z170" s="14">
        <f t="shared" si="126"/>
        <v>1.0092457966394933E-3</v>
      </c>
      <c r="AA170" s="14">
        <f t="shared" si="127"/>
        <v>0</v>
      </c>
      <c r="AB170" s="14">
        <f t="shared" si="128"/>
        <v>2.7191685727414016E-4</v>
      </c>
      <c r="AC170" s="14">
        <f t="shared" si="129"/>
        <v>9.4668006866546524E-3</v>
      </c>
      <c r="AD170" s="14">
        <f t="shared" si="130"/>
        <v>0.11363420607795331</v>
      </c>
      <c r="AE170" s="14">
        <f t="shared" si="131"/>
        <v>5.7223168877304992E-3</v>
      </c>
      <c r="AF170" s="14">
        <f t="shared" si="132"/>
        <v>2.9138207467612468E-4</v>
      </c>
      <c r="AG170" s="14">
        <f t="shared" si="133"/>
        <v>4.3258485663063544E-3</v>
      </c>
      <c r="AH170" s="14">
        <f t="shared" si="134"/>
        <v>1.3069288800951939E-4</v>
      </c>
      <c r="AI170" s="14">
        <f t="shared" si="135"/>
        <v>1.4298438659848323E-4</v>
      </c>
      <c r="AJ170" s="14">
        <f>SUM(B170:AI170)</f>
        <v>1.4702926792644608</v>
      </c>
    </row>
    <row r="171" spans="1:36" x14ac:dyDescent="0.2">
      <c r="A171" s="14" t="str">
        <f t="shared" ref="A171" si="151">A85</f>
        <v>Еврейская автономная область</v>
      </c>
      <c r="B171" s="14">
        <f t="shared" si="102"/>
        <v>2.7674092052308629E-3</v>
      </c>
      <c r="C171" s="14">
        <f t="shared" si="103"/>
        <v>7.807644698195013E-3</v>
      </c>
      <c r="D171" s="14">
        <f t="shared" si="104"/>
        <v>8.8860078574682493E-6</v>
      </c>
      <c r="E171" s="14">
        <f t="shared" si="105"/>
        <v>5.7301587301587215E-2</v>
      </c>
      <c r="F171" s="14">
        <f>$F$90*(($F$4-F85)^2)</f>
        <v>0.77777777777777768</v>
      </c>
      <c r="G171" s="14">
        <f t="shared" si="107"/>
        <v>0.77777777777777768</v>
      </c>
      <c r="H171" s="14">
        <f t="shared" si="108"/>
        <v>1.3582513014204121E-7</v>
      </c>
      <c r="I171" s="14">
        <f t="shared" si="109"/>
        <v>1.3114523871380223E-2</v>
      </c>
      <c r="J171" s="14">
        <f t="shared" si="110"/>
        <v>4.3394052074408718E-4</v>
      </c>
      <c r="K171" s="14">
        <f t="shared" si="111"/>
        <v>6.566112494593572E-2</v>
      </c>
      <c r="L171" s="14">
        <f t="shared" si="112"/>
        <v>3.8658687295056109E-2</v>
      </c>
      <c r="M171" s="14">
        <f t="shared" si="113"/>
        <v>5.5347825322007368E-2</v>
      </c>
      <c r="N171" s="14">
        <f t="shared" si="114"/>
        <v>1.960764061918252E-2</v>
      </c>
      <c r="O171" s="14">
        <f t="shared" si="115"/>
        <v>1.7269232710974023E-4</v>
      </c>
      <c r="P171" s="14">
        <f t="shared" si="116"/>
        <v>7.3809853843869767E-3</v>
      </c>
      <c r="Q171" s="14">
        <f t="shared" si="117"/>
        <v>1.5183342220172233E-3</v>
      </c>
      <c r="R171" s="14">
        <f t="shared" si="118"/>
        <v>4.8279615921505201E-5</v>
      </c>
      <c r="S171" s="14">
        <f t="shared" si="119"/>
        <v>1.8636404301996973E-4</v>
      </c>
      <c r="T171" s="14">
        <f t="shared" si="120"/>
        <v>1.8942247872684339E-4</v>
      </c>
      <c r="U171" s="14">
        <f t="shared" si="121"/>
        <v>1.7681509844009454E-4</v>
      </c>
      <c r="V171" s="14">
        <f t="shared" si="122"/>
        <v>1.9068802927430165E-4</v>
      </c>
      <c r="W171" s="14">
        <f t="shared" si="123"/>
        <v>9.6628068667696038E-5</v>
      </c>
      <c r="X171" s="14">
        <f t="shared" si="124"/>
        <v>3.944378205001441E-5</v>
      </c>
      <c r="Y171" s="14">
        <f t="shared" si="125"/>
        <v>4.0643002510735791E-5</v>
      </c>
      <c r="Z171" s="14">
        <f t="shared" si="126"/>
        <v>4.8018409275717131E-5</v>
      </c>
      <c r="AA171" s="14">
        <f t="shared" si="127"/>
        <v>0</v>
      </c>
      <c r="AB171" s="14">
        <f t="shared" si="128"/>
        <v>2.3205441969742723E-3</v>
      </c>
      <c r="AC171" s="14">
        <f t="shared" si="129"/>
        <v>0.13905701428260844</v>
      </c>
      <c r="AD171" s="14">
        <f t="shared" si="130"/>
        <v>0.12974798138910618</v>
      </c>
      <c r="AE171" s="14">
        <f t="shared" si="131"/>
        <v>1.9471136806379165E-2</v>
      </c>
      <c r="AF171" s="14">
        <f t="shared" si="132"/>
        <v>4.7403904940393748E-4</v>
      </c>
      <c r="AG171" s="14">
        <f t="shared" si="133"/>
        <v>1.293974671373418E-2</v>
      </c>
      <c r="AH171" s="14">
        <f t="shared" si="134"/>
        <v>1.6261958664457834E-3</v>
      </c>
      <c r="AI171" s="14">
        <f t="shared" si="135"/>
        <v>2.4725463970171895E-5</v>
      </c>
      <c r="AJ171" s="14">
        <f t="shared" si="136"/>
        <v>2.132014659397885</v>
      </c>
    </row>
    <row r="172" spans="1:36" x14ac:dyDescent="0.2">
      <c r="A172" s="14" t="str">
        <f t="shared" ref="A172" si="152">A86</f>
        <v>Чукотский автономный округ</v>
      </c>
      <c r="B172" s="14">
        <f t="shared" si="102"/>
        <v>6.0060847603286361E-3</v>
      </c>
      <c r="C172" s="14">
        <f t="shared" si="103"/>
        <v>1.2389207804906604E-2</v>
      </c>
      <c r="D172" s="14">
        <f t="shared" si="104"/>
        <v>9.7552307154612512E-5</v>
      </c>
      <c r="E172" s="14">
        <f t="shared" si="105"/>
        <v>1.8514285714285716</v>
      </c>
      <c r="F172" s="14">
        <f>$F$90*(($F$4-F86)^2)</f>
        <v>0.65015873015872849</v>
      </c>
      <c r="G172" s="14">
        <f t="shared" si="107"/>
        <v>0.6501587301587306</v>
      </c>
      <c r="H172" s="14">
        <f t="shared" si="108"/>
        <v>7.2457918918977885E-5</v>
      </c>
      <c r="I172" s="14">
        <f t="shared" si="109"/>
        <v>2.5754845228248238E-2</v>
      </c>
      <c r="J172" s="14">
        <f t="shared" si="110"/>
        <v>9.8215643914818952E-3</v>
      </c>
      <c r="K172" s="14">
        <f t="shared" si="111"/>
        <v>9.2601672651111369E-2</v>
      </c>
      <c r="L172" s="14">
        <f t="shared" si="112"/>
        <v>0.12072779537305506</v>
      </c>
      <c r="M172" s="14">
        <f t="shared" si="113"/>
        <v>0.11364776184956385</v>
      </c>
      <c r="N172" s="14">
        <f t="shared" si="114"/>
        <v>5.7981883491631664E-2</v>
      </c>
      <c r="O172" s="14">
        <f t="shared" si="115"/>
        <v>1.3152012636478343E-6</v>
      </c>
      <c r="P172" s="14">
        <f t="shared" si="116"/>
        <v>4.5516431379819959E-4</v>
      </c>
      <c r="Q172" s="14">
        <f t="shared" si="117"/>
        <v>1.7936069224141866E-5</v>
      </c>
      <c r="R172" s="14">
        <f t="shared" si="118"/>
        <v>1.453252993204173E-4</v>
      </c>
      <c r="S172" s="14">
        <f t="shared" si="119"/>
        <v>1.6369943018808069E-3</v>
      </c>
      <c r="T172" s="14">
        <f t="shared" si="120"/>
        <v>1.33007558096633E-3</v>
      </c>
      <c r="U172" s="14">
        <f t="shared" si="121"/>
        <v>4.6813587899247798E-4</v>
      </c>
      <c r="V172" s="14">
        <f t="shared" si="122"/>
        <v>7.8818886576095121E-5</v>
      </c>
      <c r="W172" s="14">
        <f t="shared" si="123"/>
        <v>1.4195977617514723E-4</v>
      </c>
      <c r="X172" s="14">
        <f t="shared" si="124"/>
        <v>1.178974509581441E-3</v>
      </c>
      <c r="Y172" s="14">
        <f t="shared" si="125"/>
        <v>1.7239027281209861E-3</v>
      </c>
      <c r="Z172" s="14">
        <f t="shared" si="126"/>
        <v>2.9712662087556675E-3</v>
      </c>
      <c r="AA172" s="14">
        <f t="shared" si="127"/>
        <v>0</v>
      </c>
      <c r="AB172" s="14">
        <f t="shared" si="128"/>
        <v>1.4521468462742177E-3</v>
      </c>
      <c r="AC172" s="14">
        <f t="shared" si="129"/>
        <v>0.11355031692163867</v>
      </c>
      <c r="AD172" s="14">
        <f t="shared" si="130"/>
        <v>0.18148010302444187</v>
      </c>
      <c r="AE172" s="14">
        <f t="shared" si="131"/>
        <v>6.8669461275008059E-2</v>
      </c>
      <c r="AF172" s="14">
        <f t="shared" si="132"/>
        <v>1.9301325168474286E-3</v>
      </c>
      <c r="AG172" s="14">
        <f t="shared" si="133"/>
        <v>5.3648871455742445E-2</v>
      </c>
      <c r="AH172" s="14">
        <f t="shared" si="134"/>
        <v>3.4948009875279025E-2</v>
      </c>
      <c r="AI172" s="14">
        <f t="shared" si="135"/>
        <v>4.9123497759877401E-3</v>
      </c>
      <c r="AJ172" s="14">
        <f t="shared" si="136"/>
        <v>4.0615881179683067</v>
      </c>
    </row>
    <row r="173" spans="1:36" x14ac:dyDescent="0.2">
      <c r="A173" s="14" t="str">
        <f t="shared" ref="A173" si="153">A87</f>
        <v>Республика Крым</v>
      </c>
      <c r="B173" s="14">
        <f t="shared" si="102"/>
        <v>3.8282262840626099E-3</v>
      </c>
      <c r="C173" s="14">
        <f t="shared" si="103"/>
        <v>1.8885348375570002E-4</v>
      </c>
      <c r="D173" s="14">
        <f t="shared" si="104"/>
        <v>7.1945752659336145E-5</v>
      </c>
      <c r="E173" s="14">
        <f t="shared" si="105"/>
        <v>0.18349206349206332</v>
      </c>
      <c r="F173" s="14">
        <f t="shared" si="106"/>
        <v>9.7625396825396802</v>
      </c>
      <c r="G173" s="14">
        <f t="shared" si="107"/>
        <v>9.7625396825396855</v>
      </c>
      <c r="H173" s="14">
        <f t="shared" si="108"/>
        <v>1.5939617686737235E-4</v>
      </c>
      <c r="I173" s="14">
        <f t="shared" si="109"/>
        <v>2.6876769903880935E-3</v>
      </c>
      <c r="J173" s="14">
        <f t="shared" si="110"/>
        <v>2.8824448224099215E-3</v>
      </c>
      <c r="K173" s="14">
        <f t="shared" si="111"/>
        <v>1.5428479815406698E-4</v>
      </c>
      <c r="L173" s="14">
        <f t="shared" si="112"/>
        <v>2.3789920027808609E-2</v>
      </c>
      <c r="M173" s="14">
        <f t="shared" si="113"/>
        <v>1.7543742306563973E-4</v>
      </c>
      <c r="N173" s="14">
        <f t="shared" si="114"/>
        <v>1.825544221352431E-2</v>
      </c>
      <c r="O173" s="14">
        <f t="shared" si="115"/>
        <v>2.74092770182398E-6</v>
      </c>
      <c r="P173" s="14">
        <f t="shared" si="116"/>
        <v>4.8492336485376408E-3</v>
      </c>
      <c r="Q173" s="14">
        <f t="shared" si="117"/>
        <v>1.0598028484761759E-3</v>
      </c>
      <c r="R173" s="14">
        <f t="shared" si="118"/>
        <v>5.9392150596434117E-5</v>
      </c>
      <c r="S173" s="14">
        <f t="shared" si="119"/>
        <v>1.2925463598897279E-3</v>
      </c>
      <c r="T173" s="14">
        <f t="shared" si="120"/>
        <v>6.1031292657480983E-4</v>
      </c>
      <c r="U173" s="14">
        <f t="shared" si="121"/>
        <v>2.7305273937640827E-4</v>
      </c>
      <c r="V173" s="14">
        <f t="shared" si="122"/>
        <v>2.3062561055170035E-4</v>
      </c>
      <c r="W173" s="14">
        <f t="shared" si="123"/>
        <v>1.0788571369840699E-4</v>
      </c>
      <c r="X173" s="14">
        <f t="shared" si="124"/>
        <v>3.0486516428631613E-4</v>
      </c>
      <c r="Y173" s="14">
        <f t="shared" si="125"/>
        <v>8.6884576085505109E-5</v>
      </c>
      <c r="Z173" s="14">
        <f t="shared" si="126"/>
        <v>5.1788959326671317E-5</v>
      </c>
      <c r="AA173" s="14">
        <f t="shared" si="127"/>
        <v>0</v>
      </c>
      <c r="AB173" s="14">
        <f t="shared" si="128"/>
        <v>3.1984747947067162E-2</v>
      </c>
      <c r="AC173" s="14">
        <f t="shared" si="129"/>
        <v>0.13300613553650373</v>
      </c>
      <c r="AD173" s="14">
        <f t="shared" si="130"/>
        <v>4.4990192911492796E-2</v>
      </c>
      <c r="AE173" s="14">
        <f t="shared" si="131"/>
        <v>5.0815673317451283E-3</v>
      </c>
      <c r="AF173" s="14">
        <f t="shared" si="132"/>
        <v>4.6364894494191639E-3</v>
      </c>
      <c r="AG173" s="14">
        <f t="shared" si="133"/>
        <v>6.2516336052621815E-5</v>
      </c>
      <c r="AH173" s="14">
        <f t="shared" si="134"/>
        <v>6.7260840154068548E-3</v>
      </c>
      <c r="AI173" s="14">
        <f t="shared" si="135"/>
        <v>7.7796205442430457E-3</v>
      </c>
      <c r="AJ173" s="14">
        <f t="shared" si="136"/>
        <v>20.003961542241161</v>
      </c>
    </row>
    <row r="174" spans="1:36" x14ac:dyDescent="0.2">
      <c r="A174" s="14" t="str">
        <f t="shared" ref="A174" si="154">A88</f>
        <v>г. Севастополь</v>
      </c>
      <c r="B174" s="14">
        <f>$B$90*(($B$4-B88)^2)</f>
        <v>1.5181757677215692E-2</v>
      </c>
      <c r="C174" s="14">
        <f t="shared" si="103"/>
        <v>4.2828258902785866E-3</v>
      </c>
      <c r="D174" s="14">
        <f t="shared" si="104"/>
        <v>1.8094037416747634E-4</v>
      </c>
      <c r="E174" s="14">
        <f t="shared" si="105"/>
        <v>0.16253968253968246</v>
      </c>
      <c r="F174" s="14">
        <f t="shared" si="106"/>
        <v>4.6414285714285759</v>
      </c>
      <c r="G174" s="14">
        <f t="shared" si="107"/>
        <v>4.6414285714285697</v>
      </c>
      <c r="H174" s="14">
        <f>$H$90*(($H$4-H88)^2)</f>
        <v>6.4980220107348089E-4</v>
      </c>
      <c r="I174" s="14">
        <f>$I$90*(($I$4-I88)^2)</f>
        <v>1.166766749991776E-2</v>
      </c>
      <c r="J174" s="14">
        <f t="shared" si="110"/>
        <v>8.7924610248571282E-3</v>
      </c>
      <c r="K174" s="14">
        <f t="shared" si="111"/>
        <v>2.0218028751185377E-2</v>
      </c>
      <c r="L174" s="14">
        <f t="shared" si="112"/>
        <v>1.3284420269808292E-2</v>
      </c>
      <c r="M174" s="14">
        <f t="shared" si="113"/>
        <v>7.3801198572921332E-3</v>
      </c>
      <c r="N174" s="14">
        <f t="shared" si="114"/>
        <v>0.13213749452868198</v>
      </c>
      <c r="O174" s="14">
        <f t="shared" si="115"/>
        <v>9.938668925798214E-4</v>
      </c>
      <c r="P174" s="14">
        <f t="shared" si="116"/>
        <v>9.280900202596136E-3</v>
      </c>
      <c r="Q174" s="14">
        <f t="shared" si="117"/>
        <v>1.5142153353598286E-3</v>
      </c>
      <c r="R174" s="14">
        <f t="shared" si="118"/>
        <v>5.0128671959852105E-4</v>
      </c>
      <c r="S174" s="14">
        <f>$S$90*(($S$4-S88)^2)</f>
        <v>1.8255201243815927E-3</v>
      </c>
      <c r="T174" s="14">
        <f t="shared" si="120"/>
        <v>7.9585860517871919E-4</v>
      </c>
      <c r="U174" s="14">
        <f t="shared" si="121"/>
        <v>4.2865448278558214E-6</v>
      </c>
      <c r="V174" s="14">
        <f t="shared" si="122"/>
        <v>4.9288855562874649E-4</v>
      </c>
      <c r="W174" s="14">
        <f t="shared" si="123"/>
        <v>9.1813030679041238E-4</v>
      </c>
      <c r="X174" s="14">
        <f t="shared" si="124"/>
        <v>4.0939969054110061E-4</v>
      </c>
      <c r="Y174" s="14">
        <f t="shared" si="125"/>
        <v>1.8005262528304861E-4</v>
      </c>
      <c r="Z174" s="14">
        <f t="shared" si="126"/>
        <v>7.5687877756746148E-5</v>
      </c>
      <c r="AA174" s="14">
        <f t="shared" si="127"/>
        <v>0</v>
      </c>
      <c r="AB174" s="14">
        <f t="shared" si="128"/>
        <v>1.4875295897820311E-2</v>
      </c>
      <c r="AC174" s="14">
        <f t="shared" si="129"/>
        <v>0.16536176935842498</v>
      </c>
      <c r="AD174" s="14">
        <f t="shared" si="130"/>
        <v>8.588194787480348E-2</v>
      </c>
      <c r="AE174" s="14">
        <f t="shared" si="131"/>
        <v>1.2409048244068087E-4</v>
      </c>
      <c r="AF174" s="14">
        <f t="shared" si="132"/>
        <v>1.8005946494264877E-2</v>
      </c>
      <c r="AG174" s="14">
        <f t="shared" si="133"/>
        <v>3.1277866216637362E-2</v>
      </c>
      <c r="AH174" s="14">
        <f t="shared" si="134"/>
        <v>6.0630332901470869E-4</v>
      </c>
      <c r="AI174" s="14">
        <f t="shared" si="135"/>
        <v>4.4910917861013699E-4</v>
      </c>
      <c r="AJ174" s="14">
        <f t="shared" si="136"/>
        <v>9.992746765783842</v>
      </c>
    </row>
    <row r="175" spans="1:36" x14ac:dyDescent="0.2">
      <c r="AJ175" s="14"/>
    </row>
  </sheetData>
  <mergeCells count="13">
    <mergeCell ref="O2:AA2"/>
    <mergeCell ref="AC2:AD2"/>
    <mergeCell ref="AE2:AH2"/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85"/>
  <sheetViews>
    <sheetView topLeftCell="A13" workbookViewId="0">
      <selection activeCell="B7" sqref="B7"/>
    </sheetView>
  </sheetViews>
  <sheetFormatPr defaultRowHeight="15" x14ac:dyDescent="0.25"/>
  <cols>
    <col min="1" max="1" width="18" customWidth="1"/>
  </cols>
  <sheetData>
    <row r="1" spans="1:2" x14ac:dyDescent="0.25">
      <c r="A1" s="60" t="s">
        <v>132</v>
      </c>
      <c r="B1" s="60" t="s">
        <v>165</v>
      </c>
    </row>
    <row r="2" spans="1:2" x14ac:dyDescent="0.25">
      <c r="A2" s="61" t="str">
        <f>'Нормировка и расчет'!A136</f>
        <v>Республика Татарстан</v>
      </c>
      <c r="B2" s="61">
        <f>'Нормировка и расчет'!AJ136</f>
        <v>0.11221305801453435</v>
      </c>
    </row>
    <row r="3" spans="1:2" x14ac:dyDescent="0.25">
      <c r="A3" s="61" t="str">
        <f>'Нормировка и расчет'!A158</f>
        <v>Красноярский край</v>
      </c>
      <c r="B3" s="61">
        <f>'Нормировка и расчет'!AJ158</f>
        <v>0.16752213810554092</v>
      </c>
    </row>
    <row r="4" spans="1:2" x14ac:dyDescent="0.25">
      <c r="A4" s="61" t="str">
        <f>'Нормировка и расчет'!A144</f>
        <v>Саратовская область</v>
      </c>
      <c r="B4" s="61">
        <f>'Нормировка и расчет'!AJ144</f>
        <v>0.18435846938183661</v>
      </c>
    </row>
    <row r="5" spans="1:2" x14ac:dyDescent="0.25">
      <c r="A5" s="61" t="str">
        <f>'Нормировка и расчет'!A124</f>
        <v>Волгоградская область</v>
      </c>
      <c r="B5" s="61">
        <f>'Нормировка и расчет'!AJ124</f>
        <v>0.19997642659207918</v>
      </c>
    </row>
    <row r="6" spans="1:2" x14ac:dyDescent="0.25">
      <c r="A6" s="61" t="str">
        <f>'Нормировка и расчет'!A166</f>
        <v>Приморский край</v>
      </c>
      <c r="B6" s="61">
        <f>'Нормировка и расчет'!AJ166</f>
        <v>0.22043528728720707</v>
      </c>
    </row>
    <row r="7" spans="1:2" x14ac:dyDescent="0.25">
      <c r="A7" s="61" t="str">
        <f>'Нормировка и расчет'!A111</f>
        <v>Архангельская область</v>
      </c>
      <c r="B7" s="61">
        <f>'Нормировка и расчет'!AJ111</f>
        <v>0.27949357510900424</v>
      </c>
    </row>
    <row r="8" spans="1:2" x14ac:dyDescent="0.25">
      <c r="A8" s="61" t="str">
        <f>'Нормировка и расчет'!A114</f>
        <v>Калининградская область</v>
      </c>
      <c r="B8" s="61">
        <f>'Нормировка и расчет'!AJ114</f>
        <v>0.29058008728922863</v>
      </c>
    </row>
    <row r="9" spans="1:2" x14ac:dyDescent="0.25">
      <c r="A9" s="61" t="str">
        <f>'Нормировка и расчет'!A96</f>
        <v>Калужская область</v>
      </c>
      <c r="B9" s="61">
        <f>'Нормировка и расчет'!AJ96</f>
        <v>0.34280863128771094</v>
      </c>
    </row>
    <row r="10" spans="1:2" x14ac:dyDescent="0.25">
      <c r="A10" s="61" t="str">
        <f>'Нормировка и расчет'!A145</f>
        <v>Ульяновская область</v>
      </c>
      <c r="B10" s="61">
        <f>'Нормировка и расчет'!AJ145</f>
        <v>0.35014222359582242</v>
      </c>
    </row>
    <row r="11" spans="1:2" x14ac:dyDescent="0.25">
      <c r="A11" s="61" t="str">
        <f>'Нормировка и расчет'!A139</f>
        <v>Кировская область</v>
      </c>
      <c r="B11" s="61">
        <f>'Нормировка и расчет'!AJ139</f>
        <v>0.35738893205897099</v>
      </c>
    </row>
    <row r="12" spans="1:2" x14ac:dyDescent="0.25">
      <c r="A12" s="16" t="str">
        <f>'Нормировка и расчет'!A161</f>
        <v xml:space="preserve">Новосибирская область </v>
      </c>
      <c r="B12" s="16">
        <f>'Нормировка и расчет'!AJ161</f>
        <v>0.36852510744096045</v>
      </c>
    </row>
    <row r="13" spans="1:2" x14ac:dyDescent="0.25">
      <c r="A13" s="16" t="str">
        <f>'Нормировка и расчет'!A162</f>
        <v>Омская область</v>
      </c>
      <c r="B13" s="16">
        <f>'Нормировка и расчет'!AJ162</f>
        <v>0.41616091704889796</v>
      </c>
    </row>
    <row r="14" spans="1:2" x14ac:dyDescent="0.25">
      <c r="A14" s="16" t="str">
        <f>'Нормировка и расчет'!A110</f>
        <v>Республика Коми</v>
      </c>
      <c r="B14" s="16">
        <f>'Нормировка и расчет'!AJ110</f>
        <v>0.42027596569657383</v>
      </c>
    </row>
    <row r="15" spans="1:2" x14ac:dyDescent="0.25">
      <c r="A15" s="16" t="str">
        <f>'Нормировка и расчет'!A159</f>
        <v>Иркутская область</v>
      </c>
      <c r="B15" s="16">
        <f>'Нормировка и расчет'!AJ159</f>
        <v>0.46530525999223593</v>
      </c>
    </row>
    <row r="16" spans="1:2" x14ac:dyDescent="0.25">
      <c r="A16" s="16" t="str">
        <f>'Нормировка и расчет'!A105</f>
        <v>Тверская область</v>
      </c>
      <c r="B16" s="16">
        <f>'Нормировка и расчет'!AJ105</f>
        <v>0.51748545605765817</v>
      </c>
    </row>
    <row r="17" spans="1:2" x14ac:dyDescent="0.25">
      <c r="A17" s="16" t="str">
        <f>'Нормировка и расчет'!A113</f>
        <v>Вологодская область</v>
      </c>
      <c r="B17" s="16">
        <f>'Нормировка и расчет'!AJ113</f>
        <v>0.52186399804375616</v>
      </c>
    </row>
    <row r="18" spans="1:2" x14ac:dyDescent="0.25">
      <c r="A18" s="16" t="str">
        <f>'Нормировка и расчет'!A163</f>
        <v>Томская область</v>
      </c>
      <c r="B18" s="16">
        <f>'Нормировка и расчет'!AJ163</f>
        <v>0.56163887452611483</v>
      </c>
    </row>
    <row r="19" spans="1:2" x14ac:dyDescent="0.25">
      <c r="A19" s="16" t="str">
        <f>'Нормировка и расчет'!A93</f>
        <v>Владимирская область</v>
      </c>
      <c r="B19" s="16">
        <f>'Нормировка и расчет'!AJ93</f>
        <v>0.61400682857470057</v>
      </c>
    </row>
    <row r="20" spans="1:2" x14ac:dyDescent="0.25">
      <c r="A20" s="16" t="str">
        <f>'Нормировка и расчет'!A106</f>
        <v>Тульская область</v>
      </c>
      <c r="B20" s="16">
        <f>'Нормировка и расчет'!AJ106</f>
        <v>0.6534662386401624</v>
      </c>
    </row>
    <row r="21" spans="1:2" x14ac:dyDescent="0.25">
      <c r="A21" s="16" t="str">
        <f>'Нормировка и расчет'!A140</f>
        <v xml:space="preserve">Нижегородская область </v>
      </c>
      <c r="B21" s="16">
        <f>'Нормировка и расчет'!AJ140</f>
        <v>0.70223586643217806</v>
      </c>
    </row>
    <row r="22" spans="1:2" x14ac:dyDescent="0.25">
      <c r="A22" s="16" t="str">
        <f>'Нормировка и расчет'!A103</f>
        <v>Смоленская область</v>
      </c>
      <c r="B22" s="16">
        <f>'Нормировка и расчет'!AJ103</f>
        <v>0.75673439661832109</v>
      </c>
    </row>
    <row r="23" spans="1:2" x14ac:dyDescent="0.25">
      <c r="A23" s="16" t="str">
        <f>'Нормировка и расчет'!A165</f>
        <v>Камчатский край</v>
      </c>
      <c r="B23" s="16">
        <f>'Нормировка и расчет'!AJ165</f>
        <v>0.79309176045624763</v>
      </c>
    </row>
    <row r="24" spans="1:2" x14ac:dyDescent="0.25">
      <c r="A24" s="16" t="str">
        <f>'Нормировка и расчет'!A143</f>
        <v>Самарская область</v>
      </c>
      <c r="B24" s="16">
        <f>'Нормировка и расчет'!AJ143</f>
        <v>0.82486928511614321</v>
      </c>
    </row>
    <row r="25" spans="1:2" x14ac:dyDescent="0.25">
      <c r="A25" s="16" t="str">
        <f>'Нормировка и расчет'!A109</f>
        <v>Республика Карелия</v>
      </c>
      <c r="B25" s="16">
        <f>'Нормировка и расчет'!AJ109</f>
        <v>0.87557520173484249</v>
      </c>
    </row>
    <row r="26" spans="1:2" x14ac:dyDescent="0.25">
      <c r="A26" s="16" t="str">
        <f>'Нормировка и расчет'!A97</f>
        <v>Костромская область</v>
      </c>
      <c r="B26" s="16">
        <f>'Нормировка и расчет'!AJ97</f>
        <v>0.90017671351067896</v>
      </c>
    </row>
    <row r="27" spans="1:2" x14ac:dyDescent="0.25">
      <c r="A27" s="16" t="str">
        <f>'Нормировка и расчет'!A102</f>
        <v>Рязанская область</v>
      </c>
      <c r="B27" s="16">
        <f>'Нормировка и расчет'!AJ102</f>
        <v>1.2064565123707578</v>
      </c>
    </row>
    <row r="28" spans="1:2" x14ac:dyDescent="0.25">
      <c r="A28" s="16" t="str">
        <f>'Нормировка и расчет'!A117</f>
        <v>Новгородская область</v>
      </c>
      <c r="B28" s="16">
        <f>'Нормировка и расчет'!AJ117</f>
        <v>1.2344216935964316</v>
      </c>
    </row>
    <row r="29" spans="1:2" x14ac:dyDescent="0.25">
      <c r="A29" s="16" t="str">
        <f>'Нормировка и расчет'!A92</f>
        <v>Брянская область</v>
      </c>
      <c r="B29" s="16">
        <f>'Нормировка и расчет'!AJ92</f>
        <v>1.3453469924874819</v>
      </c>
    </row>
    <row r="30" spans="1:2" x14ac:dyDescent="0.25">
      <c r="A30" s="16" t="str">
        <f>'Нормировка и расчет'!A170</f>
        <v>Сахалинская область</v>
      </c>
      <c r="B30" s="16">
        <f>'Нормировка и расчет'!AJ170</f>
        <v>1.4702926792644608</v>
      </c>
    </row>
    <row r="31" spans="1:2" x14ac:dyDescent="0.25">
      <c r="A31" s="16" t="str">
        <f>'Нормировка и расчет'!A118</f>
        <v>Псковская область</v>
      </c>
      <c r="B31" s="16">
        <f>'Нормировка и расчет'!AJ118</f>
        <v>1.4853618139665561</v>
      </c>
    </row>
    <row r="32" spans="1:2" x14ac:dyDescent="0.25">
      <c r="A32" s="16" t="str">
        <f>'Нормировка и расчет'!A95</f>
        <v>Ивановская область</v>
      </c>
      <c r="B32" s="16">
        <f>'Нормировка и расчет'!AJ95</f>
        <v>1.5119439766093727</v>
      </c>
    </row>
    <row r="33" spans="1:2" x14ac:dyDescent="0.25">
      <c r="A33" s="16" t="str">
        <f>'Нормировка и расчет'!A107</f>
        <v>Ярославская область</v>
      </c>
      <c r="B33" s="16">
        <f>'Нормировка и расчет'!AJ107</f>
        <v>1.5309876713504258</v>
      </c>
    </row>
    <row r="34" spans="1:2" x14ac:dyDescent="0.25">
      <c r="A34" s="16" t="str">
        <f>'Нормировка и расчет'!A167</f>
        <v xml:space="preserve">Хабаровский край </v>
      </c>
      <c r="B34" s="16">
        <f>'Нормировка и расчет'!AJ167</f>
        <v>1.5341497901506458</v>
      </c>
    </row>
    <row r="35" spans="1:2" x14ac:dyDescent="0.25">
      <c r="A35" s="16" t="str">
        <f>'Нормировка и расчет'!A151</f>
        <v>Челябинская область</v>
      </c>
      <c r="B35" s="16">
        <f>'Нормировка и расчет'!AJ151</f>
        <v>1.6175890927792598</v>
      </c>
    </row>
    <row r="36" spans="1:2" x14ac:dyDescent="0.25">
      <c r="A36" s="16" t="str">
        <f>'Нормировка и расчет'!A155</f>
        <v>Республика Хакасия</v>
      </c>
      <c r="B36" s="16">
        <f>'Нормировка и расчет'!AJ155</f>
        <v>1.757716776506784</v>
      </c>
    </row>
    <row r="37" spans="1:2" x14ac:dyDescent="0.25">
      <c r="A37" s="16" t="str">
        <f>'Нормировка и расчет'!A125</f>
        <v>Ростовская область</v>
      </c>
      <c r="B37" s="16">
        <f>'Нормировка и расчет'!AJ125</f>
        <v>2.062969662094762</v>
      </c>
    </row>
    <row r="38" spans="1:2" x14ac:dyDescent="0.25">
      <c r="A38" s="16" t="str">
        <f>'Нормировка и расчет'!A171</f>
        <v>Еврейская автономная область</v>
      </c>
      <c r="B38" s="16">
        <f>'Нормировка и расчет'!AJ171</f>
        <v>2.132014659397885</v>
      </c>
    </row>
    <row r="39" spans="1:2" x14ac:dyDescent="0.25">
      <c r="A39" s="16" t="str">
        <f>'Нормировка и расчет'!A112</f>
        <v>Ненецкий автономный округ</v>
      </c>
      <c r="B39" s="16">
        <f>'Нормировка и расчет'!AJ112</f>
        <v>2.1712762113504449</v>
      </c>
    </row>
    <row r="40" spans="1:2" x14ac:dyDescent="0.25">
      <c r="A40" s="16" t="str">
        <f>'Нормировка и расчет'!A142</f>
        <v>Пензенская область</v>
      </c>
      <c r="B40" s="16">
        <f>'Нормировка и расчет'!AJ142</f>
        <v>2.1984314833089016</v>
      </c>
    </row>
    <row r="41" spans="1:2" x14ac:dyDescent="0.25">
      <c r="A41" s="16" t="str">
        <f>'Нормировка и расчет'!A100</f>
        <v>Московская область</v>
      </c>
      <c r="B41" s="16">
        <f>'Нормировка и расчет'!AJ100</f>
        <v>2.3784202492917217</v>
      </c>
    </row>
    <row r="42" spans="1:2" x14ac:dyDescent="0.25">
      <c r="A42" s="16" t="str">
        <f>'Нормировка и расчет'!A91</f>
        <v>Белгородская область</v>
      </c>
      <c r="B42" s="16">
        <f>'Нормировка и расчет'!AJ91</f>
        <v>2.4711828296197291</v>
      </c>
    </row>
    <row r="43" spans="1:2" x14ac:dyDescent="0.25">
      <c r="A43" s="16" t="str">
        <f>'Нормировка и расчет'!A168</f>
        <v>Амурская область</v>
      </c>
      <c r="B43" s="16">
        <f>'Нормировка и расчет'!AJ168</f>
        <v>2.495105319662049</v>
      </c>
    </row>
    <row r="44" spans="1:2" x14ac:dyDescent="0.25">
      <c r="A44" s="16" t="str">
        <f>'Нормировка и расчет'!A157</f>
        <v>Забайкальский край</v>
      </c>
      <c r="B44" s="16">
        <f>'Нормировка и расчет'!AJ157</f>
        <v>2.5466739903175646</v>
      </c>
    </row>
    <row r="45" spans="1:2" x14ac:dyDescent="0.25">
      <c r="A45" s="16" t="str">
        <f>'Нормировка и расчет'!A98</f>
        <v>Курская область</v>
      </c>
      <c r="B45" s="16">
        <f>'Нормировка и расчет'!AJ98</f>
        <v>2.5484270059476857</v>
      </c>
    </row>
    <row r="46" spans="1:2" x14ac:dyDescent="0.25">
      <c r="A46" s="16" t="str">
        <f>'Нормировка и расчет'!A147</f>
        <v xml:space="preserve">Свердловская область </v>
      </c>
      <c r="B46" s="16">
        <f>'Нормировка и расчет'!AJ147</f>
        <v>2.5864945269510802</v>
      </c>
    </row>
    <row r="47" spans="1:2" x14ac:dyDescent="0.25">
      <c r="A47" s="16" t="str">
        <f>'Нормировка и расчет'!A94</f>
        <v>Воронежская область</v>
      </c>
      <c r="B47" s="16">
        <f>'Нормировка и расчет'!AJ94</f>
        <v>2.6373481126599487</v>
      </c>
    </row>
    <row r="48" spans="1:2" x14ac:dyDescent="0.25">
      <c r="A48" s="16" t="str">
        <f>'Нормировка и расчет'!A123</f>
        <v>Астраханская область</v>
      </c>
      <c r="B48" s="16">
        <f>'Нормировка и расчет'!AJ123</f>
        <v>2.7887785037579516</v>
      </c>
    </row>
    <row r="49" spans="1:2" x14ac:dyDescent="0.25">
      <c r="A49" s="16" t="str">
        <f>'Нормировка и расчет'!A101</f>
        <v>Орловская область</v>
      </c>
      <c r="B49" s="16">
        <f>'Нормировка и расчет'!AJ101</f>
        <v>3.0875921305698792</v>
      </c>
    </row>
    <row r="50" spans="1:2" x14ac:dyDescent="0.25">
      <c r="A50" s="16" t="str">
        <f>'Нормировка и расчет'!A137</f>
        <v>Удмуртская Республика</v>
      </c>
      <c r="B50" s="16">
        <f>'Нормировка и расчет'!AJ137</f>
        <v>3.2786452261091426</v>
      </c>
    </row>
    <row r="51" spans="1:2" x14ac:dyDescent="0.25">
      <c r="A51" s="16" t="str">
        <f>'Нормировка и расчет'!A160</f>
        <v>Кемеровская область</v>
      </c>
      <c r="B51" s="16">
        <f>'Нормировка и расчет'!AJ160</f>
        <v>3.3556617887056484</v>
      </c>
    </row>
    <row r="52" spans="1:2" x14ac:dyDescent="0.25">
      <c r="A52" s="16" t="str">
        <f>'Нормировка и расчет'!A134</f>
        <v>Республика Марий Эл</v>
      </c>
      <c r="B52" s="16">
        <f>'Нормировка и расчет'!AJ134</f>
        <v>3.4197853584071418</v>
      </c>
    </row>
    <row r="53" spans="1:2" x14ac:dyDescent="0.25">
      <c r="A53" s="16" t="str">
        <f>'Нормировка и расчет'!A148</f>
        <v>Тюменская область</v>
      </c>
      <c r="B53" s="16">
        <f>'Нормировка и расчет'!AJ148</f>
        <v>3.5781407520803121</v>
      </c>
    </row>
    <row r="54" spans="1:2" x14ac:dyDescent="0.25">
      <c r="A54" s="16" t="str">
        <f>'Нормировка и расчет'!A172</f>
        <v>Чукотский автономный округ</v>
      </c>
      <c r="B54" s="16">
        <f>'Нормировка и расчет'!AJ172</f>
        <v>4.0615881179683067</v>
      </c>
    </row>
    <row r="55" spans="1:2" x14ac:dyDescent="0.25">
      <c r="A55" s="16" t="str">
        <f>'Нормировка и расчет'!A115</f>
        <v>Ленинградская область</v>
      </c>
      <c r="B55" s="16">
        <f>'Нормировка и расчет'!AJ115</f>
        <v>4.3826091233657678</v>
      </c>
    </row>
    <row r="56" spans="1:2" x14ac:dyDescent="0.25">
      <c r="A56" s="16" t="str">
        <f>'Нормировка и расчет'!A99</f>
        <v>Липецкая область</v>
      </c>
      <c r="B56" s="16">
        <f>'Нормировка и расчет'!AJ99</f>
        <v>4.417836516785103</v>
      </c>
    </row>
    <row r="57" spans="1:2" x14ac:dyDescent="0.25">
      <c r="A57" s="16" t="str">
        <f>'Нормировка и расчет'!A164</f>
        <v>Республика Саха (Якутия)</v>
      </c>
      <c r="B57" s="16">
        <f>'Нормировка и расчет'!AJ164</f>
        <v>4.5494621303438736</v>
      </c>
    </row>
    <row r="58" spans="1:2" x14ac:dyDescent="0.25">
      <c r="A58" s="16" t="str">
        <f>'Нормировка и расчет'!A130</f>
        <v>Республика Северная Осетия - Алания</v>
      </c>
      <c r="B58" s="16">
        <f>'Нормировка и расчет'!AJ130</f>
        <v>4.6143874443891431</v>
      </c>
    </row>
    <row r="59" spans="1:2" x14ac:dyDescent="0.25">
      <c r="A59" s="16" t="str">
        <f>'Нормировка и расчет'!A150</f>
        <v>Ямало-Ненецкий автономный округ</v>
      </c>
      <c r="B59" s="16">
        <f>'Нормировка и расчет'!AJ150</f>
        <v>5.5617936414966413</v>
      </c>
    </row>
    <row r="60" spans="1:2" x14ac:dyDescent="0.25">
      <c r="A60" s="16" t="str">
        <f>'Нормировка и расчет'!A135</f>
        <v>Республика Мордовия</v>
      </c>
      <c r="B60" s="16">
        <f>'Нормировка и расчет'!AJ135</f>
        <v>6.3185856326670811</v>
      </c>
    </row>
    <row r="61" spans="1:2" x14ac:dyDescent="0.25">
      <c r="A61" s="16" t="str">
        <f>'Нормировка и расчет'!A146</f>
        <v>Курганская область</v>
      </c>
      <c r="B61" s="16">
        <f>'Нормировка и расчет'!AJ146</f>
        <v>6.4745449423062418</v>
      </c>
    </row>
    <row r="62" spans="1:2" x14ac:dyDescent="0.25">
      <c r="A62" s="16" t="str">
        <f>'Нормировка и расчет'!A141</f>
        <v>Оренбургская область</v>
      </c>
      <c r="B62" s="16">
        <f>'Нормировка и расчет'!AJ141</f>
        <v>7.930106352052599</v>
      </c>
    </row>
    <row r="63" spans="1:2" x14ac:dyDescent="0.25">
      <c r="A63" s="16" t="str">
        <f>'Нормировка и расчет'!A104</f>
        <v>Тамбовская область</v>
      </c>
      <c r="B63" s="16">
        <f>'Нормировка и расчет'!AJ104</f>
        <v>8.3283604157594642</v>
      </c>
    </row>
    <row r="64" spans="1:2" x14ac:dyDescent="0.25">
      <c r="A64" s="16" t="str">
        <f>'Нормировка и расчет'!A133</f>
        <v>Республика Башкортостан</v>
      </c>
      <c r="B64" s="16">
        <f>'Нормировка и расчет'!AJ133</f>
        <v>8.8454037139955393</v>
      </c>
    </row>
    <row r="65" spans="1:2" x14ac:dyDescent="0.25">
      <c r="A65" s="16" t="str">
        <f>'Нормировка и расчет'!A153</f>
        <v>Республика Бурятия</v>
      </c>
      <c r="B65" s="16">
        <f>'Нормировка и расчет'!AJ153</f>
        <v>9.257979205648919</v>
      </c>
    </row>
    <row r="66" spans="1:2" x14ac:dyDescent="0.25">
      <c r="A66" s="16" t="str">
        <f>'Нормировка и расчет'!A116</f>
        <v>Мурманская область</v>
      </c>
      <c r="B66" s="16">
        <f>'Нормировка и расчет'!AJ116</f>
        <v>9.3460856351765909</v>
      </c>
    </row>
    <row r="67" spans="1:2" x14ac:dyDescent="0.25">
      <c r="A67" s="16" t="str">
        <f>'Нормировка и расчет'!A132</f>
        <v>Ставропольский край</v>
      </c>
      <c r="B67" s="16">
        <f>'Нормировка и расчет'!AJ132</f>
        <v>9.6125014308173675</v>
      </c>
    </row>
    <row r="68" spans="1:2" x14ac:dyDescent="0.25">
      <c r="A68" s="16" t="str">
        <f>'Нормировка и расчет'!A174</f>
        <v>г. Севастополь</v>
      </c>
      <c r="B68" s="16">
        <f>'Нормировка и расчет'!AJ174</f>
        <v>9.992746765783842</v>
      </c>
    </row>
    <row r="69" spans="1:2" x14ac:dyDescent="0.25">
      <c r="A69" s="16" t="str">
        <f>'Нормировка и расчет'!A149</f>
        <v>Ханты-Мансийский автономный округ – Югра</v>
      </c>
      <c r="B69" s="16">
        <f>'Нормировка и расчет'!AJ149</f>
        <v>10.467125714754511</v>
      </c>
    </row>
    <row r="70" spans="1:2" x14ac:dyDescent="0.25">
      <c r="A70" s="16" t="str">
        <f>'Нормировка и расчет'!A156</f>
        <v>Алтайский край</v>
      </c>
      <c r="B70" s="16">
        <f>'Нормировка и расчет'!AJ156</f>
        <v>12.118891941836337</v>
      </c>
    </row>
    <row r="71" spans="1:2" x14ac:dyDescent="0.25">
      <c r="A71" s="16" t="str">
        <f>'Нормировка и расчет'!A169</f>
        <v>Магаданская область</v>
      </c>
      <c r="B71" s="16">
        <f>'Нормировка и расчет'!AJ169</f>
        <v>13.089212668226663</v>
      </c>
    </row>
    <row r="72" spans="1:2" x14ac:dyDescent="0.25">
      <c r="A72" s="16" t="str">
        <f>'Нормировка и расчет'!A122</f>
        <v>Краснодарский край</v>
      </c>
      <c r="B72" s="16">
        <f>'Нормировка и расчет'!AJ122</f>
        <v>14.516170977739446</v>
      </c>
    </row>
    <row r="73" spans="1:2" x14ac:dyDescent="0.25">
      <c r="A73" s="16" t="str">
        <f>'Нормировка и расчет'!A154</f>
        <v>Республика Тыва</v>
      </c>
      <c r="B73" s="16">
        <f>'Нормировка и расчет'!AJ154</f>
        <v>17.894312062269258</v>
      </c>
    </row>
    <row r="74" spans="1:2" x14ac:dyDescent="0.25">
      <c r="A74" s="16" t="str">
        <f>'Нормировка и расчет'!A128</f>
        <v>Кабардино-Балкарская Республика</v>
      </c>
      <c r="B74" s="16">
        <f>'Нормировка и расчет'!AJ128</f>
        <v>18.143569552598947</v>
      </c>
    </row>
    <row r="75" spans="1:2" x14ac:dyDescent="0.25">
      <c r="A75" s="16" t="str">
        <f>'Нормировка и расчет'!A108</f>
        <v>г. Москва</v>
      </c>
      <c r="B75" s="16">
        <f>'Нормировка и расчет'!AJ108</f>
        <v>18.42837528019388</v>
      </c>
    </row>
    <row r="76" spans="1:2" x14ac:dyDescent="0.25">
      <c r="A76" s="16" t="str">
        <f>'Нормировка и расчет'!A119</f>
        <v>г. Санкт-Петербург</v>
      </c>
      <c r="B76" s="16">
        <f>'Нормировка и расчет'!AJ119</f>
        <v>19.268072782954881</v>
      </c>
    </row>
    <row r="77" spans="1:2" x14ac:dyDescent="0.25">
      <c r="A77" s="16" t="str">
        <f>'Нормировка и расчет'!A173</f>
        <v>Республика Крым</v>
      </c>
      <c r="B77" s="16">
        <f>'Нормировка и расчет'!AJ173</f>
        <v>20.003961542241161</v>
      </c>
    </row>
    <row r="78" spans="1:2" x14ac:dyDescent="0.25">
      <c r="A78" s="16" t="str">
        <f>'Нормировка и расчет'!A120</f>
        <v>Республика Адыгея</v>
      </c>
      <c r="B78" s="16">
        <f>'Нормировка и расчет'!AJ120</f>
        <v>25.884816725132076</v>
      </c>
    </row>
    <row r="79" spans="1:2" x14ac:dyDescent="0.25">
      <c r="A79" s="16" t="str">
        <f>'Нормировка и расчет'!A121</f>
        <v>Республика Калмыкия</v>
      </c>
      <c r="B79" s="16">
        <f>'Нормировка и расчет'!AJ121</f>
        <v>30.125179595066008</v>
      </c>
    </row>
    <row r="80" spans="1:2" x14ac:dyDescent="0.25">
      <c r="A80" s="16" t="str">
        <f>'Нормировка и расчет'!A126</f>
        <v>Республика Дагестан</v>
      </c>
      <c r="B80" s="16">
        <f>'Нормировка и расчет'!AJ126</f>
        <v>32.082956116309369</v>
      </c>
    </row>
    <row r="81" spans="1:2" x14ac:dyDescent="0.25">
      <c r="A81" s="16" t="str">
        <f>'Нормировка и расчет'!A138</f>
        <v>Чувашская Республика</v>
      </c>
      <c r="B81" s="16">
        <f>'Нормировка и расчет'!AJ138</f>
        <v>33.550806121686598</v>
      </c>
    </row>
    <row r="82" spans="1:2" x14ac:dyDescent="0.25">
      <c r="A82" s="16" t="str">
        <f>'Нормировка и расчет'!A129</f>
        <v>Карачаево-Черкесская Республика</v>
      </c>
      <c r="B82" s="16">
        <f>'Нормировка и расчет'!AJ129</f>
        <v>35.05704799512668</v>
      </c>
    </row>
    <row r="83" spans="1:2" x14ac:dyDescent="0.25">
      <c r="A83" s="16" t="str">
        <f>'Нормировка и расчет'!A127</f>
        <v>Республика Ингушетия</v>
      </c>
      <c r="B83" s="16">
        <f>'Нормировка и расчет'!AJ127</f>
        <v>40.75212359857467</v>
      </c>
    </row>
    <row r="84" spans="1:2" x14ac:dyDescent="0.25">
      <c r="A84" s="16" t="str">
        <f>'Нормировка и расчет'!A131</f>
        <v>Чеченская Республика</v>
      </c>
      <c r="B84" s="16">
        <f>'Нормировка и расчет'!AJ131</f>
        <v>63.645000886371243</v>
      </c>
    </row>
    <row r="85" spans="1:2" x14ac:dyDescent="0.25">
      <c r="A85" s="16" t="str">
        <f>'Нормировка и расчет'!A152</f>
        <v>Республика Алтай</v>
      </c>
      <c r="B85" s="16">
        <f>'Нормировка и расчет'!AJ152</f>
        <v>69.55871126611153</v>
      </c>
    </row>
  </sheetData>
  <autoFilter ref="A1:B1">
    <sortState ref="A2:B85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zoomScale="70" zoomScaleNormal="70" workbookViewId="0">
      <selection activeCell="N20" sqref="N20"/>
    </sheetView>
  </sheetViews>
  <sheetFormatPr defaultRowHeight="15" x14ac:dyDescent="0.25"/>
  <cols>
    <col min="1" max="1" width="15.7109375" bestFit="1" customWidth="1"/>
  </cols>
  <sheetData>
    <row r="1" spans="1:35" x14ac:dyDescent="0.25">
      <c r="A1" s="18"/>
      <c r="B1" s="82" t="s">
        <v>84</v>
      </c>
      <c r="C1" s="82"/>
      <c r="D1" s="82"/>
      <c r="E1" s="82"/>
      <c r="F1" s="82"/>
      <c r="G1" s="82"/>
      <c r="H1" s="82"/>
      <c r="I1" s="82"/>
      <c r="J1" s="82"/>
      <c r="K1" s="19" t="s">
        <v>83</v>
      </c>
      <c r="L1" s="83" t="s">
        <v>85</v>
      </c>
      <c r="M1" s="83"/>
      <c r="N1" s="83"/>
      <c r="O1" s="84" t="s">
        <v>104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20" t="s">
        <v>110</v>
      </c>
      <c r="AC1" s="85" t="s">
        <v>105</v>
      </c>
      <c r="AD1" s="85"/>
      <c r="AE1" s="86" t="s">
        <v>106</v>
      </c>
      <c r="AF1" s="86"/>
      <c r="AG1" s="86"/>
      <c r="AH1" s="86"/>
      <c r="AI1" s="86"/>
    </row>
    <row r="2" spans="1:35" ht="42" customHeight="1" x14ac:dyDescent="0.25">
      <c r="A2" s="18"/>
      <c r="B2" s="81" t="s">
        <v>82</v>
      </c>
      <c r="C2" s="81"/>
      <c r="D2" s="80" t="s">
        <v>114</v>
      </c>
      <c r="E2" s="80"/>
      <c r="F2" s="81" t="s">
        <v>115</v>
      </c>
      <c r="G2" s="81"/>
      <c r="H2" s="81" t="s">
        <v>118</v>
      </c>
      <c r="I2" s="81"/>
      <c r="J2" s="81"/>
      <c r="K2" s="62" t="s">
        <v>137</v>
      </c>
      <c r="L2" s="80" t="s">
        <v>121</v>
      </c>
      <c r="M2" s="80"/>
      <c r="N2" s="62" t="s">
        <v>122</v>
      </c>
      <c r="O2" s="81" t="s">
        <v>161</v>
      </c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62" t="s">
        <v>123</v>
      </c>
      <c r="AC2" s="80" t="s">
        <v>124</v>
      </c>
      <c r="AD2" s="80"/>
      <c r="AE2" s="81" t="s">
        <v>125</v>
      </c>
      <c r="AF2" s="81"/>
      <c r="AG2" s="81"/>
      <c r="AH2" s="81"/>
      <c r="AI2" s="62" t="s">
        <v>126</v>
      </c>
    </row>
    <row r="3" spans="1:35" ht="87.75" customHeight="1" x14ac:dyDescent="0.25">
      <c r="A3" s="22"/>
      <c r="B3" s="23" t="s">
        <v>77</v>
      </c>
      <c r="C3" s="23" t="s">
        <v>78</v>
      </c>
      <c r="D3" s="23" t="s">
        <v>116</v>
      </c>
      <c r="E3" s="23" t="s">
        <v>117</v>
      </c>
      <c r="F3" s="23" t="s">
        <v>81</v>
      </c>
      <c r="G3" s="23" t="s">
        <v>129</v>
      </c>
      <c r="H3" s="23" t="s">
        <v>119</v>
      </c>
      <c r="I3" s="23" t="s">
        <v>113</v>
      </c>
      <c r="J3" s="23" t="s">
        <v>120</v>
      </c>
      <c r="K3" s="23" t="s">
        <v>144</v>
      </c>
      <c r="L3" s="23" t="s">
        <v>86</v>
      </c>
      <c r="M3" s="23" t="s">
        <v>87</v>
      </c>
      <c r="N3" s="23" t="s">
        <v>162</v>
      </c>
      <c r="O3" s="23" t="s">
        <v>88</v>
      </c>
      <c r="P3" s="23" t="s">
        <v>93</v>
      </c>
      <c r="Q3" s="23" t="s">
        <v>94</v>
      </c>
      <c r="R3" s="23" t="s">
        <v>95</v>
      </c>
      <c r="S3" s="23" t="s">
        <v>89</v>
      </c>
      <c r="T3" s="23" t="s">
        <v>96</v>
      </c>
      <c r="U3" s="23" t="s">
        <v>97</v>
      </c>
      <c r="V3" s="23" t="s">
        <v>98</v>
      </c>
      <c r="W3" s="23" t="s">
        <v>99</v>
      </c>
      <c r="X3" s="23" t="s">
        <v>83</v>
      </c>
      <c r="Y3" s="23" t="s">
        <v>90</v>
      </c>
      <c r="Z3" s="23" t="s">
        <v>100</v>
      </c>
      <c r="AA3" s="23" t="s">
        <v>101</v>
      </c>
      <c r="AB3" s="23" t="s">
        <v>134</v>
      </c>
      <c r="AC3" s="23" t="s">
        <v>102</v>
      </c>
      <c r="AD3" s="23" t="s">
        <v>103</v>
      </c>
      <c r="AE3" s="23" t="s">
        <v>108</v>
      </c>
      <c r="AF3" s="23" t="s">
        <v>109</v>
      </c>
      <c r="AG3" s="23" t="s">
        <v>135</v>
      </c>
      <c r="AH3" s="23" t="s">
        <v>136</v>
      </c>
      <c r="AI3" s="23" t="s">
        <v>107</v>
      </c>
    </row>
    <row r="4" spans="1:35" x14ac:dyDescent="0.25">
      <c r="A4" s="15" t="s">
        <v>45</v>
      </c>
      <c r="B4" s="62">
        <v>160.19999999999999</v>
      </c>
      <c r="C4" s="62">
        <v>2634.4</v>
      </c>
      <c r="D4" s="62">
        <v>19.7</v>
      </c>
      <c r="E4" s="62">
        <v>24</v>
      </c>
      <c r="F4" s="62">
        <v>75.599999999999994</v>
      </c>
      <c r="G4" s="62">
        <v>24.4</v>
      </c>
      <c r="H4" s="24">
        <v>95</v>
      </c>
      <c r="I4" s="24">
        <v>303.8</v>
      </c>
      <c r="J4" s="24">
        <v>130</v>
      </c>
      <c r="K4" s="63">
        <v>349.70000000000005</v>
      </c>
      <c r="L4" s="24">
        <v>366</v>
      </c>
      <c r="M4" s="24">
        <v>120</v>
      </c>
      <c r="N4" s="24">
        <v>7.7</v>
      </c>
      <c r="O4" s="24">
        <v>298.1516225165563</v>
      </c>
      <c r="P4" s="24">
        <v>9100.0847434554962</v>
      </c>
      <c r="Q4" s="24">
        <v>1201.0520569550931</v>
      </c>
      <c r="R4" s="24">
        <v>1049.3963836477988</v>
      </c>
      <c r="S4" s="24">
        <v>441.40547510373443</v>
      </c>
      <c r="T4" s="24">
        <v>665.00684207818927</v>
      </c>
      <c r="U4" s="24">
        <v>361.6859189189189</v>
      </c>
      <c r="V4" s="24">
        <v>707.12664547206168</v>
      </c>
      <c r="W4" s="24">
        <v>1168.1725258166491</v>
      </c>
      <c r="X4" s="24">
        <v>344.13729770992364</v>
      </c>
      <c r="Y4" s="24">
        <v>516.96799118387912</v>
      </c>
      <c r="Z4" s="24">
        <v>251.81740570175438</v>
      </c>
      <c r="AA4" s="24">
        <v>0</v>
      </c>
      <c r="AB4" s="62">
        <v>31.822426358943211</v>
      </c>
      <c r="AC4" s="24">
        <v>5829.2</v>
      </c>
      <c r="AD4" s="24">
        <v>527.1</v>
      </c>
      <c r="AE4" s="24">
        <v>334</v>
      </c>
      <c r="AF4" s="24">
        <v>401</v>
      </c>
      <c r="AG4" s="24">
        <v>17.954752505314303</v>
      </c>
      <c r="AH4" s="24">
        <v>12.678408745824475</v>
      </c>
      <c r="AI4" s="62">
        <v>2209</v>
      </c>
    </row>
    <row r="5" spans="1:35" x14ac:dyDescent="0.25">
      <c r="A5" s="15" t="s">
        <v>42</v>
      </c>
      <c r="B5" s="62">
        <v>67.8</v>
      </c>
      <c r="C5" s="62">
        <v>3868.7</v>
      </c>
      <c r="D5" s="62">
        <v>18.600000000000001</v>
      </c>
      <c r="E5" s="62">
        <v>23.8</v>
      </c>
      <c r="F5" s="62">
        <v>76.400000000000006</v>
      </c>
      <c r="G5" s="62">
        <v>23.6</v>
      </c>
      <c r="H5" s="24">
        <v>72</v>
      </c>
      <c r="I5" s="24">
        <v>311.3</v>
      </c>
      <c r="J5" s="24">
        <v>423</v>
      </c>
      <c r="K5" s="63">
        <v>713.59000000000015</v>
      </c>
      <c r="L5" s="24">
        <v>882</v>
      </c>
      <c r="M5" s="24">
        <v>382</v>
      </c>
      <c r="N5" s="24">
        <v>20.399999999999999</v>
      </c>
      <c r="O5" s="24">
        <v>808.70137034883714</v>
      </c>
      <c r="P5" s="24">
        <v>10122.871756962024</v>
      </c>
      <c r="Q5" s="24">
        <v>1166.3087558064517</v>
      </c>
      <c r="R5" s="24">
        <v>1005.5448722466961</v>
      </c>
      <c r="S5" s="24">
        <v>949.98091518624631</v>
      </c>
      <c r="T5" s="24">
        <v>815.23869105949723</v>
      </c>
      <c r="U5" s="24">
        <v>415.57717737789199</v>
      </c>
      <c r="V5" s="24">
        <v>984.53179143536875</v>
      </c>
      <c r="W5" s="24">
        <v>1192.1485427631578</v>
      </c>
      <c r="X5" s="24">
        <v>322.49279949874688</v>
      </c>
      <c r="Y5" s="24">
        <v>453.64836744639376</v>
      </c>
      <c r="Z5" s="24">
        <v>398.40352520325206</v>
      </c>
      <c r="AA5" s="24">
        <v>0</v>
      </c>
      <c r="AB5" s="62">
        <v>33.137488045079742</v>
      </c>
      <c r="AC5" s="24">
        <v>9839.9</v>
      </c>
      <c r="AD5" s="24">
        <v>1568.4</v>
      </c>
      <c r="AE5" s="24">
        <v>289</v>
      </c>
      <c r="AF5" s="24">
        <v>1151</v>
      </c>
      <c r="AG5" s="24">
        <v>46.061984646005122</v>
      </c>
      <c r="AH5" s="24">
        <v>45.803499883681859</v>
      </c>
      <c r="AI5" s="62">
        <v>1349</v>
      </c>
    </row>
    <row r="6" spans="1:35" x14ac:dyDescent="0.25">
      <c r="A6" s="15" t="s">
        <v>63</v>
      </c>
      <c r="B6" s="62">
        <v>2366.8000000000002</v>
      </c>
      <c r="C6" s="62">
        <v>2866.5</v>
      </c>
      <c r="D6" s="62">
        <v>19.2</v>
      </c>
      <c r="E6" s="62">
        <v>22.1</v>
      </c>
      <c r="F6" s="62">
        <v>77</v>
      </c>
      <c r="G6" s="62">
        <v>23</v>
      </c>
      <c r="H6" s="24">
        <v>119</v>
      </c>
      <c r="I6" s="24">
        <v>247.1</v>
      </c>
      <c r="J6" s="24">
        <v>12</v>
      </c>
      <c r="K6" s="63">
        <v>444.27199999999999</v>
      </c>
      <c r="L6" s="24">
        <v>369</v>
      </c>
      <c r="M6" s="24">
        <v>103</v>
      </c>
      <c r="N6" s="24">
        <v>4</v>
      </c>
      <c r="O6" s="24">
        <v>571.88832649420169</v>
      </c>
      <c r="P6" s="24">
        <v>10986.384814685314</v>
      </c>
      <c r="Q6" s="24">
        <v>2878.3475148936168</v>
      </c>
      <c r="R6" s="24">
        <v>1609.1371236897273</v>
      </c>
      <c r="S6" s="24">
        <v>993.45470944741544</v>
      </c>
      <c r="T6" s="24">
        <v>508.8998762397585</v>
      </c>
      <c r="U6" s="24">
        <v>348.59022083333332</v>
      </c>
      <c r="V6" s="24">
        <v>877.84942307692313</v>
      </c>
      <c r="W6" s="24">
        <v>852.59021195652167</v>
      </c>
      <c r="X6" s="24">
        <v>397.09965632273082</v>
      </c>
      <c r="Y6" s="24">
        <v>562.09049245283018</v>
      </c>
      <c r="Z6" s="24">
        <v>346.61618425460637</v>
      </c>
      <c r="AA6" s="24">
        <v>0</v>
      </c>
      <c r="AB6" s="62">
        <v>28.148613291470433</v>
      </c>
      <c r="AC6" s="24">
        <v>6305.9</v>
      </c>
      <c r="AD6" s="24">
        <v>249.8</v>
      </c>
      <c r="AE6" s="24">
        <v>318</v>
      </c>
      <c r="AF6" s="24">
        <v>622</v>
      </c>
      <c r="AG6" s="24">
        <v>5.7561486132914705</v>
      </c>
      <c r="AH6" s="24">
        <v>24.733996162567593</v>
      </c>
      <c r="AI6" s="62">
        <v>2176</v>
      </c>
    </row>
    <row r="7" spans="1:35" x14ac:dyDescent="0.25">
      <c r="A7" s="15" t="s">
        <v>51</v>
      </c>
      <c r="B7" s="62">
        <v>101.2</v>
      </c>
      <c r="C7" s="62">
        <v>2487.5</v>
      </c>
      <c r="D7" s="62">
        <v>16.399999999999999</v>
      </c>
      <c r="E7" s="62">
        <v>26.7</v>
      </c>
      <c r="F7" s="62">
        <v>75.3</v>
      </c>
      <c r="G7" s="62">
        <v>24.7</v>
      </c>
      <c r="H7" s="24">
        <v>99</v>
      </c>
      <c r="I7" s="24">
        <v>205.2</v>
      </c>
      <c r="J7" s="24">
        <v>179</v>
      </c>
      <c r="K7" s="63">
        <v>413.31400000000002</v>
      </c>
      <c r="L7" s="24">
        <v>217</v>
      </c>
      <c r="M7" s="24">
        <v>113</v>
      </c>
      <c r="N7" s="24">
        <v>5.7</v>
      </c>
      <c r="O7" s="24">
        <v>578.12688072211483</v>
      </c>
      <c r="P7" s="24">
        <v>2512.3378461538459</v>
      </c>
      <c r="Q7" s="24">
        <v>782.58890496114759</v>
      </c>
      <c r="R7" s="24">
        <v>1104.1764009009009</v>
      </c>
      <c r="S7" s="24">
        <v>537.68539977090495</v>
      </c>
      <c r="T7" s="24">
        <v>384.96071561886055</v>
      </c>
      <c r="U7" s="24">
        <v>382.7853989071038</v>
      </c>
      <c r="V7" s="24">
        <v>528.89624926108377</v>
      </c>
      <c r="W7" s="24">
        <v>696.06792412746586</v>
      </c>
      <c r="X7" s="24">
        <v>213.25146594982081</v>
      </c>
      <c r="Y7" s="24">
        <v>393.34343863636366</v>
      </c>
      <c r="Z7" s="24">
        <v>164.46494570135746</v>
      </c>
      <c r="AA7" s="24">
        <v>0</v>
      </c>
      <c r="AB7" s="62">
        <v>20.58492462311558</v>
      </c>
      <c r="AC7" s="24">
        <v>919.7</v>
      </c>
      <c r="AD7" s="24">
        <v>455.8</v>
      </c>
      <c r="AE7" s="24">
        <v>239</v>
      </c>
      <c r="AF7" s="24">
        <v>321</v>
      </c>
      <c r="AG7" s="24">
        <v>8.1608040201005032</v>
      </c>
      <c r="AH7" s="24">
        <v>7.6783919597989954</v>
      </c>
      <c r="AI7" s="62">
        <v>1195</v>
      </c>
    </row>
    <row r="8" spans="1:35" x14ac:dyDescent="0.25">
      <c r="A8" s="15" t="s">
        <v>33</v>
      </c>
      <c r="B8" s="62">
        <v>112.9</v>
      </c>
      <c r="C8" s="62">
        <v>2545.9</v>
      </c>
      <c r="D8" s="62">
        <v>16.899999999999999</v>
      </c>
      <c r="E8" s="62">
        <v>26.5</v>
      </c>
      <c r="F8" s="62">
        <v>76.7</v>
      </c>
      <c r="G8" s="62">
        <v>23.3</v>
      </c>
      <c r="H8" s="24">
        <v>162</v>
      </c>
      <c r="I8" s="24">
        <v>119.9</v>
      </c>
      <c r="J8" s="24">
        <v>141</v>
      </c>
      <c r="K8" s="63">
        <v>424.26800000000003</v>
      </c>
      <c r="L8" s="24">
        <v>261</v>
      </c>
      <c r="M8" s="24">
        <v>166</v>
      </c>
      <c r="N8" s="24">
        <v>2.5</v>
      </c>
      <c r="O8" s="24">
        <v>500.62626680348893</v>
      </c>
      <c r="P8" s="24">
        <v>6201.545213114754</v>
      </c>
      <c r="Q8" s="24">
        <v>1037.6700973952434</v>
      </c>
      <c r="R8" s="24">
        <v>464.42586065573772</v>
      </c>
      <c r="S8" s="24">
        <v>714.51257093425602</v>
      </c>
      <c r="T8" s="24">
        <v>438.34012232928364</v>
      </c>
      <c r="U8" s="24">
        <v>275.3280473684211</v>
      </c>
      <c r="V8" s="24">
        <v>544.70238453500531</v>
      </c>
      <c r="W8" s="24">
        <v>833.32519411764702</v>
      </c>
      <c r="X8" s="24">
        <v>280.62241789473683</v>
      </c>
      <c r="Y8" s="24">
        <v>407.13251788079469</v>
      </c>
      <c r="Z8" s="24">
        <v>269.30728311688313</v>
      </c>
      <c r="AA8" s="24">
        <v>0</v>
      </c>
      <c r="AB8" s="62">
        <v>21.886169920263953</v>
      </c>
      <c r="AC8" s="24">
        <v>1158.3</v>
      </c>
      <c r="AD8" s="24">
        <v>893.7</v>
      </c>
      <c r="AE8" s="24">
        <v>186</v>
      </c>
      <c r="AF8" s="24">
        <v>1235</v>
      </c>
      <c r="AG8" s="24">
        <v>17.086295612553517</v>
      </c>
      <c r="AH8" s="24">
        <v>12.412113594406692</v>
      </c>
      <c r="AI8" s="62">
        <v>1634</v>
      </c>
    </row>
    <row r="9" spans="1:35" x14ac:dyDescent="0.25">
      <c r="A9" s="15" t="s">
        <v>71</v>
      </c>
      <c r="B9" s="62">
        <v>164.7</v>
      </c>
      <c r="C9" s="62">
        <v>1929</v>
      </c>
      <c r="D9" s="62">
        <v>17.2</v>
      </c>
      <c r="E9" s="62">
        <v>23.9</v>
      </c>
      <c r="F9" s="62">
        <v>77</v>
      </c>
      <c r="G9" s="62">
        <v>23</v>
      </c>
      <c r="H9" s="24">
        <v>76</v>
      </c>
      <c r="I9" s="24">
        <v>62.1</v>
      </c>
      <c r="J9" s="24">
        <v>93</v>
      </c>
      <c r="K9" s="63">
        <v>347.99</v>
      </c>
      <c r="L9" s="24">
        <v>212</v>
      </c>
      <c r="M9" s="24">
        <v>58</v>
      </c>
      <c r="N9" s="24">
        <v>0.3</v>
      </c>
      <c r="O9" s="24">
        <v>746.64280105263151</v>
      </c>
      <c r="P9" s="24">
        <v>766.94868932038833</v>
      </c>
      <c r="Q9" s="24">
        <v>590.4113833833834</v>
      </c>
      <c r="R9" s="24">
        <v>459.78425745257459</v>
      </c>
      <c r="S9" s="24">
        <v>568.62968174474952</v>
      </c>
      <c r="T9" s="24">
        <v>736.68703830439222</v>
      </c>
      <c r="U9" s="24">
        <v>431.06720152091253</v>
      </c>
      <c r="V9" s="24">
        <v>1521.0146248888891</v>
      </c>
      <c r="W9" s="24">
        <v>1023.0590726495727</v>
      </c>
      <c r="X9" s="24">
        <v>303.38079434447303</v>
      </c>
      <c r="Y9" s="24">
        <v>597.61711475409834</v>
      </c>
      <c r="Z9" s="24">
        <v>332.57044376899694</v>
      </c>
      <c r="AA9" s="24">
        <v>0</v>
      </c>
      <c r="AB9" s="62">
        <v>36.740798341109382</v>
      </c>
      <c r="AC9" s="24">
        <v>2702.1</v>
      </c>
      <c r="AD9" s="24">
        <v>5.8</v>
      </c>
      <c r="AE9" s="24">
        <v>273</v>
      </c>
      <c r="AF9" s="24">
        <v>364</v>
      </c>
      <c r="AG9" s="24">
        <v>7.1021254536029028</v>
      </c>
      <c r="AH9" s="24">
        <v>34.110938310005182</v>
      </c>
      <c r="AI9" s="62">
        <v>2455</v>
      </c>
    </row>
    <row r="10" spans="1:35" s="45" customFormat="1" x14ac:dyDescent="0.25">
      <c r="A10" s="15" t="s">
        <v>20</v>
      </c>
      <c r="B10" s="26">
        <v>413.1</v>
      </c>
      <c r="C10" s="26">
        <v>1130.2</v>
      </c>
      <c r="D10" s="26">
        <v>18.3</v>
      </c>
      <c r="E10" s="26">
        <v>25.6</v>
      </c>
      <c r="F10" s="26">
        <v>77.599999999999994</v>
      </c>
      <c r="G10" s="26">
        <v>22.4</v>
      </c>
      <c r="H10" s="27">
        <v>68</v>
      </c>
      <c r="I10" s="27">
        <v>83.7</v>
      </c>
      <c r="J10" s="27">
        <v>29</v>
      </c>
      <c r="K10" s="43">
        <v>155.98400000000001</v>
      </c>
      <c r="L10" s="27">
        <v>63</v>
      </c>
      <c r="M10" s="27">
        <v>26</v>
      </c>
      <c r="N10" s="27">
        <v>4.5</v>
      </c>
      <c r="O10" s="24">
        <v>582.04707692307693</v>
      </c>
      <c r="P10" s="24">
        <v>5221.188653846154</v>
      </c>
      <c r="Q10" s="24">
        <v>871.6382794676806</v>
      </c>
      <c r="R10" s="24">
        <v>739.68038172043009</v>
      </c>
      <c r="S10" s="24">
        <v>576.76692335766415</v>
      </c>
      <c r="T10" s="24">
        <v>568.92055094786735</v>
      </c>
      <c r="U10" s="24">
        <v>697.18480952380958</v>
      </c>
      <c r="V10" s="24">
        <v>990.01958919803599</v>
      </c>
      <c r="W10" s="24">
        <v>1071.6992286585366</v>
      </c>
      <c r="X10" s="24">
        <v>310.85014964788735</v>
      </c>
      <c r="Y10" s="24">
        <v>590.97206066945603</v>
      </c>
      <c r="Z10" s="24">
        <v>413.69262011173186</v>
      </c>
      <c r="AA10" s="24">
        <v>0</v>
      </c>
      <c r="AB10" s="27">
        <v>8.5</v>
      </c>
      <c r="AC10" s="44">
        <v>1936</v>
      </c>
      <c r="AD10" s="44">
        <v>112</v>
      </c>
      <c r="AE10" s="27">
        <v>191</v>
      </c>
      <c r="AF10" s="27">
        <v>825</v>
      </c>
      <c r="AG10" s="27">
        <v>25.305255706954519</v>
      </c>
      <c r="AH10" s="27">
        <v>47.513714386834188</v>
      </c>
      <c r="AI10" s="26">
        <v>1966</v>
      </c>
    </row>
    <row r="11" spans="1:35" x14ac:dyDescent="0.25">
      <c r="A11" s="15" t="s">
        <v>23</v>
      </c>
      <c r="B11" s="62">
        <v>15.1</v>
      </c>
      <c r="C11" s="62">
        <v>976.4</v>
      </c>
      <c r="D11" s="62">
        <v>17.100000000000001</v>
      </c>
      <c r="E11" s="62">
        <v>24.6</v>
      </c>
      <c r="F11" s="62">
        <v>77.7</v>
      </c>
      <c r="G11" s="62">
        <v>22.3</v>
      </c>
      <c r="H11" s="24">
        <v>105</v>
      </c>
      <c r="I11" s="24">
        <v>63</v>
      </c>
      <c r="J11" s="24">
        <v>513</v>
      </c>
      <c r="K11" s="63">
        <v>171.04000000000002</v>
      </c>
      <c r="L11" s="24">
        <v>46</v>
      </c>
      <c r="M11" s="24">
        <v>17</v>
      </c>
      <c r="N11" s="24">
        <v>0.4</v>
      </c>
      <c r="O11" s="24">
        <v>726.68132183908051</v>
      </c>
      <c r="P11" s="24">
        <v>3435.3911764705881</v>
      </c>
      <c r="Q11" s="24">
        <v>1162.5631424657536</v>
      </c>
      <c r="R11" s="24">
        <v>895.530221238938</v>
      </c>
      <c r="S11" s="24">
        <v>509.82195465994965</v>
      </c>
      <c r="T11" s="24">
        <v>546.96418150289026</v>
      </c>
      <c r="U11" s="24">
        <v>276.4573548387097</v>
      </c>
      <c r="V11" s="24">
        <v>755.8319263392857</v>
      </c>
      <c r="W11" s="24">
        <v>1200.7038571428573</v>
      </c>
      <c r="X11" s="24">
        <v>359.25433647798741</v>
      </c>
      <c r="Y11" s="24">
        <v>558.91901718213057</v>
      </c>
      <c r="Z11" s="24">
        <v>278.09501554404142</v>
      </c>
      <c r="AA11" s="24">
        <v>0</v>
      </c>
      <c r="AB11" s="62">
        <v>55.859278984022943</v>
      </c>
      <c r="AC11" s="24">
        <v>2634.9</v>
      </c>
      <c r="AD11" s="24">
        <v>107</v>
      </c>
      <c r="AE11" s="24">
        <v>209</v>
      </c>
      <c r="AF11" s="24">
        <v>1269</v>
      </c>
      <c r="AG11" s="24">
        <v>12.187628021302745</v>
      </c>
      <c r="AH11" s="24">
        <v>38.201556739041379</v>
      </c>
      <c r="AI11" s="62">
        <v>1697</v>
      </c>
    </row>
    <row r="12" spans="1:35" x14ac:dyDescent="0.25">
      <c r="A12" s="15" t="s">
        <v>5</v>
      </c>
      <c r="B12" s="62">
        <v>29.8</v>
      </c>
      <c r="C12" s="62">
        <v>1009.8</v>
      </c>
      <c r="D12" s="62">
        <v>16.100000000000001</v>
      </c>
      <c r="E12" s="62">
        <v>27.3</v>
      </c>
      <c r="F12" s="62">
        <v>76.099999999999994</v>
      </c>
      <c r="G12" s="62">
        <v>23.9</v>
      </c>
      <c r="H12" s="24">
        <v>118</v>
      </c>
      <c r="I12" s="24">
        <v>42.8</v>
      </c>
      <c r="J12" s="24">
        <v>321</v>
      </c>
      <c r="K12" s="63">
        <v>159.227</v>
      </c>
      <c r="L12" s="24">
        <v>103</v>
      </c>
      <c r="M12" s="24">
        <v>26</v>
      </c>
      <c r="N12" s="24">
        <v>3.2</v>
      </c>
      <c r="O12" s="24">
        <v>848.27346060606067</v>
      </c>
      <c r="P12" s="24">
        <v>1260.471125</v>
      </c>
      <c r="Q12" s="24">
        <v>929.45007294317213</v>
      </c>
      <c r="R12" s="24">
        <v>566.45574999999997</v>
      </c>
      <c r="S12" s="24">
        <v>570.61611176470592</v>
      </c>
      <c r="T12" s="24">
        <v>576.69702659574466</v>
      </c>
      <c r="U12" s="24">
        <v>347.91067045454542</v>
      </c>
      <c r="V12" s="24">
        <v>507.66135714285707</v>
      </c>
      <c r="W12" s="24">
        <v>949.94096822033907</v>
      </c>
      <c r="X12" s="24">
        <v>365.69011515151516</v>
      </c>
      <c r="Y12" s="24">
        <v>590.48366304347826</v>
      </c>
      <c r="Z12" s="24">
        <v>435.39507692307689</v>
      </c>
      <c r="AA12" s="24">
        <v>0</v>
      </c>
      <c r="AB12" s="62">
        <v>28.356110120816005</v>
      </c>
      <c r="AC12" s="24">
        <v>177</v>
      </c>
      <c r="AD12" s="24">
        <v>324.3</v>
      </c>
      <c r="AE12" s="24">
        <v>208</v>
      </c>
      <c r="AF12" s="24">
        <v>664</v>
      </c>
      <c r="AG12" s="24">
        <v>71.400277282630228</v>
      </c>
      <c r="AH12" s="24">
        <v>15.943751237868888</v>
      </c>
      <c r="AI12" s="62">
        <v>1804</v>
      </c>
    </row>
    <row r="13" spans="1:35" x14ac:dyDescent="0.25">
      <c r="A13" s="29" t="s">
        <v>52</v>
      </c>
      <c r="B13" s="30">
        <v>37.200000000000003</v>
      </c>
      <c r="C13" s="30">
        <v>1257.5999999999999</v>
      </c>
      <c r="D13" s="30">
        <v>15.9</v>
      </c>
      <c r="E13" s="30">
        <v>27.5</v>
      </c>
      <c r="F13" s="30">
        <v>74.7</v>
      </c>
      <c r="G13" s="30">
        <v>25.3</v>
      </c>
      <c r="H13" s="31">
        <v>223</v>
      </c>
      <c r="I13" s="31">
        <v>85.5</v>
      </c>
      <c r="J13" s="31">
        <v>237</v>
      </c>
      <c r="K13" s="32">
        <v>178.98999999999998</v>
      </c>
      <c r="L13" s="31">
        <v>243</v>
      </c>
      <c r="M13" s="31">
        <v>127</v>
      </c>
      <c r="N13" s="31">
        <v>13.2</v>
      </c>
      <c r="O13" s="31">
        <v>342.87028592375367</v>
      </c>
      <c r="P13" s="31">
        <v>4064.3113913043476</v>
      </c>
      <c r="Q13" s="31">
        <v>591.00657894736844</v>
      </c>
      <c r="R13" s="31">
        <v>776.00628395061733</v>
      </c>
      <c r="S13" s="31">
        <v>490.38835915492962</v>
      </c>
      <c r="T13" s="31">
        <v>451.1835185643564</v>
      </c>
      <c r="U13" s="31">
        <v>226.97132075471697</v>
      </c>
      <c r="V13" s="31">
        <v>784.11255693069313</v>
      </c>
      <c r="W13" s="31">
        <v>802.04893094629153</v>
      </c>
      <c r="X13" s="31">
        <v>293.79441684210531</v>
      </c>
      <c r="Y13" s="31">
        <v>346.46004773269692</v>
      </c>
      <c r="Z13" s="31">
        <v>263.34726519337016</v>
      </c>
      <c r="AA13" s="31">
        <v>0</v>
      </c>
      <c r="AB13" s="30">
        <v>23.715012722646311</v>
      </c>
      <c r="AC13" s="31">
        <v>387.7</v>
      </c>
      <c r="AD13" s="31">
        <v>89.6</v>
      </c>
      <c r="AE13" s="31">
        <v>180</v>
      </c>
      <c r="AF13" s="31">
        <v>625</v>
      </c>
      <c r="AG13" s="31">
        <v>6.3613231552162857</v>
      </c>
      <c r="AH13" s="31">
        <v>15.267175572519085</v>
      </c>
      <c r="AI13" s="30">
        <v>1306</v>
      </c>
    </row>
    <row r="14" spans="1:35" ht="15.75" thickBot="1" x14ac:dyDescent="0.3">
      <c r="A14" s="15" t="s">
        <v>46</v>
      </c>
      <c r="B14" s="64">
        <v>120.4</v>
      </c>
      <c r="C14" s="64">
        <v>1297.5</v>
      </c>
      <c r="D14" s="64">
        <v>17.399999999999999</v>
      </c>
      <c r="E14" s="64">
        <v>28</v>
      </c>
      <c r="F14" s="64">
        <v>75.900000000000006</v>
      </c>
      <c r="G14" s="64">
        <v>24.1</v>
      </c>
      <c r="H14" s="24">
        <v>93</v>
      </c>
      <c r="I14" s="24">
        <v>116.5</v>
      </c>
      <c r="J14" s="24">
        <v>114</v>
      </c>
      <c r="K14" s="65">
        <v>173.149</v>
      </c>
      <c r="L14" s="24">
        <v>87</v>
      </c>
      <c r="M14" s="24">
        <v>50</v>
      </c>
      <c r="N14" s="24">
        <v>4.8</v>
      </c>
      <c r="O14" s="24">
        <v>367.03581763826605</v>
      </c>
      <c r="P14" s="24">
        <v>616.29624999999999</v>
      </c>
      <c r="Q14" s="24">
        <v>686.96762670068028</v>
      </c>
      <c r="R14" s="24">
        <v>502.15125238095243</v>
      </c>
      <c r="S14" s="24">
        <v>416.59669470404987</v>
      </c>
      <c r="T14" s="24">
        <v>326.20030222602736</v>
      </c>
      <c r="U14" s="24">
        <v>389.99153703703701</v>
      </c>
      <c r="V14" s="24">
        <v>572.49165909090902</v>
      </c>
      <c r="W14" s="24">
        <v>674.74333834586469</v>
      </c>
      <c r="X14" s="24">
        <v>216.94952150537637</v>
      </c>
      <c r="Y14" s="24">
        <v>369.69003516483519</v>
      </c>
      <c r="Z14" s="24">
        <v>224.79027203065132</v>
      </c>
      <c r="AA14" s="24">
        <v>0</v>
      </c>
      <c r="AB14" s="64">
        <v>30.606551059730251</v>
      </c>
      <c r="AC14" s="24">
        <v>753.4</v>
      </c>
      <c r="AD14" s="24">
        <v>153.1</v>
      </c>
      <c r="AE14" s="24">
        <v>157</v>
      </c>
      <c r="AF14" s="24">
        <v>671</v>
      </c>
      <c r="AG14" s="24">
        <v>22.658959537572255</v>
      </c>
      <c r="AH14" s="24">
        <v>17.341040462427745</v>
      </c>
      <c r="AI14" s="64">
        <v>1986</v>
      </c>
    </row>
    <row r="15" spans="1:35" x14ac:dyDescent="0.25">
      <c r="A15" s="67" t="s">
        <v>166</v>
      </c>
      <c r="B15" s="55">
        <v>201.47411764705885</v>
      </c>
      <c r="C15" s="55">
        <v>1724.0552941176475</v>
      </c>
      <c r="D15" s="55">
        <v>18.998823529411755</v>
      </c>
      <c r="E15" s="55">
        <v>23.644705882352937</v>
      </c>
      <c r="F15" s="55">
        <v>70.07647058823531</v>
      </c>
      <c r="G15" s="55">
        <v>29.923529411764711</v>
      </c>
      <c r="H15" s="55">
        <v>123.89411764705882</v>
      </c>
      <c r="I15" s="55">
        <v>135.56823529411761</v>
      </c>
      <c r="J15" s="55">
        <v>286.64588235294121</v>
      </c>
      <c r="K15" s="55">
        <v>306.03143529411767</v>
      </c>
      <c r="L15" s="55">
        <v>265.41176470588238</v>
      </c>
      <c r="M15" s="55">
        <v>98.705882352941174</v>
      </c>
      <c r="N15" s="55">
        <v>5.9094117647058821</v>
      </c>
      <c r="O15" s="55">
        <v>640.9850831727025</v>
      </c>
      <c r="P15" s="55">
        <v>3785.7328687688037</v>
      </c>
      <c r="Q15" s="55">
        <v>926.79689188441694</v>
      </c>
      <c r="R15" s="55">
        <v>987.55490449845604</v>
      </c>
      <c r="S15" s="55">
        <v>870.99388392106027</v>
      </c>
      <c r="T15" s="55">
        <v>691.94867683940208</v>
      </c>
      <c r="U15" s="55">
        <v>487.01752580448084</v>
      </c>
      <c r="V15" s="55">
        <v>930.11659008601885</v>
      </c>
      <c r="W15" s="55">
        <v>1063.0016788019293</v>
      </c>
      <c r="X15" s="55">
        <v>348.94053908220536</v>
      </c>
      <c r="Y15" s="55">
        <v>548.86347569554812</v>
      </c>
      <c r="Z15" s="55">
        <v>335.99893630156333</v>
      </c>
      <c r="AA15" s="55">
        <v>9.8525835549796215E-2</v>
      </c>
      <c r="AB15" s="55">
        <v>26.418512988402085</v>
      </c>
      <c r="AC15" s="55">
        <v>3512.0482352941181</v>
      </c>
      <c r="AD15" s="55">
        <v>529.62823529411764</v>
      </c>
      <c r="AE15" s="55">
        <v>209.4470588235294</v>
      </c>
      <c r="AF15" s="55">
        <v>645.24705882352941</v>
      </c>
      <c r="AG15" s="55">
        <v>16.14807332986199</v>
      </c>
      <c r="AH15" s="55">
        <v>23.767816466196798</v>
      </c>
      <c r="AI15" s="56">
        <v>1679.6705882352942</v>
      </c>
    </row>
    <row r="16" spans="1:35" x14ac:dyDescent="0.25">
      <c r="A16" s="68" t="s">
        <v>167</v>
      </c>
      <c r="B16" s="69">
        <f>AVERAGE(B4:B14)</f>
        <v>326.29090909090905</v>
      </c>
      <c r="C16" s="69">
        <f t="shared" ref="C16:AI16" si="0">AVERAGE(C4:C14)</f>
        <v>2000.3181818181818</v>
      </c>
      <c r="D16" s="69">
        <f t="shared" si="0"/>
        <v>17.527272727272727</v>
      </c>
      <c r="E16" s="69">
        <f t="shared" si="0"/>
        <v>25.454545454545453</v>
      </c>
      <c r="F16" s="69">
        <f t="shared" si="0"/>
        <v>76.363636363636374</v>
      </c>
      <c r="G16" s="69">
        <f t="shared" si="0"/>
        <v>23.63636363636364</v>
      </c>
      <c r="H16" s="69">
        <f t="shared" si="0"/>
        <v>111.81818181818181</v>
      </c>
      <c r="I16" s="69">
        <f t="shared" si="0"/>
        <v>149.17272727272729</v>
      </c>
      <c r="J16" s="69">
        <f t="shared" si="0"/>
        <v>199.27272727272728</v>
      </c>
      <c r="K16" s="69">
        <f t="shared" si="0"/>
        <v>321.04763636363629</v>
      </c>
      <c r="L16" s="69">
        <f t="shared" si="0"/>
        <v>259</v>
      </c>
      <c r="M16" s="69">
        <f t="shared" si="0"/>
        <v>108</v>
      </c>
      <c r="N16" s="69">
        <f t="shared" si="0"/>
        <v>6.0636363636363626</v>
      </c>
      <c r="O16" s="69">
        <f t="shared" si="0"/>
        <v>579.18593007891525</v>
      </c>
      <c r="P16" s="69">
        <f t="shared" si="0"/>
        <v>4935.2574236648097</v>
      </c>
      <c r="Q16" s="69">
        <f t="shared" si="0"/>
        <v>1081.6367649017811</v>
      </c>
      <c r="R16" s="69">
        <f t="shared" si="0"/>
        <v>833.84443526221582</v>
      </c>
      <c r="S16" s="69">
        <f t="shared" si="0"/>
        <v>615.44170871169138</v>
      </c>
      <c r="T16" s="69">
        <f t="shared" si="0"/>
        <v>547.19080595153343</v>
      </c>
      <c r="U16" s="69">
        <f t="shared" si="0"/>
        <v>377.59542341230912</v>
      </c>
      <c r="V16" s="69">
        <f t="shared" si="0"/>
        <v>797.65801885191934</v>
      </c>
      <c r="W16" s="69">
        <f t="shared" si="0"/>
        <v>951.3181631586275</v>
      </c>
      <c r="X16" s="69">
        <f t="shared" si="0"/>
        <v>309.77481557684581</v>
      </c>
      <c r="Y16" s="69">
        <f t="shared" si="0"/>
        <v>489.75679510426886</v>
      </c>
      <c r="Z16" s="69">
        <f t="shared" si="0"/>
        <v>307.13636704997475</v>
      </c>
      <c r="AA16" s="69">
        <f t="shared" si="0"/>
        <v>0</v>
      </c>
      <c r="AB16" s="69">
        <f t="shared" si="0"/>
        <v>29.032488497017983</v>
      </c>
      <c r="AC16" s="69">
        <f t="shared" si="0"/>
        <v>2967.6454545454549</v>
      </c>
      <c r="AD16" s="69">
        <f t="shared" si="0"/>
        <v>407.87272727272739</v>
      </c>
      <c r="AE16" s="69">
        <f t="shared" si="0"/>
        <v>234.90909090909091</v>
      </c>
      <c r="AF16" s="69">
        <f t="shared" si="0"/>
        <v>740.72727272727275</v>
      </c>
      <c r="AG16" s="69">
        <f t="shared" si="0"/>
        <v>21.821414050413079</v>
      </c>
      <c r="AH16" s="69">
        <f t="shared" si="0"/>
        <v>24.698598823179644</v>
      </c>
      <c r="AI16" s="69">
        <f t="shared" si="0"/>
        <v>1797.909090909091</v>
      </c>
    </row>
    <row r="17" ht="15" customHeight="1" x14ac:dyDescent="0.25"/>
  </sheetData>
  <mergeCells count="13">
    <mergeCell ref="O2:AA2"/>
    <mergeCell ref="AC2:AD2"/>
    <mergeCell ref="AE2:AH2"/>
    <mergeCell ref="B2:C2"/>
    <mergeCell ref="D2:E2"/>
    <mergeCell ref="F2:G2"/>
    <mergeCell ref="H2:J2"/>
    <mergeCell ref="L2:M2"/>
    <mergeCell ref="B1:J1"/>
    <mergeCell ref="L1:N1"/>
    <mergeCell ref="O1:AA1"/>
    <mergeCell ref="AC1:AD1"/>
    <mergeCell ref="AE1:A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Расчет кол-ва людей с ВО</vt:lpstr>
      <vt:lpstr>Расчет производительности</vt:lpstr>
      <vt:lpstr>исходные данные</vt:lpstr>
      <vt:lpstr>Трансформирование</vt:lpstr>
      <vt:lpstr>Нормировка и расчет</vt:lpstr>
      <vt:lpstr>Индекс (идентичные)</vt:lpstr>
      <vt:lpstr>Для сравнения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2017-03-12T12:31:59Z</dcterms:created>
  <dcterms:modified xsi:type="dcterms:W3CDTF">2019-05-09T11:24:15Z</dcterms:modified>
</cp:coreProperties>
</file>