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7760" windowHeight="7305" tabRatio="829" activeTab="2"/>
  </bookViews>
  <sheets>
    <sheet name="результаты кредитов" sheetId="93" r:id="rId1"/>
    <sheet name="результаты просрочек" sheetId="91" r:id="rId2"/>
    <sheet name="доля" sheetId="90" r:id="rId3"/>
    <sheet name="просрочки" sheetId="89" r:id="rId4"/>
    <sheet name="кредиты" sheetId="88" r:id="rId5"/>
    <sheet name="Субъекты" sheetId="7" r:id="rId6"/>
    <sheet name="Белгородская" sheetId="1" r:id="rId7"/>
    <sheet name="Брянская" sheetId="2" r:id="rId8"/>
    <sheet name="Владимирская" sheetId="3" r:id="rId9"/>
    <sheet name="Воронежская" sheetId="4" r:id="rId10"/>
    <sheet name="Ивановская" sheetId="5" r:id="rId11"/>
    <sheet name="Калужская" sheetId="8" r:id="rId12"/>
    <sheet name="Костромская" sheetId="9" r:id="rId13"/>
    <sheet name="Курская" sheetId="10" r:id="rId14"/>
    <sheet name="Липецкая" sheetId="11" r:id="rId15"/>
    <sheet name="г.Москва" sheetId="12" r:id="rId16"/>
    <sheet name="МО" sheetId="14" r:id="rId17"/>
    <sheet name="Орловская" sheetId="21" r:id="rId18"/>
    <sheet name="Рязанская" sheetId="20" r:id="rId19"/>
    <sheet name="Смоленская" sheetId="19" r:id="rId20"/>
    <sheet name="Тамбовская" sheetId="18" r:id="rId21"/>
    <sheet name="Тверская" sheetId="17" r:id="rId22"/>
    <sheet name="Тульская" sheetId="16" r:id="rId23"/>
    <sheet name="Ярославская" sheetId="15" r:id="rId24"/>
    <sheet name="Архангельская" sheetId="27" r:id="rId25"/>
    <sheet name="Ненецкий АО" sheetId="26" r:id="rId26"/>
    <sheet name="Вологодская" sheetId="25" r:id="rId27"/>
    <sheet name="СПб" sheetId="24" r:id="rId28"/>
    <sheet name="Калининградская" sheetId="23" r:id="rId29"/>
    <sheet name="Ленинградская" sheetId="22" r:id="rId30"/>
    <sheet name="Мурманская" sheetId="13" r:id="rId31"/>
    <sheet name="Новгородская" sheetId="28" r:id="rId32"/>
    <sheet name="Псковская" sheetId="29" r:id="rId33"/>
    <sheet name="Карелия" sheetId="30" r:id="rId34"/>
    <sheet name="Коми" sheetId="31" r:id="rId35"/>
    <sheet name="Астраханская" sheetId="32" r:id="rId36"/>
    <sheet name="Волгоградская" sheetId="33" r:id="rId37"/>
    <sheet name="Краснодарский край" sheetId="34" r:id="rId38"/>
    <sheet name="Адыгея" sheetId="35" r:id="rId39"/>
    <sheet name="Калмыкия" sheetId="36" r:id="rId40"/>
    <sheet name="Ростовская" sheetId="37" r:id="rId41"/>
    <sheet name="Кабардино-Балкарская" sheetId="38" r:id="rId42"/>
    <sheet name="Карачаево-Черкесская" sheetId="39" r:id="rId43"/>
    <sheet name="Дагестан" sheetId="40" r:id="rId44"/>
    <sheet name="Ингушетия" sheetId="41" r:id="rId45"/>
    <sheet name="Осетия" sheetId="42" r:id="rId46"/>
    <sheet name="Ставрополье" sheetId="43" r:id="rId47"/>
    <sheet name="Чечня" sheetId="44" r:id="rId48"/>
    <sheet name="Кировская" sheetId="45" r:id="rId49"/>
    <sheet name="Нижегородская" sheetId="46" r:id="rId50"/>
    <sheet name="Оренбургская" sheetId="47" r:id="rId51"/>
    <sheet name="Пензенская" sheetId="48" r:id="rId52"/>
    <sheet name="Пермский край" sheetId="49" r:id="rId53"/>
    <sheet name="Башкортостан" sheetId="50" r:id="rId54"/>
    <sheet name="Марий Эл" sheetId="51" r:id="rId55"/>
    <sheet name="Мордовия" sheetId="52" r:id="rId56"/>
    <sheet name="Татарстан" sheetId="53" r:id="rId57"/>
    <sheet name="Самарская" sheetId="54" r:id="rId58"/>
    <sheet name="Саратовская" sheetId="55" r:id="rId59"/>
    <sheet name="Удмуртия" sheetId="56" r:id="rId60"/>
    <sheet name="Ульяновская" sheetId="57" r:id="rId61"/>
    <sheet name="Чувашия" sheetId="58" r:id="rId62"/>
    <sheet name="Курганская" sheetId="59" r:id="rId63"/>
    <sheet name="Свердловская" sheetId="60" r:id="rId64"/>
    <sheet name="Тюменская" sheetId="61" r:id="rId65"/>
    <sheet name="Ханты-Мансийский АО" sheetId="62" r:id="rId66"/>
    <sheet name="Ямало-Ненеский АО" sheetId="63" r:id="rId67"/>
    <sheet name="Челябинская" sheetId="64" r:id="rId68"/>
    <sheet name="Алтайский край" sheetId="65" r:id="rId69"/>
    <sheet name="Забайкальский край" sheetId="66" r:id="rId70"/>
    <sheet name="Иркутская" sheetId="67" r:id="rId71"/>
    <sheet name="Кемеровская" sheetId="68" r:id="rId72"/>
    <sheet name="Красноярский край" sheetId="69" r:id="rId73"/>
    <sheet name="Новосибирская" sheetId="70" r:id="rId74"/>
    <sheet name="Омская" sheetId="71" r:id="rId75"/>
    <sheet name="Алтай" sheetId="72" r:id="rId76"/>
    <sheet name="Бурятия" sheetId="73" r:id="rId77"/>
    <sheet name="Тыва" sheetId="74" r:id="rId78"/>
    <sheet name="Хакасия" sheetId="75" r:id="rId79"/>
    <sheet name="Томская" sheetId="76" r:id="rId80"/>
    <sheet name="Амурская" sheetId="77" r:id="rId81"/>
    <sheet name="Еврейская АО" sheetId="78" r:id="rId82"/>
    <sheet name="Камчатский край" sheetId="79" r:id="rId83"/>
    <sheet name="Магаданская" sheetId="80" r:id="rId84"/>
    <sheet name="Приморский край" sheetId="81" r:id="rId85"/>
    <sheet name="Саха-Якутия" sheetId="82" r:id="rId86"/>
    <sheet name="Сахалинская " sheetId="83" r:id="rId87"/>
    <sheet name="Хабаровский край" sheetId="84" r:id="rId88"/>
    <sheet name="Чукотский АО" sheetId="85" r:id="rId89"/>
    <sheet name="Крым" sheetId="86" r:id="rId90"/>
    <sheet name="Севастополь" sheetId="87" r:id="rId91"/>
  </sheets>
  <definedNames>
    <definedName name="_xlnm._FilterDatabase" localSheetId="5" hidden="1">Субъекты!$C$1:$C$86</definedName>
  </definedNames>
  <calcPr calcId="125725" refMode="R1C1"/>
</workbook>
</file>

<file path=xl/calcChain.xml><?xml version="1.0" encoding="utf-8"?>
<calcChain xmlns="http://schemas.openxmlformats.org/spreadsheetml/2006/main">
  <c r="C5" i="88"/>
  <c r="C19"/>
  <c r="CD19" l="1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D25" l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25"/>
  <c r="P84" i="91" l="1"/>
  <c r="O84"/>
  <c r="C84" i="93"/>
  <c r="H84"/>
  <c r="J5" l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4"/>
  <c r="I4"/>
  <c r="D23" i="88"/>
  <c r="D22" s="1"/>
  <c r="E23"/>
  <c r="E22" s="1"/>
  <c r="F23"/>
  <c r="F22" s="1"/>
  <c r="G23"/>
  <c r="G22" s="1"/>
  <c r="H23"/>
  <c r="H22" s="1"/>
  <c r="I23"/>
  <c r="I22" s="1"/>
  <c r="J23"/>
  <c r="J22" s="1"/>
  <c r="K23"/>
  <c r="K22" s="1"/>
  <c r="L23"/>
  <c r="L22" s="1"/>
  <c r="M23"/>
  <c r="M22" s="1"/>
  <c r="N23"/>
  <c r="N22" s="1"/>
  <c r="O23"/>
  <c r="O22" s="1"/>
  <c r="P23"/>
  <c r="P22" s="1"/>
  <c r="Q23"/>
  <c r="Q22" s="1"/>
  <c r="R23"/>
  <c r="R22" s="1"/>
  <c r="S23"/>
  <c r="S22" s="1"/>
  <c r="T23"/>
  <c r="T22" s="1"/>
  <c r="U23"/>
  <c r="U22" s="1"/>
  <c r="V23"/>
  <c r="V22" s="1"/>
  <c r="W23"/>
  <c r="W22" s="1"/>
  <c r="X23"/>
  <c r="X22" s="1"/>
  <c r="Y23"/>
  <c r="Y22" s="1"/>
  <c r="Z23"/>
  <c r="Z22" s="1"/>
  <c r="AA23"/>
  <c r="AA22" s="1"/>
  <c r="AB23"/>
  <c r="AB22" s="1"/>
  <c r="AC23"/>
  <c r="AC22" s="1"/>
  <c r="AD23"/>
  <c r="AD22" s="1"/>
  <c r="AE23"/>
  <c r="AE22" s="1"/>
  <c r="AF23"/>
  <c r="AF22" s="1"/>
  <c r="AG23"/>
  <c r="AG22" s="1"/>
  <c r="AH23"/>
  <c r="AH22" s="1"/>
  <c r="AI23"/>
  <c r="AI22" s="1"/>
  <c r="AJ23"/>
  <c r="AJ22" s="1"/>
  <c r="AK23"/>
  <c r="AK22" s="1"/>
  <c r="AL23"/>
  <c r="AL22" s="1"/>
  <c r="AM23"/>
  <c r="AM22" s="1"/>
  <c r="AN23"/>
  <c r="AN22" s="1"/>
  <c r="AO23"/>
  <c r="AO22" s="1"/>
  <c r="AP23"/>
  <c r="AP22" s="1"/>
  <c r="AQ23"/>
  <c r="AQ22" s="1"/>
  <c r="AR23"/>
  <c r="AR22" s="1"/>
  <c r="AS23"/>
  <c r="AS22" s="1"/>
  <c r="AT23"/>
  <c r="AT22" s="1"/>
  <c r="AU23"/>
  <c r="AU22" s="1"/>
  <c r="AV23"/>
  <c r="AV22" s="1"/>
  <c r="AW23"/>
  <c r="AW22" s="1"/>
  <c r="AX23"/>
  <c r="AX22" s="1"/>
  <c r="AY23"/>
  <c r="AY22" s="1"/>
  <c r="AZ23"/>
  <c r="AZ22" s="1"/>
  <c r="BA23"/>
  <c r="BA22" s="1"/>
  <c r="BB23"/>
  <c r="BB22" s="1"/>
  <c r="BC23"/>
  <c r="BC22" s="1"/>
  <c r="BD23"/>
  <c r="BD22" s="1"/>
  <c r="BE23"/>
  <c r="BE22" s="1"/>
  <c r="BF23"/>
  <c r="BF22" s="1"/>
  <c r="BG23"/>
  <c r="BG22" s="1"/>
  <c r="BH23"/>
  <c r="BH22" s="1"/>
  <c r="BI23"/>
  <c r="BI22" s="1"/>
  <c r="BJ23"/>
  <c r="BJ22" s="1"/>
  <c r="BK23"/>
  <c r="BK22" s="1"/>
  <c r="BL23"/>
  <c r="BL22" s="1"/>
  <c r="BM23"/>
  <c r="BM22" s="1"/>
  <c r="BN23"/>
  <c r="BN22" s="1"/>
  <c r="BO23"/>
  <c r="BO22" s="1"/>
  <c r="BP23"/>
  <c r="BP22" s="1"/>
  <c r="BQ23"/>
  <c r="BQ22" s="1"/>
  <c r="BR23"/>
  <c r="BR22" s="1"/>
  <c r="BS23"/>
  <c r="BS22" s="1"/>
  <c r="BT23"/>
  <c r="BT22" s="1"/>
  <c r="BU23"/>
  <c r="BU22" s="1"/>
  <c r="BV23"/>
  <c r="BV22" s="1"/>
  <c r="BW23"/>
  <c r="BW22" s="1"/>
  <c r="BX23"/>
  <c r="BX22" s="1"/>
  <c r="BY23"/>
  <c r="BY22" s="1"/>
  <c r="BZ23"/>
  <c r="BZ22" s="1"/>
  <c r="CA23"/>
  <c r="CA22" s="1"/>
  <c r="CB23"/>
  <c r="CB22" s="1"/>
  <c r="CC23"/>
  <c r="CC22" s="1"/>
  <c r="CD23"/>
  <c r="CD22" s="1"/>
  <c r="C23"/>
  <c r="C22" s="1"/>
  <c r="H10" i="70" l="1"/>
  <c r="BO7" i="89" s="1"/>
  <c r="BO7" i="90" s="1"/>
  <c r="H11" i="70"/>
  <c r="BO8" i="89" s="1"/>
  <c r="BO8" i="90" s="1"/>
  <c r="H12" i="70"/>
  <c r="BO9" i="89" s="1"/>
  <c r="BO9" i="90" s="1"/>
  <c r="H13" i="70"/>
  <c r="BO10" i="89" s="1"/>
  <c r="BO10" i="90" s="1"/>
  <c r="H14" i="70"/>
  <c r="BO11" i="89" s="1"/>
  <c r="BO11" i="90" s="1"/>
  <c r="H15" i="70"/>
  <c r="BO12" i="89" s="1"/>
  <c r="BO12" i="90" s="1"/>
  <c r="H16" i="70"/>
  <c r="BO13" i="89" s="1"/>
  <c r="BO13" i="90" s="1"/>
  <c r="H17" i="70"/>
  <c r="BO14" i="89" s="1"/>
  <c r="BO14" i="90" s="1"/>
  <c r="H18" i="70"/>
  <c r="BO15" i="89" s="1"/>
  <c r="BO15" i="90" s="1"/>
  <c r="H19" i="70"/>
  <c r="BO16" i="89" s="1"/>
  <c r="BO16" i="90" s="1"/>
  <c r="H20" i="70"/>
  <c r="BO17" i="89" s="1"/>
  <c r="BO17" i="90" s="1"/>
  <c r="H21" i="70"/>
  <c r="BO18" i="89" s="1"/>
  <c r="H9" i="70"/>
  <c r="BO6" i="89" s="1"/>
  <c r="BO21" s="1"/>
  <c r="BO18" i="90" l="1"/>
  <c r="BO23" i="89"/>
  <c r="BO6" i="90"/>
  <c r="BO31" s="1"/>
  <c r="BO5" i="89"/>
  <c r="BO20" i="90"/>
  <c r="BO24" l="1"/>
  <c r="BO25" s="1"/>
  <c r="BO26" s="1"/>
  <c r="H10" i="85"/>
  <c r="CD7" i="89" s="1"/>
  <c r="CD7" i="90" s="1"/>
  <c r="H11" i="85"/>
  <c r="CD8" i="89" s="1"/>
  <c r="CD8" i="90" s="1"/>
  <c r="H12" i="85"/>
  <c r="CD9" i="89" s="1"/>
  <c r="CD9" i="90" s="1"/>
  <c r="H13" i="85"/>
  <c r="CD10" i="89" s="1"/>
  <c r="CD10" i="90" s="1"/>
  <c r="H14" i="85"/>
  <c r="CD11" i="89" s="1"/>
  <c r="CD11" i="90" s="1"/>
  <c r="H15" i="85"/>
  <c r="CD12" i="89" s="1"/>
  <c r="CD12" i="90" s="1"/>
  <c r="H16" i="85"/>
  <c r="CD13" i="89" s="1"/>
  <c r="CD13" i="90" s="1"/>
  <c r="H17" i="85"/>
  <c r="CD14" i="89" s="1"/>
  <c r="CD14" i="90" s="1"/>
  <c r="H18" i="85"/>
  <c r="CD15" i="89" s="1"/>
  <c r="CD15" i="90" s="1"/>
  <c r="H19" i="85"/>
  <c r="CD16" i="89" s="1"/>
  <c r="CD16" i="90" s="1"/>
  <c r="H20" i="85"/>
  <c r="CD17" i="89" s="1"/>
  <c r="CD17" i="90" s="1"/>
  <c r="H21" i="85"/>
  <c r="CD18" i="89" s="1"/>
  <c r="H9" i="85"/>
  <c r="CD6" i="89" s="1"/>
  <c r="H10" i="84"/>
  <c r="CC7" i="89" s="1"/>
  <c r="CC7" i="90" s="1"/>
  <c r="H11" i="84"/>
  <c r="CC8" i="89" s="1"/>
  <c r="CC8" i="90" s="1"/>
  <c r="H12" i="84"/>
  <c r="CC9" i="89" s="1"/>
  <c r="CC9" i="90" s="1"/>
  <c r="H13" i="84"/>
  <c r="CC10" i="89" s="1"/>
  <c r="CC10" i="90" s="1"/>
  <c r="H14" i="84"/>
  <c r="CC11" i="89" s="1"/>
  <c r="CC11" i="90" s="1"/>
  <c r="H15" i="84"/>
  <c r="CC12" i="89" s="1"/>
  <c r="CC12" i="90" s="1"/>
  <c r="H16" i="84"/>
  <c r="CC13" i="89" s="1"/>
  <c r="CC13" i="90" s="1"/>
  <c r="H17" i="84"/>
  <c r="CC14" i="89" s="1"/>
  <c r="CC14" i="90" s="1"/>
  <c r="H18" i="84"/>
  <c r="CC15" i="89" s="1"/>
  <c r="CC15" i="90" s="1"/>
  <c r="H19" i="84"/>
  <c r="CC16" i="89" s="1"/>
  <c r="CC16" i="90" s="1"/>
  <c r="H20" i="84"/>
  <c r="CC17" i="89" s="1"/>
  <c r="CC17" i="90" s="1"/>
  <c r="H21" i="84"/>
  <c r="CC18" i="89" s="1"/>
  <c r="H9" i="84"/>
  <c r="CC6" i="89" s="1"/>
  <c r="CC21" s="1"/>
  <c r="H10" i="83"/>
  <c r="CB7" i="89" s="1"/>
  <c r="CB7" i="90" s="1"/>
  <c r="H11" i="83"/>
  <c r="CB8" i="89" s="1"/>
  <c r="CB8" i="90" s="1"/>
  <c r="H12" i="83"/>
  <c r="CB9" i="89" s="1"/>
  <c r="CB9" i="90" s="1"/>
  <c r="H13" i="83"/>
  <c r="CB10" i="89" s="1"/>
  <c r="CB10" i="90" s="1"/>
  <c r="H14" i="83"/>
  <c r="CB11" i="89" s="1"/>
  <c r="CB11" i="90" s="1"/>
  <c r="H15" i="83"/>
  <c r="CB12" i="89" s="1"/>
  <c r="CB12" i="90" s="1"/>
  <c r="H16" i="83"/>
  <c r="CB13" i="89" s="1"/>
  <c r="CB13" i="90" s="1"/>
  <c r="H17" i="83"/>
  <c r="CB14" i="89" s="1"/>
  <c r="CB14" i="90" s="1"/>
  <c r="H18" i="83"/>
  <c r="CB15" i="89" s="1"/>
  <c r="CB15" i="90" s="1"/>
  <c r="H19" i="83"/>
  <c r="CB16" i="89" s="1"/>
  <c r="CB16" i="90" s="1"/>
  <c r="H20" i="83"/>
  <c r="CB17" i="89" s="1"/>
  <c r="CB17" i="90" s="1"/>
  <c r="H21" i="83"/>
  <c r="CB18" i="89" s="1"/>
  <c r="H9" i="83"/>
  <c r="CB6" i="89" s="1"/>
  <c r="H10" i="82"/>
  <c r="CA7" i="89" s="1"/>
  <c r="CA7" i="90" s="1"/>
  <c r="H11" i="82"/>
  <c r="CA8" i="89" s="1"/>
  <c r="CA8" i="90" s="1"/>
  <c r="H12" i="82"/>
  <c r="CA9" i="89" s="1"/>
  <c r="CA9" i="90" s="1"/>
  <c r="H13" i="82"/>
  <c r="CA10" i="89" s="1"/>
  <c r="CA10" i="90" s="1"/>
  <c r="H14" i="82"/>
  <c r="CA11" i="89" s="1"/>
  <c r="CA11" i="90" s="1"/>
  <c r="H15" i="82"/>
  <c r="CA12" i="89" s="1"/>
  <c r="CA12" i="90" s="1"/>
  <c r="H16" i="82"/>
  <c r="CA13" i="89" s="1"/>
  <c r="CA13" i="90" s="1"/>
  <c r="H17" i="82"/>
  <c r="CA14" i="89" s="1"/>
  <c r="CA14" i="90" s="1"/>
  <c r="H18" i="82"/>
  <c r="CA15" i="89" s="1"/>
  <c r="CA15" i="90" s="1"/>
  <c r="H19" i="82"/>
  <c r="CA16" i="89" s="1"/>
  <c r="CA16" i="90" s="1"/>
  <c r="H20" i="82"/>
  <c r="CA17" i="89" s="1"/>
  <c r="CA17" i="90" s="1"/>
  <c r="H21" i="82"/>
  <c r="CA18" i="89" s="1"/>
  <c r="H9" i="82"/>
  <c r="CA6" i="89" s="1"/>
  <c r="CA21" s="1"/>
  <c r="H10" i="81"/>
  <c r="BZ7" i="89" s="1"/>
  <c r="BZ7" i="90" s="1"/>
  <c r="H11" i="81"/>
  <c r="BZ8" i="89" s="1"/>
  <c r="BZ8" i="90" s="1"/>
  <c r="H12" i="81"/>
  <c r="BZ9" i="89" s="1"/>
  <c r="BZ9" i="90" s="1"/>
  <c r="H13" i="81"/>
  <c r="BZ10" i="89" s="1"/>
  <c r="BZ10" i="90" s="1"/>
  <c r="H14" i="81"/>
  <c r="BZ11" i="89" s="1"/>
  <c r="BZ11" i="90" s="1"/>
  <c r="H15" i="81"/>
  <c r="BZ12" i="89" s="1"/>
  <c r="BZ12" i="90" s="1"/>
  <c r="H16" i="81"/>
  <c r="BZ13" i="89" s="1"/>
  <c r="BZ13" i="90" s="1"/>
  <c r="H17" i="81"/>
  <c r="BZ14" i="89" s="1"/>
  <c r="BZ14" i="90" s="1"/>
  <c r="H18" i="81"/>
  <c r="BZ15" i="89" s="1"/>
  <c r="BZ15" i="90" s="1"/>
  <c r="H19" i="81"/>
  <c r="BZ16" i="89" s="1"/>
  <c r="BZ16" i="90" s="1"/>
  <c r="H20" i="81"/>
  <c r="BZ17" i="89" s="1"/>
  <c r="BZ17" i="90" s="1"/>
  <c r="H21" i="81"/>
  <c r="BZ18" i="89" s="1"/>
  <c r="H9" i="81"/>
  <c r="BZ6" i="89" s="1"/>
  <c r="H10" i="80"/>
  <c r="BY7" i="89" s="1"/>
  <c r="BY7" i="90" s="1"/>
  <c r="H11" i="80"/>
  <c r="BY8" i="89" s="1"/>
  <c r="BY8" i="90" s="1"/>
  <c r="H12" i="80"/>
  <c r="BY9" i="89" s="1"/>
  <c r="BY9" i="90" s="1"/>
  <c r="H13" i="80"/>
  <c r="BY10" i="89" s="1"/>
  <c r="BY10" i="90" s="1"/>
  <c r="H14" i="80"/>
  <c r="BY11" i="89" s="1"/>
  <c r="BY11" i="90" s="1"/>
  <c r="H15" i="80"/>
  <c r="BY12" i="89" s="1"/>
  <c r="BY12" i="90" s="1"/>
  <c r="H16" i="80"/>
  <c r="BY13" i="89" s="1"/>
  <c r="BY13" i="90" s="1"/>
  <c r="H17" i="80"/>
  <c r="BY14" i="89" s="1"/>
  <c r="BY14" i="90" s="1"/>
  <c r="H18" i="80"/>
  <c r="BY15" i="89" s="1"/>
  <c r="BY15" i="90" s="1"/>
  <c r="H19" i="80"/>
  <c r="BY16" i="89" s="1"/>
  <c r="BY16" i="90" s="1"/>
  <c r="H20" i="80"/>
  <c r="BY17" i="89" s="1"/>
  <c r="BY17" i="90" s="1"/>
  <c r="H21" i="80"/>
  <c r="BY18" i="89" s="1"/>
  <c r="H9" i="80"/>
  <c r="BY6" i="89" s="1"/>
  <c r="BY21" s="1"/>
  <c r="H10" i="79"/>
  <c r="BX7" i="89" s="1"/>
  <c r="BX7" i="90" s="1"/>
  <c r="H11" i="79"/>
  <c r="BX8" i="89" s="1"/>
  <c r="BX8" i="90" s="1"/>
  <c r="H12" i="79"/>
  <c r="BX9" i="89" s="1"/>
  <c r="BX9" i="90" s="1"/>
  <c r="H13" i="79"/>
  <c r="BX10" i="89" s="1"/>
  <c r="BX10" i="90" s="1"/>
  <c r="H14" i="79"/>
  <c r="BX11" i="89" s="1"/>
  <c r="BX11" i="90" s="1"/>
  <c r="H15" i="79"/>
  <c r="BX12" i="89" s="1"/>
  <c r="BX12" i="90" s="1"/>
  <c r="H16" i="79"/>
  <c r="BX13" i="89" s="1"/>
  <c r="BX13" i="90" s="1"/>
  <c r="H17" i="79"/>
  <c r="BX14" i="89" s="1"/>
  <c r="BX14" i="90" s="1"/>
  <c r="H18" i="79"/>
  <c r="BX15" i="89" s="1"/>
  <c r="BX15" i="90" s="1"/>
  <c r="H19" i="79"/>
  <c r="BX16" i="89" s="1"/>
  <c r="BX16" i="90" s="1"/>
  <c r="H20" i="79"/>
  <c r="BX17" i="89" s="1"/>
  <c r="BX17" i="90" s="1"/>
  <c r="H21" i="79"/>
  <c r="BX18" i="89" s="1"/>
  <c r="H9" i="79"/>
  <c r="BX6" i="89" s="1"/>
  <c r="H10" i="78"/>
  <c r="BW7" i="89" s="1"/>
  <c r="BW7" i="90" s="1"/>
  <c r="H11" i="78"/>
  <c r="BW8" i="89" s="1"/>
  <c r="BW8" i="90" s="1"/>
  <c r="H12" i="78"/>
  <c r="BW9" i="89" s="1"/>
  <c r="BW9" i="90" s="1"/>
  <c r="H13" i="78"/>
  <c r="BW10" i="89" s="1"/>
  <c r="BW10" i="90" s="1"/>
  <c r="H14" i="78"/>
  <c r="BW11" i="89" s="1"/>
  <c r="BW11" i="90" s="1"/>
  <c r="H15" i="78"/>
  <c r="BW12" i="89" s="1"/>
  <c r="BW12" i="90" s="1"/>
  <c r="H16" i="78"/>
  <c r="BW13" i="89" s="1"/>
  <c r="BW13" i="90" s="1"/>
  <c r="H17" i="78"/>
  <c r="BW14" i="89" s="1"/>
  <c r="BW14" i="90" s="1"/>
  <c r="H18" i="78"/>
  <c r="BW15" i="89" s="1"/>
  <c r="BW15" i="90" s="1"/>
  <c r="H19" i="78"/>
  <c r="BW16" i="89" s="1"/>
  <c r="BW16" i="90" s="1"/>
  <c r="H20" i="78"/>
  <c r="BW17" i="89" s="1"/>
  <c r="BW17" i="90" s="1"/>
  <c r="H21" i="78"/>
  <c r="BW18" i="89" s="1"/>
  <c r="H9" i="78"/>
  <c r="BW6" i="89" s="1"/>
  <c r="BW21" s="1"/>
  <c r="H10" i="77"/>
  <c r="BV7" i="89" s="1"/>
  <c r="BV7" i="90" s="1"/>
  <c r="H11" i="77"/>
  <c r="BV8" i="89" s="1"/>
  <c r="BV8" i="90" s="1"/>
  <c r="H12" i="77"/>
  <c r="BV9" i="89" s="1"/>
  <c r="BV9" i="90" s="1"/>
  <c r="H13" i="77"/>
  <c r="BV10" i="89" s="1"/>
  <c r="BV10" i="90" s="1"/>
  <c r="H14" i="77"/>
  <c r="BV11" i="89" s="1"/>
  <c r="BV11" i="90" s="1"/>
  <c r="H15" i="77"/>
  <c r="BV12" i="89" s="1"/>
  <c r="BV12" i="90" s="1"/>
  <c r="H16" i="77"/>
  <c r="BV13" i="89" s="1"/>
  <c r="BV13" i="90" s="1"/>
  <c r="H17" i="77"/>
  <c r="BV14" i="89" s="1"/>
  <c r="BV14" i="90" s="1"/>
  <c r="H18" i="77"/>
  <c r="BV15" i="89" s="1"/>
  <c r="BV15" i="90" s="1"/>
  <c r="H19" i="77"/>
  <c r="BV16" i="89" s="1"/>
  <c r="BV16" i="90" s="1"/>
  <c r="H20" i="77"/>
  <c r="BV17" i="89" s="1"/>
  <c r="BV17" i="90" s="1"/>
  <c r="H21" i="77"/>
  <c r="BV18" i="89" s="1"/>
  <c r="H9" i="77"/>
  <c r="BV6" i="89" s="1"/>
  <c r="BV21" s="1"/>
  <c r="H10" i="76"/>
  <c r="BU7" i="89" s="1"/>
  <c r="BU7" i="90" s="1"/>
  <c r="H11" i="76"/>
  <c r="BU8" i="89" s="1"/>
  <c r="BU8" i="90" s="1"/>
  <c r="H12" i="76"/>
  <c r="BU9" i="89" s="1"/>
  <c r="BU9" i="90" s="1"/>
  <c r="H13" i="76"/>
  <c r="BU10" i="89" s="1"/>
  <c r="BU10" i="90" s="1"/>
  <c r="H14" i="76"/>
  <c r="BU11" i="89" s="1"/>
  <c r="BU11" i="90" s="1"/>
  <c r="H15" i="76"/>
  <c r="BU12" i="89" s="1"/>
  <c r="BU12" i="90" s="1"/>
  <c r="H16" i="76"/>
  <c r="BU13" i="89" s="1"/>
  <c r="BU13" i="90" s="1"/>
  <c r="H17" i="76"/>
  <c r="BU14" i="89" s="1"/>
  <c r="BU14" i="90" s="1"/>
  <c r="H18" i="76"/>
  <c r="BU15" i="89" s="1"/>
  <c r="BU15" i="90" s="1"/>
  <c r="H19" i="76"/>
  <c r="BU16" i="89" s="1"/>
  <c r="BU16" i="90" s="1"/>
  <c r="H20" i="76"/>
  <c r="BU17" i="89" s="1"/>
  <c r="BU17" i="90" s="1"/>
  <c r="H21" i="76"/>
  <c r="BU18" i="89" s="1"/>
  <c r="H9" i="76"/>
  <c r="BU6" i="89" s="1"/>
  <c r="BU21" s="1"/>
  <c r="H10" i="75"/>
  <c r="BT7" i="89" s="1"/>
  <c r="BT7" i="90" s="1"/>
  <c r="H11" i="75"/>
  <c r="BT8" i="89" s="1"/>
  <c r="BT8" i="90" s="1"/>
  <c r="H12" i="75"/>
  <c r="BT9" i="89" s="1"/>
  <c r="BT9" i="90" s="1"/>
  <c r="H13" i="75"/>
  <c r="BT10" i="89" s="1"/>
  <c r="BT10" i="90" s="1"/>
  <c r="H14" i="75"/>
  <c r="BT11" i="89" s="1"/>
  <c r="BT11" i="90" s="1"/>
  <c r="H15" i="75"/>
  <c r="BT12" i="89" s="1"/>
  <c r="BT12" i="90" s="1"/>
  <c r="H16" i="75"/>
  <c r="BT13" i="89" s="1"/>
  <c r="BT13" i="90" s="1"/>
  <c r="H17" i="75"/>
  <c r="BT14" i="89" s="1"/>
  <c r="BT14" i="90" s="1"/>
  <c r="H18" i="75"/>
  <c r="BT15" i="89" s="1"/>
  <c r="BT15" i="90" s="1"/>
  <c r="H19" i="75"/>
  <c r="BT16" i="89" s="1"/>
  <c r="BT16" i="90" s="1"/>
  <c r="H20" i="75"/>
  <c r="BT17" i="89" s="1"/>
  <c r="BT17" i="90" s="1"/>
  <c r="H21" i="75"/>
  <c r="BT18" i="89" s="1"/>
  <c r="H9" i="75"/>
  <c r="BT6" i="89" s="1"/>
  <c r="BT21" s="1"/>
  <c r="H10" i="74"/>
  <c r="BS7" i="89" s="1"/>
  <c r="BS7" i="90" s="1"/>
  <c r="H11" i="74"/>
  <c r="BS8" i="89" s="1"/>
  <c r="BS8" i="90" s="1"/>
  <c r="H12" i="74"/>
  <c r="BS9" i="89" s="1"/>
  <c r="BS9" i="90" s="1"/>
  <c r="H13" i="74"/>
  <c r="BS10" i="89" s="1"/>
  <c r="BS10" i="90" s="1"/>
  <c r="H14" i="74"/>
  <c r="BS11" i="89" s="1"/>
  <c r="BS11" i="90" s="1"/>
  <c r="H15" i="74"/>
  <c r="BS12" i="89" s="1"/>
  <c r="BS12" i="90" s="1"/>
  <c r="H16" i="74"/>
  <c r="BS13" i="89" s="1"/>
  <c r="BS13" i="90" s="1"/>
  <c r="H17" i="74"/>
  <c r="BS14" i="89" s="1"/>
  <c r="BS14" i="90" s="1"/>
  <c r="H18" i="74"/>
  <c r="BS15" i="89" s="1"/>
  <c r="BS15" i="90" s="1"/>
  <c r="H19" i="74"/>
  <c r="BS16" i="89" s="1"/>
  <c r="BS16" i="90" s="1"/>
  <c r="H20" i="74"/>
  <c r="BS17" i="89" s="1"/>
  <c r="BS17" i="90" s="1"/>
  <c r="H21" i="74"/>
  <c r="BS18" i="89" s="1"/>
  <c r="H9" i="74"/>
  <c r="BS6" i="89" s="1"/>
  <c r="BS21" s="1"/>
  <c r="H10" i="73"/>
  <c r="BR7" i="89" s="1"/>
  <c r="BR7" i="90" s="1"/>
  <c r="H11" i="73"/>
  <c r="BR8" i="89" s="1"/>
  <c r="BR8" i="90" s="1"/>
  <c r="H12" i="73"/>
  <c r="BR9" i="89" s="1"/>
  <c r="BR9" i="90" s="1"/>
  <c r="H13" i="73"/>
  <c r="BR10" i="89" s="1"/>
  <c r="BR10" i="90" s="1"/>
  <c r="H14" i="73"/>
  <c r="BR11" i="89" s="1"/>
  <c r="BR11" i="90" s="1"/>
  <c r="H15" i="73"/>
  <c r="BR12" i="89" s="1"/>
  <c r="BR12" i="90" s="1"/>
  <c r="H16" i="73"/>
  <c r="BR13" i="89" s="1"/>
  <c r="BR13" i="90" s="1"/>
  <c r="H17" i="73"/>
  <c r="BR14" i="89" s="1"/>
  <c r="BR14" i="90" s="1"/>
  <c r="H18" i="73"/>
  <c r="BR15" i="89" s="1"/>
  <c r="BR15" i="90" s="1"/>
  <c r="H19" i="73"/>
  <c r="BR16" i="89" s="1"/>
  <c r="BR16" i="90" s="1"/>
  <c r="H20" i="73"/>
  <c r="BR17" i="89" s="1"/>
  <c r="BR17" i="90" s="1"/>
  <c r="H21" i="73"/>
  <c r="BR18" i="89" s="1"/>
  <c r="H9" i="73"/>
  <c r="BR6" i="89" s="1"/>
  <c r="BR21" s="1"/>
  <c r="H10" i="72"/>
  <c r="BQ7" i="89" s="1"/>
  <c r="BQ7" i="90" s="1"/>
  <c r="H11" i="72"/>
  <c r="BQ8" i="89" s="1"/>
  <c r="BQ8" i="90" s="1"/>
  <c r="H12" i="72"/>
  <c r="BQ9" i="89" s="1"/>
  <c r="BQ9" i="90" s="1"/>
  <c r="H13" i="72"/>
  <c r="BQ10" i="89" s="1"/>
  <c r="BQ10" i="90" s="1"/>
  <c r="H14" i="72"/>
  <c r="BQ11" i="89" s="1"/>
  <c r="BQ11" i="90" s="1"/>
  <c r="H15" i="72"/>
  <c r="BQ12" i="89" s="1"/>
  <c r="BQ12" i="90" s="1"/>
  <c r="H16" i="72"/>
  <c r="BQ13" i="89" s="1"/>
  <c r="BQ13" i="90" s="1"/>
  <c r="H17" i="72"/>
  <c r="BQ14" i="89" s="1"/>
  <c r="BQ14" i="90" s="1"/>
  <c r="H18" i="72"/>
  <c r="BQ15" i="89" s="1"/>
  <c r="BQ15" i="90" s="1"/>
  <c r="H19" i="72"/>
  <c r="BQ16" i="89" s="1"/>
  <c r="BQ16" i="90" s="1"/>
  <c r="H20" i="72"/>
  <c r="BQ17" i="89" s="1"/>
  <c r="BQ17" i="90" s="1"/>
  <c r="H21" i="72"/>
  <c r="BQ18" i="89" s="1"/>
  <c r="H9" i="72"/>
  <c r="BQ6" i="89" s="1"/>
  <c r="BQ21" s="1"/>
  <c r="H10" i="71"/>
  <c r="BP7" i="89" s="1"/>
  <c r="BP7" i="90" s="1"/>
  <c r="H11" i="71"/>
  <c r="BP8" i="89" s="1"/>
  <c r="BP8" i="90" s="1"/>
  <c r="H12" i="71"/>
  <c r="BP9" i="89" s="1"/>
  <c r="BP9" i="90" s="1"/>
  <c r="H13" i="71"/>
  <c r="BP10" i="89" s="1"/>
  <c r="BP10" i="90" s="1"/>
  <c r="H14" i="71"/>
  <c r="BP11" i="89" s="1"/>
  <c r="BP11" i="90" s="1"/>
  <c r="H15" i="71"/>
  <c r="BP12" i="89" s="1"/>
  <c r="BP12" i="90" s="1"/>
  <c r="H16" i="71"/>
  <c r="BP13" i="89" s="1"/>
  <c r="BP13" i="90" s="1"/>
  <c r="H17" i="71"/>
  <c r="BP14" i="89" s="1"/>
  <c r="BP14" i="90" s="1"/>
  <c r="H18" i="71"/>
  <c r="BP15" i="89" s="1"/>
  <c r="BP15" i="90" s="1"/>
  <c r="H19" i="71"/>
  <c r="BP16" i="89" s="1"/>
  <c r="BP16" i="90" s="1"/>
  <c r="H20" i="71"/>
  <c r="BP17" i="89" s="1"/>
  <c r="BP17" i="90" s="1"/>
  <c r="H21" i="71"/>
  <c r="BP18" i="89" s="1"/>
  <c r="H9" i="71"/>
  <c r="BP6" i="89" s="1"/>
  <c r="BP21" s="1"/>
  <c r="H10" i="69"/>
  <c r="BN7" i="89" s="1"/>
  <c r="BN7" i="90" s="1"/>
  <c r="H11" i="69"/>
  <c r="BN8" i="89" s="1"/>
  <c r="BN8" i="90" s="1"/>
  <c r="H12" i="69"/>
  <c r="BN9" i="89" s="1"/>
  <c r="BN9" i="90" s="1"/>
  <c r="H13" i="69"/>
  <c r="BN10" i="89" s="1"/>
  <c r="BN10" i="90" s="1"/>
  <c r="H14" i="69"/>
  <c r="BN11" i="89" s="1"/>
  <c r="BN11" i="90" s="1"/>
  <c r="H15" i="69"/>
  <c r="BN12" i="89" s="1"/>
  <c r="BN12" i="90" s="1"/>
  <c r="H16" i="69"/>
  <c r="BN13" i="89" s="1"/>
  <c r="BN13" i="90" s="1"/>
  <c r="H17" i="69"/>
  <c r="BN14" i="89" s="1"/>
  <c r="BN14" i="90" s="1"/>
  <c r="H18" i="69"/>
  <c r="BN15" i="89" s="1"/>
  <c r="BN15" i="90" s="1"/>
  <c r="H19" i="69"/>
  <c r="BN16" i="89" s="1"/>
  <c r="BN16" i="90" s="1"/>
  <c r="H20" i="69"/>
  <c r="BN17" i="89" s="1"/>
  <c r="BN17" i="90" s="1"/>
  <c r="H21" i="69"/>
  <c r="BN18" i="89" s="1"/>
  <c r="H9" i="69"/>
  <c r="BN6" i="89" s="1"/>
  <c r="BN21" s="1"/>
  <c r="H10" i="68"/>
  <c r="BM7" i="89" s="1"/>
  <c r="BM7" i="90" s="1"/>
  <c r="H11" i="68"/>
  <c r="BM8" i="89" s="1"/>
  <c r="BM8" i="90" s="1"/>
  <c r="H12" i="68"/>
  <c r="BM9" i="89" s="1"/>
  <c r="BM9" i="90" s="1"/>
  <c r="H13" i="68"/>
  <c r="BM10" i="89" s="1"/>
  <c r="BM10" i="90" s="1"/>
  <c r="H14" i="68"/>
  <c r="BM11" i="89" s="1"/>
  <c r="BM11" i="90" s="1"/>
  <c r="H15" i="68"/>
  <c r="BM12" i="89" s="1"/>
  <c r="BM12" i="90" s="1"/>
  <c r="H16" i="68"/>
  <c r="BM13" i="89" s="1"/>
  <c r="BM13" i="90" s="1"/>
  <c r="H17" i="68"/>
  <c r="BM14" i="89" s="1"/>
  <c r="BM14" i="90" s="1"/>
  <c r="H18" i="68"/>
  <c r="BM15" i="89" s="1"/>
  <c r="BM15" i="90" s="1"/>
  <c r="H19" i="68"/>
  <c r="BM16" i="89" s="1"/>
  <c r="BM16" i="90" s="1"/>
  <c r="H20" i="68"/>
  <c r="BM17" i="89" s="1"/>
  <c r="BM17" i="90" s="1"/>
  <c r="H21" i="68"/>
  <c r="BM18" i="89" s="1"/>
  <c r="H9" i="68"/>
  <c r="BM6" i="89" s="1"/>
  <c r="BM21" s="1"/>
  <c r="H10" i="67"/>
  <c r="BL7" i="89" s="1"/>
  <c r="BL7" i="90" s="1"/>
  <c r="H11" i="67"/>
  <c r="BL8" i="89" s="1"/>
  <c r="BL8" i="90" s="1"/>
  <c r="H12" i="67"/>
  <c r="BL9" i="89" s="1"/>
  <c r="BL9" i="90" s="1"/>
  <c r="H13" i="67"/>
  <c r="BL10" i="89" s="1"/>
  <c r="BL10" i="90" s="1"/>
  <c r="H14" i="67"/>
  <c r="BL11" i="89" s="1"/>
  <c r="BL11" i="90" s="1"/>
  <c r="H15" i="67"/>
  <c r="BL12" i="89" s="1"/>
  <c r="BL12" i="90" s="1"/>
  <c r="H16" i="67"/>
  <c r="BL13" i="89" s="1"/>
  <c r="BL13" i="90" s="1"/>
  <c r="H17" i="67"/>
  <c r="BL14" i="89" s="1"/>
  <c r="BL14" i="90" s="1"/>
  <c r="H18" i="67"/>
  <c r="BL15" i="89" s="1"/>
  <c r="BL15" i="90" s="1"/>
  <c r="H19" i="67"/>
  <c r="BL16" i="89" s="1"/>
  <c r="BL16" i="90" s="1"/>
  <c r="H20" i="67"/>
  <c r="BL17" i="89" s="1"/>
  <c r="BL17" i="90" s="1"/>
  <c r="H21" i="67"/>
  <c r="BL18" i="89" s="1"/>
  <c r="H9" i="67"/>
  <c r="BL6" i="89" s="1"/>
  <c r="BL21" s="1"/>
  <c r="H10" i="66"/>
  <c r="BK7" i="89" s="1"/>
  <c r="BK7" i="90" s="1"/>
  <c r="H11" i="66"/>
  <c r="BK8" i="89" s="1"/>
  <c r="BK8" i="90" s="1"/>
  <c r="H12" i="66"/>
  <c r="BK9" i="89" s="1"/>
  <c r="BK9" i="90" s="1"/>
  <c r="H13" i="66"/>
  <c r="BK10" i="89" s="1"/>
  <c r="BK10" i="90" s="1"/>
  <c r="H14" i="66"/>
  <c r="BK11" i="89" s="1"/>
  <c r="BK11" i="90" s="1"/>
  <c r="H15" i="66"/>
  <c r="BK12" i="89" s="1"/>
  <c r="BK12" i="90" s="1"/>
  <c r="H16" i="66"/>
  <c r="BK13" i="89" s="1"/>
  <c r="BK13" i="90" s="1"/>
  <c r="H17" i="66"/>
  <c r="BK14" i="89" s="1"/>
  <c r="BK14" i="90" s="1"/>
  <c r="H18" i="66"/>
  <c r="BK15" i="89" s="1"/>
  <c r="BK15" i="90" s="1"/>
  <c r="H19" i="66"/>
  <c r="BK16" i="89" s="1"/>
  <c r="BK16" i="90" s="1"/>
  <c r="H20" i="66"/>
  <c r="BK17" i="89" s="1"/>
  <c r="BK17" i="90" s="1"/>
  <c r="H21" i="66"/>
  <c r="BK18" i="89" s="1"/>
  <c r="H9" i="66"/>
  <c r="BK6" i="89" s="1"/>
  <c r="BK21" s="1"/>
  <c r="H10" i="65"/>
  <c r="BJ7" i="89" s="1"/>
  <c r="BJ7" i="90" s="1"/>
  <c r="H11" i="65"/>
  <c r="BJ8" i="89" s="1"/>
  <c r="BJ8" i="90" s="1"/>
  <c r="H12" i="65"/>
  <c r="BJ9" i="89" s="1"/>
  <c r="BJ9" i="90" s="1"/>
  <c r="H13" i="65"/>
  <c r="BJ10" i="89" s="1"/>
  <c r="BJ10" i="90" s="1"/>
  <c r="H14" i="65"/>
  <c r="BJ11" i="89" s="1"/>
  <c r="BJ11" i="90" s="1"/>
  <c r="H15" i="65"/>
  <c r="BJ12" i="89" s="1"/>
  <c r="BJ12" i="90" s="1"/>
  <c r="H16" i="65"/>
  <c r="BJ13" i="89" s="1"/>
  <c r="BJ13" i="90" s="1"/>
  <c r="H17" i="65"/>
  <c r="BJ14" i="89" s="1"/>
  <c r="BJ14" i="90" s="1"/>
  <c r="H18" i="65"/>
  <c r="BJ15" i="89" s="1"/>
  <c r="BJ15" i="90" s="1"/>
  <c r="H19" i="65"/>
  <c r="BJ16" i="89" s="1"/>
  <c r="BJ16" i="90" s="1"/>
  <c r="H20" i="65"/>
  <c r="BJ17" i="89" s="1"/>
  <c r="BJ17" i="90" s="1"/>
  <c r="H21" i="65"/>
  <c r="BJ18" i="89" s="1"/>
  <c r="H9" i="65"/>
  <c r="BJ6" i="89" s="1"/>
  <c r="BJ21" s="1"/>
  <c r="H10" i="64"/>
  <c r="BI7" i="89" s="1"/>
  <c r="BI7" i="90" s="1"/>
  <c r="H11" i="64"/>
  <c r="BI8" i="89" s="1"/>
  <c r="BI8" i="90" s="1"/>
  <c r="H12" i="64"/>
  <c r="BI9" i="89" s="1"/>
  <c r="BI9" i="90" s="1"/>
  <c r="H13" i="64"/>
  <c r="BI10" i="89" s="1"/>
  <c r="BI10" i="90" s="1"/>
  <c r="H14" i="64"/>
  <c r="BI11" i="89" s="1"/>
  <c r="BI11" i="90" s="1"/>
  <c r="H15" i="64"/>
  <c r="BI12" i="89" s="1"/>
  <c r="BI12" i="90" s="1"/>
  <c r="H16" i="64"/>
  <c r="BI13" i="89" s="1"/>
  <c r="BI13" i="90" s="1"/>
  <c r="H17" i="64"/>
  <c r="BI14" i="89" s="1"/>
  <c r="BI14" i="90" s="1"/>
  <c r="H18" i="64"/>
  <c r="BI15" i="89" s="1"/>
  <c r="BI15" i="90" s="1"/>
  <c r="H19" i="64"/>
  <c r="BI16" i="89" s="1"/>
  <c r="BI16" i="90" s="1"/>
  <c r="H20" i="64"/>
  <c r="BI17" i="89" s="1"/>
  <c r="BI17" i="90" s="1"/>
  <c r="H21" i="64"/>
  <c r="BI18" i="89" s="1"/>
  <c r="H9" i="64"/>
  <c r="BI6" i="89" s="1"/>
  <c r="BI21" s="1"/>
  <c r="H10" i="61"/>
  <c r="BH7" i="89" s="1"/>
  <c r="BH7" i="90" s="1"/>
  <c r="H11" i="61"/>
  <c r="BH8" i="89" s="1"/>
  <c r="BH8" i="90" s="1"/>
  <c r="H12" i="61"/>
  <c r="BH9" i="89" s="1"/>
  <c r="BH9" i="90" s="1"/>
  <c r="H13" i="61"/>
  <c r="BH10" i="89" s="1"/>
  <c r="BH10" i="90" s="1"/>
  <c r="H14" i="61"/>
  <c r="BH11" i="89" s="1"/>
  <c r="BH11" i="90" s="1"/>
  <c r="H15" i="61"/>
  <c r="BH12" i="89" s="1"/>
  <c r="BH12" i="90" s="1"/>
  <c r="H16" i="61"/>
  <c r="BH13" i="89" s="1"/>
  <c r="BH13" i="90" s="1"/>
  <c r="H17" i="61"/>
  <c r="BH14" i="89" s="1"/>
  <c r="BH14" i="90" s="1"/>
  <c r="H18" i="61"/>
  <c r="BH15" i="89" s="1"/>
  <c r="BH15" i="90" s="1"/>
  <c r="H19" i="61"/>
  <c r="BH16" i="89" s="1"/>
  <c r="BH16" i="90" s="1"/>
  <c r="H20" i="61"/>
  <c r="BH17" i="89" s="1"/>
  <c r="BH17" i="90" s="1"/>
  <c r="H21" i="61"/>
  <c r="BH18" i="89" s="1"/>
  <c r="H9" i="61"/>
  <c r="BH6" i="89" s="1"/>
  <c r="BH21" s="1"/>
  <c r="H10" i="60"/>
  <c r="BG7" i="89" s="1"/>
  <c r="BG7" i="90" s="1"/>
  <c r="H11" i="60"/>
  <c r="BG8" i="89" s="1"/>
  <c r="BG8" i="90" s="1"/>
  <c r="H12" i="60"/>
  <c r="BG9" i="89" s="1"/>
  <c r="BG9" i="90" s="1"/>
  <c r="H13" i="60"/>
  <c r="BG10" i="89" s="1"/>
  <c r="BG10" i="90" s="1"/>
  <c r="H14" i="60"/>
  <c r="BG11" i="89" s="1"/>
  <c r="BG11" i="90" s="1"/>
  <c r="H15" i="60"/>
  <c r="BG12" i="89" s="1"/>
  <c r="BG12" i="90" s="1"/>
  <c r="H16" i="60"/>
  <c r="BG13" i="89" s="1"/>
  <c r="BG13" i="90" s="1"/>
  <c r="H17" i="60"/>
  <c r="BG14" i="89" s="1"/>
  <c r="BG14" i="90" s="1"/>
  <c r="H18" i="60"/>
  <c r="BG15" i="89" s="1"/>
  <c r="BG15" i="90" s="1"/>
  <c r="H19" i="60"/>
  <c r="BG16" i="89" s="1"/>
  <c r="BG16" i="90" s="1"/>
  <c r="H20" i="60"/>
  <c r="BG17" i="89" s="1"/>
  <c r="BG17" i="90" s="1"/>
  <c r="H21" i="60"/>
  <c r="BG18" i="89" s="1"/>
  <c r="H9" i="60"/>
  <c r="BG6" i="89" s="1"/>
  <c r="BG21" s="1"/>
  <c r="H10" i="59"/>
  <c r="BF7" i="89" s="1"/>
  <c r="BF7" i="90" s="1"/>
  <c r="H11" i="59"/>
  <c r="BF8" i="89" s="1"/>
  <c r="BF8" i="90" s="1"/>
  <c r="H12" i="59"/>
  <c r="BF9" i="89" s="1"/>
  <c r="BF9" i="90" s="1"/>
  <c r="H13" i="59"/>
  <c r="BF10" i="89" s="1"/>
  <c r="BF10" i="90" s="1"/>
  <c r="H14" i="59"/>
  <c r="BF11" i="89" s="1"/>
  <c r="BF11" i="90" s="1"/>
  <c r="H15" i="59"/>
  <c r="BF12" i="89" s="1"/>
  <c r="BF12" i="90" s="1"/>
  <c r="H16" i="59"/>
  <c r="BF13" i="89" s="1"/>
  <c r="BF13" i="90" s="1"/>
  <c r="H17" i="59"/>
  <c r="BF14" i="89" s="1"/>
  <c r="BF14" i="90" s="1"/>
  <c r="H18" i="59"/>
  <c r="BF15" i="89" s="1"/>
  <c r="BF15" i="90" s="1"/>
  <c r="H19" i="59"/>
  <c r="BF16" i="89" s="1"/>
  <c r="BF16" i="90" s="1"/>
  <c r="H20" i="59"/>
  <c r="BF17" i="89" s="1"/>
  <c r="BF17" i="90" s="1"/>
  <c r="H21" i="59"/>
  <c r="BF18" i="89" s="1"/>
  <c r="H9" i="59"/>
  <c r="BF6" i="89" s="1"/>
  <c r="BF21" s="1"/>
  <c r="H21" i="58"/>
  <c r="BE18" i="89" s="1"/>
  <c r="H10" i="58"/>
  <c r="BE7" i="89" s="1"/>
  <c r="BE7" i="90" s="1"/>
  <c r="H11" i="58"/>
  <c r="BE8" i="89" s="1"/>
  <c r="BE8" i="90" s="1"/>
  <c r="H12" i="58"/>
  <c r="BE9" i="89" s="1"/>
  <c r="BE9" i="90" s="1"/>
  <c r="H13" i="58"/>
  <c r="BE10" i="89" s="1"/>
  <c r="BE10" i="90" s="1"/>
  <c r="H14" i="58"/>
  <c r="BE11" i="89" s="1"/>
  <c r="BE11" i="90" s="1"/>
  <c r="H15" i="58"/>
  <c r="BE12" i="89" s="1"/>
  <c r="BE12" i="90" s="1"/>
  <c r="H16" i="58"/>
  <c r="BE13" i="89" s="1"/>
  <c r="BE13" i="90" s="1"/>
  <c r="H17" i="58"/>
  <c r="BE14" i="89" s="1"/>
  <c r="BE14" i="90" s="1"/>
  <c r="H18" i="58"/>
  <c r="BE15" i="89" s="1"/>
  <c r="BE15" i="90" s="1"/>
  <c r="H19" i="58"/>
  <c r="BE16" i="89" s="1"/>
  <c r="BE16" i="90" s="1"/>
  <c r="H20" i="58"/>
  <c r="BE17" i="89" s="1"/>
  <c r="BE17" i="90" s="1"/>
  <c r="H9" i="58"/>
  <c r="BE6" i="89" s="1"/>
  <c r="BE21" s="1"/>
  <c r="H10" i="57"/>
  <c r="BD7" i="89" s="1"/>
  <c r="BD7" i="90" s="1"/>
  <c r="H11" i="57"/>
  <c r="BD8" i="89" s="1"/>
  <c r="BD8" i="90" s="1"/>
  <c r="H12" i="57"/>
  <c r="BD9" i="89" s="1"/>
  <c r="BD9" i="90" s="1"/>
  <c r="H13" i="57"/>
  <c r="BD10" i="89" s="1"/>
  <c r="BD10" i="90" s="1"/>
  <c r="H14" i="57"/>
  <c r="BD11" i="89" s="1"/>
  <c r="BD11" i="90" s="1"/>
  <c r="H15" i="57"/>
  <c r="BD12" i="89" s="1"/>
  <c r="BD12" i="90" s="1"/>
  <c r="H16" i="57"/>
  <c r="BD13" i="89" s="1"/>
  <c r="BD13" i="90" s="1"/>
  <c r="H17" i="57"/>
  <c r="BD14" i="89" s="1"/>
  <c r="BD14" i="90" s="1"/>
  <c r="H18" i="57"/>
  <c r="BD15" i="89" s="1"/>
  <c r="BD15" i="90" s="1"/>
  <c r="H19" i="57"/>
  <c r="BD16" i="89" s="1"/>
  <c r="BD16" i="90" s="1"/>
  <c r="H20" i="57"/>
  <c r="BD17" i="89" s="1"/>
  <c r="BD17" i="90" s="1"/>
  <c r="H21" i="57"/>
  <c r="BD18" i="89" s="1"/>
  <c r="H9" i="57"/>
  <c r="BD6" i="89" s="1"/>
  <c r="BD21" s="1"/>
  <c r="H10" i="56"/>
  <c r="BC7" i="89" s="1"/>
  <c r="BC7" i="90" s="1"/>
  <c r="H11" i="56"/>
  <c r="BC8" i="89" s="1"/>
  <c r="BC8" i="90" s="1"/>
  <c r="H12" i="56"/>
  <c r="BC9" i="89" s="1"/>
  <c r="BC9" i="90" s="1"/>
  <c r="H13" i="56"/>
  <c r="BC10" i="89" s="1"/>
  <c r="BC10" i="90" s="1"/>
  <c r="H14" i="56"/>
  <c r="BC11" i="89" s="1"/>
  <c r="BC11" i="90" s="1"/>
  <c r="H15" i="56"/>
  <c r="BC12" i="89" s="1"/>
  <c r="BC12" i="90" s="1"/>
  <c r="H16" i="56"/>
  <c r="BC13" i="89" s="1"/>
  <c r="BC13" i="90" s="1"/>
  <c r="H17" i="56"/>
  <c r="BC14" i="89" s="1"/>
  <c r="BC14" i="90" s="1"/>
  <c r="H18" i="56"/>
  <c r="BC15" i="89" s="1"/>
  <c r="BC15" i="90" s="1"/>
  <c r="H19" i="56"/>
  <c r="BC16" i="89" s="1"/>
  <c r="BC16" i="90" s="1"/>
  <c r="H20" i="56"/>
  <c r="BC17" i="89" s="1"/>
  <c r="BC17" i="90" s="1"/>
  <c r="H21" i="56"/>
  <c r="BC18" i="89" s="1"/>
  <c r="H9" i="56"/>
  <c r="BC6" i="89" s="1"/>
  <c r="BC21" s="1"/>
  <c r="H10" i="55"/>
  <c r="BB7" i="89" s="1"/>
  <c r="BB7" i="90" s="1"/>
  <c r="H11" i="55"/>
  <c r="BB8" i="89" s="1"/>
  <c r="BB8" i="90" s="1"/>
  <c r="H12" i="55"/>
  <c r="BB9" i="89" s="1"/>
  <c r="BB9" i="90" s="1"/>
  <c r="H13" i="55"/>
  <c r="BB10" i="89" s="1"/>
  <c r="BB10" i="90" s="1"/>
  <c r="H14" i="55"/>
  <c r="BB11" i="89" s="1"/>
  <c r="BB11" i="90" s="1"/>
  <c r="H15" i="55"/>
  <c r="BB12" i="89" s="1"/>
  <c r="BB12" i="90" s="1"/>
  <c r="H16" i="55"/>
  <c r="BB13" i="89" s="1"/>
  <c r="BB13" i="90" s="1"/>
  <c r="H17" i="55"/>
  <c r="BB14" i="89" s="1"/>
  <c r="BB14" i="90" s="1"/>
  <c r="H18" i="55"/>
  <c r="BB15" i="89" s="1"/>
  <c r="BB15" i="90" s="1"/>
  <c r="H19" i="55"/>
  <c r="BB16" i="89" s="1"/>
  <c r="BB16" i="90" s="1"/>
  <c r="H20" i="55"/>
  <c r="BB17" i="89" s="1"/>
  <c r="BB17" i="90" s="1"/>
  <c r="H21" i="55"/>
  <c r="BB18" i="89" s="1"/>
  <c r="H9" i="55"/>
  <c r="BB6" i="89" s="1"/>
  <c r="BB21" s="1"/>
  <c r="H10" i="54"/>
  <c r="BA7" i="89" s="1"/>
  <c r="BA7" i="90" s="1"/>
  <c r="H11" i="54"/>
  <c r="BA8" i="89" s="1"/>
  <c r="BA8" i="90" s="1"/>
  <c r="H12" i="54"/>
  <c r="BA9" i="89" s="1"/>
  <c r="BA9" i="90" s="1"/>
  <c r="H13" i="54"/>
  <c r="BA10" i="89" s="1"/>
  <c r="BA10" i="90" s="1"/>
  <c r="H14" i="54"/>
  <c r="BA11" i="89" s="1"/>
  <c r="BA11" i="90" s="1"/>
  <c r="H15" i="54"/>
  <c r="BA12" i="89" s="1"/>
  <c r="BA12" i="90" s="1"/>
  <c r="H16" i="54"/>
  <c r="BA13" i="89" s="1"/>
  <c r="BA13" i="90" s="1"/>
  <c r="H17" i="54"/>
  <c r="BA14" i="89" s="1"/>
  <c r="BA14" i="90" s="1"/>
  <c r="H18" i="54"/>
  <c r="BA15" i="89" s="1"/>
  <c r="BA15" i="90" s="1"/>
  <c r="H19" i="54"/>
  <c r="BA16" i="89" s="1"/>
  <c r="BA16" i="90" s="1"/>
  <c r="H20" i="54"/>
  <c r="BA17" i="89" s="1"/>
  <c r="BA17" i="90" s="1"/>
  <c r="H21" i="54"/>
  <c r="BA18" i="89" s="1"/>
  <c r="H9" i="54"/>
  <c r="BA6" i="89" s="1"/>
  <c r="BA21" s="1"/>
  <c r="H10" i="53"/>
  <c r="AZ7" i="89" s="1"/>
  <c r="AZ7" i="90" s="1"/>
  <c r="H11" i="53"/>
  <c r="AZ8" i="89" s="1"/>
  <c r="AZ8" i="90" s="1"/>
  <c r="H12" i="53"/>
  <c r="AZ9" i="89" s="1"/>
  <c r="AZ9" i="90" s="1"/>
  <c r="H13" i="53"/>
  <c r="AZ10" i="89" s="1"/>
  <c r="AZ10" i="90" s="1"/>
  <c r="H14" i="53"/>
  <c r="AZ11" i="89" s="1"/>
  <c r="AZ11" i="90" s="1"/>
  <c r="H15" i="53"/>
  <c r="AZ12" i="89" s="1"/>
  <c r="AZ12" i="90" s="1"/>
  <c r="H16" i="53"/>
  <c r="AZ13" i="89" s="1"/>
  <c r="AZ13" i="90" s="1"/>
  <c r="H17" i="53"/>
  <c r="AZ14" i="89" s="1"/>
  <c r="AZ14" i="90" s="1"/>
  <c r="H18" i="53"/>
  <c r="AZ15" i="89" s="1"/>
  <c r="AZ15" i="90" s="1"/>
  <c r="H19" i="53"/>
  <c r="AZ16" i="89" s="1"/>
  <c r="AZ16" i="90" s="1"/>
  <c r="H20" i="53"/>
  <c r="AZ17" i="89" s="1"/>
  <c r="AZ17" i="90" s="1"/>
  <c r="H21" i="53"/>
  <c r="AZ18" i="89" s="1"/>
  <c r="H9" i="53"/>
  <c r="AZ6" i="89" s="1"/>
  <c r="AZ21" s="1"/>
  <c r="H10" i="52"/>
  <c r="AY7" i="89" s="1"/>
  <c r="AY7" i="90" s="1"/>
  <c r="H11" i="52"/>
  <c r="AY8" i="89" s="1"/>
  <c r="AY8" i="90" s="1"/>
  <c r="H12" i="52"/>
  <c r="AY9" i="89" s="1"/>
  <c r="AY9" i="90" s="1"/>
  <c r="H13" i="52"/>
  <c r="AY10" i="89" s="1"/>
  <c r="AY10" i="90" s="1"/>
  <c r="H14" i="52"/>
  <c r="AY11" i="89" s="1"/>
  <c r="AY11" i="90" s="1"/>
  <c r="H15" i="52"/>
  <c r="AY12" i="89" s="1"/>
  <c r="AY12" i="90" s="1"/>
  <c r="H16" i="52"/>
  <c r="AY13" i="89" s="1"/>
  <c r="AY13" i="90" s="1"/>
  <c r="H17" i="52"/>
  <c r="AY14" i="89" s="1"/>
  <c r="AY14" i="90" s="1"/>
  <c r="H18" i="52"/>
  <c r="AY15" i="89" s="1"/>
  <c r="AY15" i="90" s="1"/>
  <c r="H19" i="52"/>
  <c r="AY16" i="89" s="1"/>
  <c r="AY16" i="90" s="1"/>
  <c r="H20" i="52"/>
  <c r="AY17" i="89" s="1"/>
  <c r="AY17" i="90" s="1"/>
  <c r="H21" i="52"/>
  <c r="AY18" i="89" s="1"/>
  <c r="H9" i="52"/>
  <c r="AY6" i="89" s="1"/>
  <c r="AY21" s="1"/>
  <c r="H10" i="51"/>
  <c r="AX7" i="89" s="1"/>
  <c r="AX7" i="90" s="1"/>
  <c r="H11" i="51"/>
  <c r="AX8" i="89" s="1"/>
  <c r="AX8" i="90" s="1"/>
  <c r="H12" i="51"/>
  <c r="AX9" i="89" s="1"/>
  <c r="AX9" i="90" s="1"/>
  <c r="H13" i="51"/>
  <c r="AX10" i="89" s="1"/>
  <c r="AX10" i="90" s="1"/>
  <c r="H14" i="51"/>
  <c r="AX11" i="89" s="1"/>
  <c r="AX11" i="90" s="1"/>
  <c r="H15" i="51"/>
  <c r="AX12" i="89" s="1"/>
  <c r="AX12" i="90" s="1"/>
  <c r="H16" i="51"/>
  <c r="AX13" i="89" s="1"/>
  <c r="AX13" i="90" s="1"/>
  <c r="H17" i="51"/>
  <c r="AX14" i="89" s="1"/>
  <c r="AX14" i="90" s="1"/>
  <c r="H18" i="51"/>
  <c r="AX15" i="89" s="1"/>
  <c r="AX15" i="90" s="1"/>
  <c r="H19" i="51"/>
  <c r="AX16" i="89" s="1"/>
  <c r="AX16" i="90" s="1"/>
  <c r="H20" i="51"/>
  <c r="AX17" i="89" s="1"/>
  <c r="AX17" i="90" s="1"/>
  <c r="H21" i="51"/>
  <c r="AX18" i="89" s="1"/>
  <c r="H9" i="51"/>
  <c r="AX6" i="89" s="1"/>
  <c r="AX21" s="1"/>
  <c r="H10" i="50"/>
  <c r="AW7" i="89" s="1"/>
  <c r="AW7" i="90" s="1"/>
  <c r="H11" i="50"/>
  <c r="AW8" i="89" s="1"/>
  <c r="AW8" i="90" s="1"/>
  <c r="H12" i="50"/>
  <c r="AW9" i="89" s="1"/>
  <c r="AW9" i="90" s="1"/>
  <c r="H13" i="50"/>
  <c r="AW10" i="89" s="1"/>
  <c r="AW10" i="90" s="1"/>
  <c r="H14" i="50"/>
  <c r="AW11" i="89" s="1"/>
  <c r="AW11" i="90" s="1"/>
  <c r="H15" i="50"/>
  <c r="AW12" i="89" s="1"/>
  <c r="AW12" i="90" s="1"/>
  <c r="H16" i="50"/>
  <c r="AW13" i="89" s="1"/>
  <c r="AW13" i="90" s="1"/>
  <c r="H17" i="50"/>
  <c r="AW14" i="89" s="1"/>
  <c r="AW14" i="90" s="1"/>
  <c r="H18" i="50"/>
  <c r="AW15" i="89" s="1"/>
  <c r="AW15" i="90" s="1"/>
  <c r="H19" i="50"/>
  <c r="AW16" i="89" s="1"/>
  <c r="AW16" i="90" s="1"/>
  <c r="H20" i="50"/>
  <c r="AW17" i="89" s="1"/>
  <c r="AW17" i="90" s="1"/>
  <c r="H21" i="50"/>
  <c r="AW18" i="89" s="1"/>
  <c r="H9" i="50"/>
  <c r="AW6" i="89" s="1"/>
  <c r="AW21" s="1"/>
  <c r="H10" i="49"/>
  <c r="AV7" i="89" s="1"/>
  <c r="AV7" i="90" s="1"/>
  <c r="H11" i="49"/>
  <c r="AV8" i="89" s="1"/>
  <c r="AV8" i="90" s="1"/>
  <c r="H12" i="49"/>
  <c r="AV9" i="89" s="1"/>
  <c r="AV9" i="90" s="1"/>
  <c r="H13" i="49"/>
  <c r="AV10" i="89" s="1"/>
  <c r="AV10" i="90" s="1"/>
  <c r="H14" i="49"/>
  <c r="AV11" i="89" s="1"/>
  <c r="AV11" i="90" s="1"/>
  <c r="H15" i="49"/>
  <c r="AV12" i="89" s="1"/>
  <c r="AV12" i="90" s="1"/>
  <c r="H16" i="49"/>
  <c r="AV13" i="89" s="1"/>
  <c r="AV13" i="90" s="1"/>
  <c r="H17" i="49"/>
  <c r="AV14" i="89" s="1"/>
  <c r="AV14" i="90" s="1"/>
  <c r="H18" i="49"/>
  <c r="AV15" i="89" s="1"/>
  <c r="AV15" i="90" s="1"/>
  <c r="H19" i="49"/>
  <c r="AV16" i="89" s="1"/>
  <c r="AV16" i="90" s="1"/>
  <c r="H20" i="49"/>
  <c r="AV17" i="89" s="1"/>
  <c r="AV17" i="90" s="1"/>
  <c r="H21" i="49"/>
  <c r="AV18" i="89" s="1"/>
  <c r="H9" i="49"/>
  <c r="AV6" i="89" s="1"/>
  <c r="AV21" s="1"/>
  <c r="H10" i="48"/>
  <c r="AU7" i="89" s="1"/>
  <c r="AU7" i="90" s="1"/>
  <c r="H11" i="48"/>
  <c r="AU8" i="89" s="1"/>
  <c r="AU8" i="90" s="1"/>
  <c r="H12" i="48"/>
  <c r="AU9" i="89" s="1"/>
  <c r="AU9" i="90" s="1"/>
  <c r="H13" i="48"/>
  <c r="AU10" i="89" s="1"/>
  <c r="AU10" i="90" s="1"/>
  <c r="H14" i="48"/>
  <c r="AU11" i="89" s="1"/>
  <c r="AU11" i="90" s="1"/>
  <c r="H15" i="48"/>
  <c r="AU12" i="89" s="1"/>
  <c r="AU12" i="90" s="1"/>
  <c r="H16" i="48"/>
  <c r="AU13" i="89" s="1"/>
  <c r="AU13" i="90" s="1"/>
  <c r="H17" i="48"/>
  <c r="AU14" i="89" s="1"/>
  <c r="AU14" i="90" s="1"/>
  <c r="H18" i="48"/>
  <c r="AU15" i="89" s="1"/>
  <c r="AU15" i="90" s="1"/>
  <c r="H19" i="48"/>
  <c r="AU16" i="89" s="1"/>
  <c r="AU16" i="90" s="1"/>
  <c r="H20" i="48"/>
  <c r="AU17" i="89" s="1"/>
  <c r="AU17" i="90" s="1"/>
  <c r="H21" i="48"/>
  <c r="AU18" i="89" s="1"/>
  <c r="H9" i="48"/>
  <c r="AU6" i="89" s="1"/>
  <c r="AU21" s="1"/>
  <c r="H10" i="47"/>
  <c r="AT7" i="89" s="1"/>
  <c r="AT7" i="90" s="1"/>
  <c r="H11" i="47"/>
  <c r="AT8" i="89" s="1"/>
  <c r="AT8" i="90" s="1"/>
  <c r="H12" i="47"/>
  <c r="AT9" i="89" s="1"/>
  <c r="AT9" i="90" s="1"/>
  <c r="H13" i="47"/>
  <c r="AT10" i="89" s="1"/>
  <c r="AT10" i="90" s="1"/>
  <c r="H14" i="47"/>
  <c r="AT11" i="89" s="1"/>
  <c r="AT11" i="90" s="1"/>
  <c r="H15" i="47"/>
  <c r="AT12" i="89" s="1"/>
  <c r="AT12" i="90" s="1"/>
  <c r="H16" i="47"/>
  <c r="AT13" i="89" s="1"/>
  <c r="AT13" i="90" s="1"/>
  <c r="H17" i="47"/>
  <c r="AT14" i="89" s="1"/>
  <c r="AT14" i="90" s="1"/>
  <c r="H18" i="47"/>
  <c r="AT15" i="89" s="1"/>
  <c r="AT15" i="90" s="1"/>
  <c r="H19" i="47"/>
  <c r="AT16" i="89" s="1"/>
  <c r="AT16" i="90" s="1"/>
  <c r="H20" i="47"/>
  <c r="AT17" i="89" s="1"/>
  <c r="AT17" i="90" s="1"/>
  <c r="H21" i="47"/>
  <c r="AT18" i="89" s="1"/>
  <c r="H9" i="47"/>
  <c r="AT6" i="89" s="1"/>
  <c r="AT21" s="1"/>
  <c r="H10" i="46"/>
  <c r="AS7" i="89" s="1"/>
  <c r="AS7" i="90" s="1"/>
  <c r="H11" i="46"/>
  <c r="AS8" i="89" s="1"/>
  <c r="AS8" i="90" s="1"/>
  <c r="H12" i="46"/>
  <c r="AS9" i="89" s="1"/>
  <c r="AS9" i="90" s="1"/>
  <c r="H13" i="46"/>
  <c r="AS10" i="89" s="1"/>
  <c r="AS10" i="90" s="1"/>
  <c r="H14" i="46"/>
  <c r="AS11" i="89" s="1"/>
  <c r="AS11" i="90" s="1"/>
  <c r="H15" i="46"/>
  <c r="AS12" i="89" s="1"/>
  <c r="AS12" i="90" s="1"/>
  <c r="H16" i="46"/>
  <c r="AS13" i="89" s="1"/>
  <c r="AS13" i="90" s="1"/>
  <c r="H17" i="46"/>
  <c r="AS14" i="89" s="1"/>
  <c r="AS14" i="90" s="1"/>
  <c r="H18" i="46"/>
  <c r="AS15" i="89" s="1"/>
  <c r="AS15" i="90" s="1"/>
  <c r="H19" i="46"/>
  <c r="AS16" i="89" s="1"/>
  <c r="AS16" i="90" s="1"/>
  <c r="H20" i="46"/>
  <c r="AS17" i="89" s="1"/>
  <c r="AS17" i="90" s="1"/>
  <c r="H21" i="46"/>
  <c r="AS18" i="89" s="1"/>
  <c r="H9" i="46"/>
  <c r="AS6" i="89" s="1"/>
  <c r="H10" i="45"/>
  <c r="AR7" i="89" s="1"/>
  <c r="AR7" i="90" s="1"/>
  <c r="H11" i="45"/>
  <c r="AR8" i="89" s="1"/>
  <c r="AR8" i="90" s="1"/>
  <c r="H12" i="45"/>
  <c r="AR9" i="89" s="1"/>
  <c r="AR9" i="90" s="1"/>
  <c r="H13" i="45"/>
  <c r="AR10" i="89" s="1"/>
  <c r="AR10" i="90" s="1"/>
  <c r="H14" i="45"/>
  <c r="AR11" i="89" s="1"/>
  <c r="AR11" i="90" s="1"/>
  <c r="H15" i="45"/>
  <c r="AR12" i="89" s="1"/>
  <c r="AR12" i="90" s="1"/>
  <c r="H16" i="45"/>
  <c r="AR13" i="89" s="1"/>
  <c r="AR13" i="90" s="1"/>
  <c r="H17" i="45"/>
  <c r="AR14" i="89" s="1"/>
  <c r="AR14" i="90" s="1"/>
  <c r="H18" i="45"/>
  <c r="AR15" i="89" s="1"/>
  <c r="AR15" i="90" s="1"/>
  <c r="H19" i="45"/>
  <c r="AR16" i="89" s="1"/>
  <c r="AR16" i="90" s="1"/>
  <c r="H20" i="45"/>
  <c r="AR17" i="89" s="1"/>
  <c r="AR17" i="90" s="1"/>
  <c r="H21" i="45"/>
  <c r="AR18" i="89" s="1"/>
  <c r="H9" i="45"/>
  <c r="AR6" i="89" s="1"/>
  <c r="AR21" s="1"/>
  <c r="H10" i="44"/>
  <c r="AQ7" i="89" s="1"/>
  <c r="AQ7" i="90" s="1"/>
  <c r="H11" i="44"/>
  <c r="AQ8" i="89" s="1"/>
  <c r="AQ8" i="90" s="1"/>
  <c r="H12" i="44"/>
  <c r="AQ9" i="89" s="1"/>
  <c r="AQ9" i="90" s="1"/>
  <c r="H13" i="44"/>
  <c r="AQ10" i="89" s="1"/>
  <c r="AQ10" i="90" s="1"/>
  <c r="H14" i="44"/>
  <c r="AQ11" i="89" s="1"/>
  <c r="AQ11" i="90" s="1"/>
  <c r="H15" i="44"/>
  <c r="AQ12" i="89" s="1"/>
  <c r="AQ12" i="90" s="1"/>
  <c r="H16" i="44"/>
  <c r="AQ13" i="89" s="1"/>
  <c r="AQ13" i="90" s="1"/>
  <c r="H17" i="44"/>
  <c r="AQ14" i="89" s="1"/>
  <c r="AQ14" i="90" s="1"/>
  <c r="H18" i="44"/>
  <c r="AQ15" i="89" s="1"/>
  <c r="AQ15" i="90" s="1"/>
  <c r="H19" i="44"/>
  <c r="AQ16" i="89" s="1"/>
  <c r="AQ16" i="90" s="1"/>
  <c r="H20" i="44"/>
  <c r="AQ17" i="89" s="1"/>
  <c r="AQ17" i="90" s="1"/>
  <c r="H21" i="44"/>
  <c r="AQ18" i="89" s="1"/>
  <c r="H9" i="44"/>
  <c r="AQ6" i="89" s="1"/>
  <c r="AQ21" s="1"/>
  <c r="H10" i="43"/>
  <c r="AP7" i="89" s="1"/>
  <c r="AP7" i="90" s="1"/>
  <c r="H11" i="43"/>
  <c r="AP8" i="89" s="1"/>
  <c r="AP8" i="90" s="1"/>
  <c r="H12" i="43"/>
  <c r="AP9" i="89" s="1"/>
  <c r="AP9" i="90" s="1"/>
  <c r="H13" i="43"/>
  <c r="AP10" i="89" s="1"/>
  <c r="AP10" i="90" s="1"/>
  <c r="H14" i="43"/>
  <c r="AP11" i="89" s="1"/>
  <c r="AP11" i="90" s="1"/>
  <c r="H15" i="43"/>
  <c r="AP12" i="89" s="1"/>
  <c r="AP12" i="90" s="1"/>
  <c r="H16" i="43"/>
  <c r="AP13" i="89" s="1"/>
  <c r="AP13" i="90" s="1"/>
  <c r="H17" i="43"/>
  <c r="AP14" i="89" s="1"/>
  <c r="AP14" i="90" s="1"/>
  <c r="H18" i="43"/>
  <c r="AP15" i="89" s="1"/>
  <c r="AP15" i="90" s="1"/>
  <c r="H19" i="43"/>
  <c r="AP16" i="89" s="1"/>
  <c r="AP16" i="90" s="1"/>
  <c r="H20" i="43"/>
  <c r="AP17" i="89" s="1"/>
  <c r="AP17" i="90" s="1"/>
  <c r="H21" i="43"/>
  <c r="AP18" i="89" s="1"/>
  <c r="H9" i="43"/>
  <c r="AP6" i="89" s="1"/>
  <c r="AP21" s="1"/>
  <c r="H10" i="42"/>
  <c r="AO7" i="89" s="1"/>
  <c r="AO7" i="90" s="1"/>
  <c r="H11" i="42"/>
  <c r="AO8" i="89" s="1"/>
  <c r="AO8" i="90" s="1"/>
  <c r="H12" i="42"/>
  <c r="AO9" i="89" s="1"/>
  <c r="AO9" i="90" s="1"/>
  <c r="H13" i="42"/>
  <c r="AO10" i="89" s="1"/>
  <c r="AO10" i="90" s="1"/>
  <c r="H14" i="42"/>
  <c r="AO11" i="89" s="1"/>
  <c r="AO11" i="90" s="1"/>
  <c r="H15" i="42"/>
  <c r="AO12" i="89" s="1"/>
  <c r="AO12" i="90" s="1"/>
  <c r="H16" i="42"/>
  <c r="AO13" i="89" s="1"/>
  <c r="AO13" i="90" s="1"/>
  <c r="H17" i="42"/>
  <c r="AO14" i="89" s="1"/>
  <c r="AO14" i="90" s="1"/>
  <c r="H18" i="42"/>
  <c r="AO15" i="89" s="1"/>
  <c r="AO15" i="90" s="1"/>
  <c r="H19" i="42"/>
  <c r="AO16" i="89" s="1"/>
  <c r="AO16" i="90" s="1"/>
  <c r="H20" i="42"/>
  <c r="AO17" i="89" s="1"/>
  <c r="AO17" i="90" s="1"/>
  <c r="H21" i="42"/>
  <c r="AO18" i="89" s="1"/>
  <c r="H9" i="42"/>
  <c r="AO6" i="89" s="1"/>
  <c r="AO21" s="1"/>
  <c r="H10" i="41"/>
  <c r="AN7" i="89" s="1"/>
  <c r="AN7" i="90" s="1"/>
  <c r="H11" i="41"/>
  <c r="AN8" i="89" s="1"/>
  <c r="AN8" i="90" s="1"/>
  <c r="H12" i="41"/>
  <c r="AN9" i="89" s="1"/>
  <c r="AN9" i="90" s="1"/>
  <c r="H13" i="41"/>
  <c r="AN10" i="89" s="1"/>
  <c r="AN10" i="90" s="1"/>
  <c r="H14" i="41"/>
  <c r="AN11" i="89" s="1"/>
  <c r="AN11" i="90" s="1"/>
  <c r="H15" i="41"/>
  <c r="AN12" i="89" s="1"/>
  <c r="AN12" i="90" s="1"/>
  <c r="H16" i="41"/>
  <c r="AN13" i="89" s="1"/>
  <c r="AN13" i="90" s="1"/>
  <c r="H17" i="41"/>
  <c r="AN14" i="89" s="1"/>
  <c r="AN14" i="90" s="1"/>
  <c r="H18" i="41"/>
  <c r="AN15" i="89" s="1"/>
  <c r="AN15" i="90" s="1"/>
  <c r="H19" i="41"/>
  <c r="AN16" i="89" s="1"/>
  <c r="AN16" i="90" s="1"/>
  <c r="H20" i="41"/>
  <c r="AN17" i="89" s="1"/>
  <c r="AN17" i="90" s="1"/>
  <c r="H21" i="41"/>
  <c r="AN18" i="89" s="1"/>
  <c r="H9" i="41"/>
  <c r="AN6" i="89" s="1"/>
  <c r="AN21" s="1"/>
  <c r="H21" i="40"/>
  <c r="AM18" i="89" s="1"/>
  <c r="H10" i="40"/>
  <c r="AM7" i="89" s="1"/>
  <c r="AM7" i="90" s="1"/>
  <c r="H11" i="40"/>
  <c r="AM8" i="89" s="1"/>
  <c r="AM8" i="90" s="1"/>
  <c r="H12" i="40"/>
  <c r="AM9" i="89" s="1"/>
  <c r="AM9" i="90" s="1"/>
  <c r="H13" i="40"/>
  <c r="AM10" i="89" s="1"/>
  <c r="AM10" i="90" s="1"/>
  <c r="H14" i="40"/>
  <c r="AM11" i="89" s="1"/>
  <c r="AM11" i="90" s="1"/>
  <c r="H15" i="40"/>
  <c r="AM12" i="89" s="1"/>
  <c r="AM12" i="90" s="1"/>
  <c r="H16" i="40"/>
  <c r="AM13" i="89" s="1"/>
  <c r="AM13" i="90" s="1"/>
  <c r="H17" i="40"/>
  <c r="AM14" i="89" s="1"/>
  <c r="AM14" i="90" s="1"/>
  <c r="H18" i="40"/>
  <c r="AM15" i="89" s="1"/>
  <c r="AM15" i="90" s="1"/>
  <c r="H19" i="40"/>
  <c r="AM16" i="89" s="1"/>
  <c r="AM16" i="90" s="1"/>
  <c r="H20" i="40"/>
  <c r="AM17" i="89" s="1"/>
  <c r="AM17" i="90" s="1"/>
  <c r="H9" i="40"/>
  <c r="AM6" i="89" s="1"/>
  <c r="AM21" s="1"/>
  <c r="H10" i="39"/>
  <c r="AL7" i="89" s="1"/>
  <c r="AL7" i="90" s="1"/>
  <c r="H11" i="39"/>
  <c r="AL8" i="89" s="1"/>
  <c r="AL8" i="90" s="1"/>
  <c r="H12" i="39"/>
  <c r="AL9" i="89" s="1"/>
  <c r="AL9" i="90" s="1"/>
  <c r="H13" i="39"/>
  <c r="AL10" i="89" s="1"/>
  <c r="AL10" i="90" s="1"/>
  <c r="H14" i="39"/>
  <c r="AL11" i="89" s="1"/>
  <c r="AL11" i="90" s="1"/>
  <c r="H15" i="39"/>
  <c r="AL12" i="89" s="1"/>
  <c r="AL12" i="90" s="1"/>
  <c r="H16" i="39"/>
  <c r="AL13" i="89" s="1"/>
  <c r="AL13" i="90" s="1"/>
  <c r="H17" i="39"/>
  <c r="AL14" i="89" s="1"/>
  <c r="AL14" i="90" s="1"/>
  <c r="H18" i="39"/>
  <c r="AL15" i="89" s="1"/>
  <c r="AL15" i="90" s="1"/>
  <c r="H19" i="39"/>
  <c r="AL16" i="89" s="1"/>
  <c r="AL16" i="90" s="1"/>
  <c r="H20" i="39"/>
  <c r="AL17" i="89" s="1"/>
  <c r="AL17" i="90" s="1"/>
  <c r="H21" i="39"/>
  <c r="AL18" i="89" s="1"/>
  <c r="H9" i="39"/>
  <c r="AL6" i="89" s="1"/>
  <c r="AL21" s="1"/>
  <c r="H10" i="38"/>
  <c r="AK7" i="89" s="1"/>
  <c r="AK7" i="90" s="1"/>
  <c r="H11" i="38"/>
  <c r="AK8" i="89" s="1"/>
  <c r="AK8" i="90" s="1"/>
  <c r="H12" i="38"/>
  <c r="AK9" i="89" s="1"/>
  <c r="AK9" i="90" s="1"/>
  <c r="H13" i="38"/>
  <c r="AK10" i="89" s="1"/>
  <c r="AK10" i="90" s="1"/>
  <c r="H14" i="38"/>
  <c r="AK11" i="89" s="1"/>
  <c r="AK11" i="90" s="1"/>
  <c r="H15" i="38"/>
  <c r="AK12" i="89" s="1"/>
  <c r="AK12" i="90" s="1"/>
  <c r="H16" i="38"/>
  <c r="AK13" i="89" s="1"/>
  <c r="AK13" i="90" s="1"/>
  <c r="H17" i="38"/>
  <c r="AK14" i="89" s="1"/>
  <c r="AK14" i="90" s="1"/>
  <c r="H18" i="38"/>
  <c r="AK15" i="89" s="1"/>
  <c r="AK15" i="90" s="1"/>
  <c r="H19" i="38"/>
  <c r="AK16" i="89" s="1"/>
  <c r="AK16" i="90" s="1"/>
  <c r="H20" i="38"/>
  <c r="AK17" i="89" s="1"/>
  <c r="AK17" i="90" s="1"/>
  <c r="H21" i="38"/>
  <c r="AK18" i="89" s="1"/>
  <c r="H9" i="38"/>
  <c r="AK6" i="89" s="1"/>
  <c r="AK21" s="1"/>
  <c r="H10" i="37"/>
  <c r="AJ7" i="89" s="1"/>
  <c r="AJ7" i="90" s="1"/>
  <c r="H11" i="37"/>
  <c r="AJ8" i="89" s="1"/>
  <c r="AJ8" i="90" s="1"/>
  <c r="H12" i="37"/>
  <c r="AJ9" i="89" s="1"/>
  <c r="AJ9" i="90" s="1"/>
  <c r="H13" i="37"/>
  <c r="AJ10" i="89" s="1"/>
  <c r="AJ10" i="90" s="1"/>
  <c r="H14" i="37"/>
  <c r="AJ11" i="89" s="1"/>
  <c r="AJ11" i="90" s="1"/>
  <c r="H15" i="37"/>
  <c r="AJ12" i="89" s="1"/>
  <c r="AJ12" i="90" s="1"/>
  <c r="H16" i="37"/>
  <c r="AJ13" i="89" s="1"/>
  <c r="AJ13" i="90" s="1"/>
  <c r="H17" i="37"/>
  <c r="AJ14" i="89" s="1"/>
  <c r="AJ14" i="90" s="1"/>
  <c r="H18" i="37"/>
  <c r="AJ15" i="89" s="1"/>
  <c r="AJ15" i="90" s="1"/>
  <c r="H19" i="37"/>
  <c r="AJ16" i="89" s="1"/>
  <c r="AJ16" i="90" s="1"/>
  <c r="H20" i="37"/>
  <c r="AJ17" i="89" s="1"/>
  <c r="AJ17" i="90" s="1"/>
  <c r="H21" i="37"/>
  <c r="AJ18" i="89" s="1"/>
  <c r="H9" i="37"/>
  <c r="AJ6" i="89" s="1"/>
  <c r="AJ21" s="1"/>
  <c r="H10" i="36"/>
  <c r="AI7" i="89" s="1"/>
  <c r="AI7" i="90" s="1"/>
  <c r="H11" i="36"/>
  <c r="AI8" i="89" s="1"/>
  <c r="AI8" i="90" s="1"/>
  <c r="H12" i="36"/>
  <c r="AI9" i="89" s="1"/>
  <c r="AI9" i="90" s="1"/>
  <c r="H13" i="36"/>
  <c r="AI10" i="89" s="1"/>
  <c r="AI10" i="90" s="1"/>
  <c r="H14" i="36"/>
  <c r="AI11" i="89" s="1"/>
  <c r="AI11" i="90" s="1"/>
  <c r="H15" i="36"/>
  <c r="AI12" i="89" s="1"/>
  <c r="AI12" i="90" s="1"/>
  <c r="H16" i="36"/>
  <c r="AI13" i="89" s="1"/>
  <c r="AI13" i="90" s="1"/>
  <c r="H17" i="36"/>
  <c r="AI14" i="89" s="1"/>
  <c r="AI14" i="90" s="1"/>
  <c r="H18" i="36"/>
  <c r="AI15" i="89" s="1"/>
  <c r="AI15" i="90" s="1"/>
  <c r="H19" i="36"/>
  <c r="AI16" i="89" s="1"/>
  <c r="AI16" i="90" s="1"/>
  <c r="H20" i="36"/>
  <c r="AI17" i="89" s="1"/>
  <c r="AI17" i="90" s="1"/>
  <c r="H21" i="36"/>
  <c r="AI18" i="89" s="1"/>
  <c r="H9" i="36"/>
  <c r="AI6" i="89" s="1"/>
  <c r="AI21" s="1"/>
  <c r="H10" i="35"/>
  <c r="AH7" i="89" s="1"/>
  <c r="AH7" i="90" s="1"/>
  <c r="H11" i="35"/>
  <c r="AH8" i="89" s="1"/>
  <c r="AH8" i="90" s="1"/>
  <c r="H12" i="35"/>
  <c r="AH9" i="89" s="1"/>
  <c r="AH9" i="90" s="1"/>
  <c r="H13" i="35"/>
  <c r="AH10" i="89" s="1"/>
  <c r="AH10" i="90" s="1"/>
  <c r="H14" i="35"/>
  <c r="AH11" i="89" s="1"/>
  <c r="AH11" i="90" s="1"/>
  <c r="H15" i="35"/>
  <c r="AH12" i="89" s="1"/>
  <c r="AH12" i="90" s="1"/>
  <c r="H16" i="35"/>
  <c r="AH13" i="89" s="1"/>
  <c r="AH13" i="90" s="1"/>
  <c r="H17" i="35"/>
  <c r="AH14" i="89" s="1"/>
  <c r="AH14" i="90" s="1"/>
  <c r="H18" i="35"/>
  <c r="AH15" i="89" s="1"/>
  <c r="AH15" i="90" s="1"/>
  <c r="H19" i="35"/>
  <c r="AH16" i="89" s="1"/>
  <c r="AH16" i="90" s="1"/>
  <c r="H20" i="35"/>
  <c r="AH17" i="89" s="1"/>
  <c r="AH17" i="90" s="1"/>
  <c r="H21" i="35"/>
  <c r="AH18" i="89" s="1"/>
  <c r="H9" i="35"/>
  <c r="AH6" i="89" s="1"/>
  <c r="AH21" s="1"/>
  <c r="H10" i="34"/>
  <c r="AG7" i="89" s="1"/>
  <c r="AG7" i="90" s="1"/>
  <c r="H11" i="34"/>
  <c r="AG8" i="89" s="1"/>
  <c r="AG8" i="90" s="1"/>
  <c r="H12" i="34"/>
  <c r="AG9" i="89" s="1"/>
  <c r="AG9" i="90" s="1"/>
  <c r="H13" i="34"/>
  <c r="AG10" i="89" s="1"/>
  <c r="AG10" i="90" s="1"/>
  <c r="H14" i="34"/>
  <c r="AG11" i="89" s="1"/>
  <c r="AG11" i="90" s="1"/>
  <c r="H15" i="34"/>
  <c r="AG12" i="89" s="1"/>
  <c r="AG12" i="90" s="1"/>
  <c r="H16" i="34"/>
  <c r="AG13" i="89" s="1"/>
  <c r="AG13" i="90" s="1"/>
  <c r="H17" i="34"/>
  <c r="AG14" i="89" s="1"/>
  <c r="AG14" i="90" s="1"/>
  <c r="H18" i="34"/>
  <c r="AG15" i="89" s="1"/>
  <c r="AG15" i="90" s="1"/>
  <c r="H19" i="34"/>
  <c r="AG16" i="89" s="1"/>
  <c r="AG16" i="90" s="1"/>
  <c r="H20" i="34"/>
  <c r="AG17" i="89" s="1"/>
  <c r="AG17" i="90" s="1"/>
  <c r="H21" i="34"/>
  <c r="AG18" i="89" s="1"/>
  <c r="H9" i="34"/>
  <c r="AG6" i="89" s="1"/>
  <c r="AG21" s="1"/>
  <c r="H10" i="33"/>
  <c r="AF7" i="89" s="1"/>
  <c r="AF7" i="90" s="1"/>
  <c r="H11" i="33"/>
  <c r="AF8" i="89" s="1"/>
  <c r="AF8" i="90" s="1"/>
  <c r="H12" i="33"/>
  <c r="AF9" i="89" s="1"/>
  <c r="AF9" i="90" s="1"/>
  <c r="H13" i="33"/>
  <c r="AF10" i="89" s="1"/>
  <c r="AF10" i="90" s="1"/>
  <c r="H14" i="33"/>
  <c r="AF11" i="89" s="1"/>
  <c r="AF11" i="90" s="1"/>
  <c r="H15" i="33"/>
  <c r="AF12" i="89" s="1"/>
  <c r="AF12" i="90" s="1"/>
  <c r="H16" i="33"/>
  <c r="AF13" i="89" s="1"/>
  <c r="AF13" i="90" s="1"/>
  <c r="H17" i="33"/>
  <c r="AF14" i="89" s="1"/>
  <c r="AF14" i="90" s="1"/>
  <c r="H18" i="33"/>
  <c r="AF15" i="89" s="1"/>
  <c r="AF15" i="90" s="1"/>
  <c r="H19" i="33"/>
  <c r="AF16" i="89" s="1"/>
  <c r="AF16" i="90" s="1"/>
  <c r="H20" i="33"/>
  <c r="AF17" i="89" s="1"/>
  <c r="AF17" i="90" s="1"/>
  <c r="H21" i="33"/>
  <c r="AF18" i="89" s="1"/>
  <c r="H9" i="33"/>
  <c r="AF6" i="89" s="1"/>
  <c r="AF21" s="1"/>
  <c r="H10" i="32"/>
  <c r="AE7" i="89" s="1"/>
  <c r="AE7" i="90" s="1"/>
  <c r="H11" i="32"/>
  <c r="AE8" i="89" s="1"/>
  <c r="AE8" i="90" s="1"/>
  <c r="H12" i="32"/>
  <c r="AE9" i="89" s="1"/>
  <c r="AE9" i="90" s="1"/>
  <c r="H13" i="32"/>
  <c r="AE10" i="89" s="1"/>
  <c r="AE10" i="90" s="1"/>
  <c r="H14" i="32"/>
  <c r="AE11" i="89" s="1"/>
  <c r="AE11" i="90" s="1"/>
  <c r="H15" i="32"/>
  <c r="AE12" i="89" s="1"/>
  <c r="AE12" i="90" s="1"/>
  <c r="H16" i="32"/>
  <c r="AE13" i="89" s="1"/>
  <c r="AE13" i="90" s="1"/>
  <c r="H17" i="32"/>
  <c r="AE14" i="89" s="1"/>
  <c r="AE14" i="90" s="1"/>
  <c r="H18" i="32"/>
  <c r="AE15" i="89" s="1"/>
  <c r="AE15" i="90" s="1"/>
  <c r="H19" i="32"/>
  <c r="AE16" i="89" s="1"/>
  <c r="AE16" i="90" s="1"/>
  <c r="H20" i="32"/>
  <c r="AE17" i="89" s="1"/>
  <c r="AE17" i="90" s="1"/>
  <c r="H21" i="32"/>
  <c r="AE18" i="89" s="1"/>
  <c r="H9" i="32"/>
  <c r="AE6" i="89" s="1"/>
  <c r="AE21" s="1"/>
  <c r="H10" i="31"/>
  <c r="AD7" i="89" s="1"/>
  <c r="AD7" i="90" s="1"/>
  <c r="H11" i="31"/>
  <c r="AD8" i="89" s="1"/>
  <c r="AD8" i="90" s="1"/>
  <c r="H12" i="31"/>
  <c r="AD9" i="89" s="1"/>
  <c r="AD9" i="90" s="1"/>
  <c r="H13" i="31"/>
  <c r="AD10" i="89" s="1"/>
  <c r="AD10" i="90" s="1"/>
  <c r="H14" i="31"/>
  <c r="AD11" i="89" s="1"/>
  <c r="AD11" i="90" s="1"/>
  <c r="H15" i="31"/>
  <c r="AD12" i="89" s="1"/>
  <c r="AD12" i="90" s="1"/>
  <c r="H16" i="31"/>
  <c r="AD13" i="89" s="1"/>
  <c r="AD13" i="90" s="1"/>
  <c r="H17" i="31"/>
  <c r="AD14" i="89" s="1"/>
  <c r="AD14" i="90" s="1"/>
  <c r="H18" i="31"/>
  <c r="AD15" i="89" s="1"/>
  <c r="AD15" i="90" s="1"/>
  <c r="H19" i="31"/>
  <c r="AD16" i="89" s="1"/>
  <c r="AD16" i="90" s="1"/>
  <c r="H20" i="31"/>
  <c r="AD17" i="89" s="1"/>
  <c r="AD17" i="90" s="1"/>
  <c r="H21" i="31"/>
  <c r="AD18" i="89" s="1"/>
  <c r="H9" i="31"/>
  <c r="AD6" i="89" s="1"/>
  <c r="AD21" s="1"/>
  <c r="H10" i="30"/>
  <c r="AC7" i="89" s="1"/>
  <c r="AC7" i="90" s="1"/>
  <c r="H11" i="30"/>
  <c r="AC8" i="89" s="1"/>
  <c r="AC8" i="90" s="1"/>
  <c r="H12" i="30"/>
  <c r="AC9" i="89" s="1"/>
  <c r="AC9" i="90" s="1"/>
  <c r="H13" i="30"/>
  <c r="AC10" i="89" s="1"/>
  <c r="AC10" i="90" s="1"/>
  <c r="H14" i="30"/>
  <c r="AC11" i="89" s="1"/>
  <c r="AC11" i="90" s="1"/>
  <c r="H15" i="30"/>
  <c r="AC12" i="89" s="1"/>
  <c r="AC12" i="90" s="1"/>
  <c r="H16" i="30"/>
  <c r="AC13" i="89" s="1"/>
  <c r="AC13" i="90" s="1"/>
  <c r="H17" i="30"/>
  <c r="AC14" i="89" s="1"/>
  <c r="AC14" i="90" s="1"/>
  <c r="H18" i="30"/>
  <c r="AC15" i="89" s="1"/>
  <c r="AC15" i="90" s="1"/>
  <c r="H19" i="30"/>
  <c r="AC16" i="89" s="1"/>
  <c r="AC16" i="90" s="1"/>
  <c r="H20" i="30"/>
  <c r="AC17" i="89" s="1"/>
  <c r="AC17" i="90" s="1"/>
  <c r="H21" i="30"/>
  <c r="AC18" i="89" s="1"/>
  <c r="H9" i="30"/>
  <c r="AC6" i="89" s="1"/>
  <c r="AC21" s="1"/>
  <c r="H10" i="29"/>
  <c r="AB7" i="89" s="1"/>
  <c r="AB7" i="90" s="1"/>
  <c r="H11" i="29"/>
  <c r="AB8" i="89" s="1"/>
  <c r="AB8" i="90" s="1"/>
  <c r="H12" i="29"/>
  <c r="AB9" i="89" s="1"/>
  <c r="AB9" i="90" s="1"/>
  <c r="H13" i="29"/>
  <c r="AB10" i="89" s="1"/>
  <c r="AB10" i="90" s="1"/>
  <c r="H14" i="29"/>
  <c r="AB11" i="89" s="1"/>
  <c r="AB11" i="90" s="1"/>
  <c r="H15" i="29"/>
  <c r="AB12" i="89" s="1"/>
  <c r="AB12" i="90" s="1"/>
  <c r="H16" i="29"/>
  <c r="AB13" i="89" s="1"/>
  <c r="AB13" i="90" s="1"/>
  <c r="H17" i="29"/>
  <c r="AB14" i="89" s="1"/>
  <c r="AB14" i="90" s="1"/>
  <c r="H18" i="29"/>
  <c r="AB15" i="89" s="1"/>
  <c r="AB15" i="90" s="1"/>
  <c r="H19" i="29"/>
  <c r="AB16" i="89" s="1"/>
  <c r="AB16" i="90" s="1"/>
  <c r="H20" i="29"/>
  <c r="AB17" i="89" s="1"/>
  <c r="AB17" i="90" s="1"/>
  <c r="H21" i="29"/>
  <c r="AB18" i="89" s="1"/>
  <c r="H9" i="29"/>
  <c r="AB6" i="89" s="1"/>
  <c r="AB21" s="1"/>
  <c r="H10" i="28"/>
  <c r="AA7" i="89" s="1"/>
  <c r="AA7" i="90" s="1"/>
  <c r="H11" i="28"/>
  <c r="AA8" i="89" s="1"/>
  <c r="AA8" i="90" s="1"/>
  <c r="H12" i="28"/>
  <c r="AA9" i="89" s="1"/>
  <c r="AA9" i="90" s="1"/>
  <c r="H13" i="28"/>
  <c r="AA10" i="89" s="1"/>
  <c r="AA10" i="90" s="1"/>
  <c r="H14" i="28"/>
  <c r="AA11" i="89" s="1"/>
  <c r="AA11" i="90" s="1"/>
  <c r="H15" i="28"/>
  <c r="AA12" i="89" s="1"/>
  <c r="AA12" i="90" s="1"/>
  <c r="H16" i="28"/>
  <c r="AA13" i="89" s="1"/>
  <c r="AA13" i="90" s="1"/>
  <c r="H17" i="28"/>
  <c r="AA14" i="89" s="1"/>
  <c r="AA14" i="90" s="1"/>
  <c r="H18" i="28"/>
  <c r="AA15" i="89" s="1"/>
  <c r="AA15" i="90" s="1"/>
  <c r="H19" i="28"/>
  <c r="AA16" i="89" s="1"/>
  <c r="AA16" i="90" s="1"/>
  <c r="H20" i="28"/>
  <c r="AA17" i="89" s="1"/>
  <c r="AA17" i="90" s="1"/>
  <c r="H21" i="28"/>
  <c r="AA18" i="89" s="1"/>
  <c r="H9" i="28"/>
  <c r="AA6" i="89" s="1"/>
  <c r="AA21" s="1"/>
  <c r="H10" i="13"/>
  <c r="Z7" i="89" s="1"/>
  <c r="Z7" i="90" s="1"/>
  <c r="H11" i="13"/>
  <c r="Z8" i="89" s="1"/>
  <c r="Z8" i="90" s="1"/>
  <c r="H12" i="13"/>
  <c r="Z9" i="89" s="1"/>
  <c r="Z9" i="90" s="1"/>
  <c r="H13" i="13"/>
  <c r="Z10" i="89" s="1"/>
  <c r="Z10" i="90" s="1"/>
  <c r="H14" i="13"/>
  <c r="Z11" i="89" s="1"/>
  <c r="Z11" i="90" s="1"/>
  <c r="H15" i="13"/>
  <c r="Z12" i="89" s="1"/>
  <c r="Z12" i="90" s="1"/>
  <c r="H16" i="13"/>
  <c r="Z13" i="89" s="1"/>
  <c r="Z13" i="90" s="1"/>
  <c r="H17" i="13"/>
  <c r="Z14" i="89" s="1"/>
  <c r="Z14" i="90" s="1"/>
  <c r="H18" i="13"/>
  <c r="Z15" i="89" s="1"/>
  <c r="Z15" i="90" s="1"/>
  <c r="H19" i="13"/>
  <c r="Z16" i="89" s="1"/>
  <c r="Z16" i="90" s="1"/>
  <c r="H20" i="13"/>
  <c r="Z17" i="89" s="1"/>
  <c r="Z17" i="90" s="1"/>
  <c r="H21" i="13"/>
  <c r="Z18" i="89" s="1"/>
  <c r="H9" i="13"/>
  <c r="Z6" i="89" s="1"/>
  <c r="Z21" s="1"/>
  <c r="H10" i="22"/>
  <c r="Y7" i="89" s="1"/>
  <c r="Y7" i="90" s="1"/>
  <c r="H11" i="22"/>
  <c r="Y8" i="89" s="1"/>
  <c r="Y8" i="90" s="1"/>
  <c r="H12" i="22"/>
  <c r="Y9" i="89" s="1"/>
  <c r="Y9" i="90" s="1"/>
  <c r="H13" i="22"/>
  <c r="Y10" i="89" s="1"/>
  <c r="Y10" i="90" s="1"/>
  <c r="H14" i="22"/>
  <c r="Y11" i="89" s="1"/>
  <c r="Y11" i="90" s="1"/>
  <c r="H15" i="22"/>
  <c r="Y12" i="89" s="1"/>
  <c r="Y12" i="90" s="1"/>
  <c r="H16" i="22"/>
  <c r="Y13" i="89" s="1"/>
  <c r="Y13" i="90" s="1"/>
  <c r="H17" i="22"/>
  <c r="Y14" i="89" s="1"/>
  <c r="Y14" i="90" s="1"/>
  <c r="H18" i="22"/>
  <c r="Y15" i="89" s="1"/>
  <c r="Y15" i="90" s="1"/>
  <c r="H19" i="22"/>
  <c r="Y16" i="89" s="1"/>
  <c r="Y16" i="90" s="1"/>
  <c r="H20" i="22"/>
  <c r="Y17" i="89" s="1"/>
  <c r="Y17" i="90" s="1"/>
  <c r="H21" i="22"/>
  <c r="Y18" i="89" s="1"/>
  <c r="H9" i="22"/>
  <c r="Y6" i="89" s="1"/>
  <c r="Y21" s="1"/>
  <c r="H10" i="23"/>
  <c r="X7" i="89" s="1"/>
  <c r="X7" i="90" s="1"/>
  <c r="H11" i="23"/>
  <c r="X8" i="89" s="1"/>
  <c r="X8" i="90" s="1"/>
  <c r="H12" i="23"/>
  <c r="X9" i="89" s="1"/>
  <c r="X9" i="90" s="1"/>
  <c r="H13" i="23"/>
  <c r="X10" i="89" s="1"/>
  <c r="X10" i="90" s="1"/>
  <c r="H14" i="23"/>
  <c r="X11" i="89" s="1"/>
  <c r="X11" i="90" s="1"/>
  <c r="H15" i="23"/>
  <c r="X12" i="89" s="1"/>
  <c r="X12" i="90" s="1"/>
  <c r="H16" i="23"/>
  <c r="X13" i="89" s="1"/>
  <c r="X13" i="90" s="1"/>
  <c r="H17" i="23"/>
  <c r="X14" i="89" s="1"/>
  <c r="X14" i="90" s="1"/>
  <c r="H18" i="23"/>
  <c r="X15" i="89" s="1"/>
  <c r="X15" i="90" s="1"/>
  <c r="H19" i="23"/>
  <c r="X16" i="89" s="1"/>
  <c r="X16" i="90" s="1"/>
  <c r="H20" i="23"/>
  <c r="X17" i="89" s="1"/>
  <c r="X17" i="90" s="1"/>
  <c r="H21" i="23"/>
  <c r="X18" i="89" s="1"/>
  <c r="X18" i="90" s="1"/>
  <c r="H9" i="23"/>
  <c r="X6" i="89" s="1"/>
  <c r="H10" i="24"/>
  <c r="W7" i="89" s="1"/>
  <c r="W7" i="90" s="1"/>
  <c r="H11" i="24"/>
  <c r="W8" i="89" s="1"/>
  <c r="W8" i="90" s="1"/>
  <c r="H12" i="24"/>
  <c r="W9" i="89" s="1"/>
  <c r="W9" i="90" s="1"/>
  <c r="H13" i="24"/>
  <c r="W10" i="89" s="1"/>
  <c r="W10" i="90" s="1"/>
  <c r="H14" i="24"/>
  <c r="W11" i="89" s="1"/>
  <c r="W11" i="90" s="1"/>
  <c r="H15" i="24"/>
  <c r="W12" i="89" s="1"/>
  <c r="W12" i="90" s="1"/>
  <c r="H16" i="24"/>
  <c r="W13" i="89" s="1"/>
  <c r="W13" i="90" s="1"/>
  <c r="H17" i="24"/>
  <c r="W14" i="89" s="1"/>
  <c r="W14" i="90" s="1"/>
  <c r="H18" i="24"/>
  <c r="W15" i="89" s="1"/>
  <c r="W15" i="90" s="1"/>
  <c r="H19" i="24"/>
  <c r="W16" i="89" s="1"/>
  <c r="W16" i="90" s="1"/>
  <c r="H20" i="24"/>
  <c r="W17" i="89" s="1"/>
  <c r="W17" i="90" s="1"/>
  <c r="H21" i="24"/>
  <c r="W18" i="89" s="1"/>
  <c r="W18" i="90" s="1"/>
  <c r="H9" i="24"/>
  <c r="W6" i="89" s="1"/>
  <c r="H10" i="25"/>
  <c r="V7" i="89" s="1"/>
  <c r="V7" i="90" s="1"/>
  <c r="H11" i="25"/>
  <c r="V8" i="89" s="1"/>
  <c r="V8" i="90" s="1"/>
  <c r="H12" i="25"/>
  <c r="V9" i="89" s="1"/>
  <c r="V9" i="90" s="1"/>
  <c r="H13" i="25"/>
  <c r="V10" i="89" s="1"/>
  <c r="V10" i="90" s="1"/>
  <c r="H14" i="25"/>
  <c r="V11" i="89" s="1"/>
  <c r="V11" i="90" s="1"/>
  <c r="H15" i="25"/>
  <c r="V12" i="89" s="1"/>
  <c r="V12" i="90" s="1"/>
  <c r="H16" i="25"/>
  <c r="V13" i="89" s="1"/>
  <c r="V13" i="90" s="1"/>
  <c r="H17" i="25"/>
  <c r="V14" i="89" s="1"/>
  <c r="V14" i="90" s="1"/>
  <c r="H18" i="25"/>
  <c r="V15" i="89" s="1"/>
  <c r="V15" i="90" s="1"/>
  <c r="H19" i="25"/>
  <c r="V16" i="89" s="1"/>
  <c r="V16" i="90" s="1"/>
  <c r="H20" i="25"/>
  <c r="V17" i="89" s="1"/>
  <c r="V17" i="90" s="1"/>
  <c r="H21" i="25"/>
  <c r="V18" i="89" s="1"/>
  <c r="V18" i="90" s="1"/>
  <c r="H9" i="25"/>
  <c r="V6" i="89" s="1"/>
  <c r="H10" i="27"/>
  <c r="U7" i="89" s="1"/>
  <c r="U7" i="90" s="1"/>
  <c r="H11" i="27"/>
  <c r="U8" i="89" s="1"/>
  <c r="U8" i="90" s="1"/>
  <c r="H12" i="27"/>
  <c r="U9" i="89" s="1"/>
  <c r="U9" i="90" s="1"/>
  <c r="H13" i="27"/>
  <c r="U10" i="89" s="1"/>
  <c r="U10" i="90" s="1"/>
  <c r="H14" i="27"/>
  <c r="U11" i="89" s="1"/>
  <c r="U11" i="90" s="1"/>
  <c r="H15" i="27"/>
  <c r="U12" i="89" s="1"/>
  <c r="U12" i="90" s="1"/>
  <c r="H16" i="27"/>
  <c r="U13" i="89" s="1"/>
  <c r="U13" i="90" s="1"/>
  <c r="H17" i="27"/>
  <c r="U14" i="89" s="1"/>
  <c r="U14" i="90" s="1"/>
  <c r="H18" i="27"/>
  <c r="U15" i="89" s="1"/>
  <c r="U15" i="90" s="1"/>
  <c r="H19" i="27"/>
  <c r="U16" i="89" s="1"/>
  <c r="U16" i="90" s="1"/>
  <c r="H20" i="27"/>
  <c r="U17" i="89" s="1"/>
  <c r="U17" i="90" s="1"/>
  <c r="H21" i="27"/>
  <c r="U18" i="89" s="1"/>
  <c r="U18" i="90" s="1"/>
  <c r="H9" i="27"/>
  <c r="U6" i="89" s="1"/>
  <c r="H10" i="15"/>
  <c r="T7" i="89" s="1"/>
  <c r="T7" i="90" s="1"/>
  <c r="H11" i="15"/>
  <c r="T8" i="89" s="1"/>
  <c r="T8" i="90" s="1"/>
  <c r="H12" i="15"/>
  <c r="T9" i="89" s="1"/>
  <c r="T9" i="90" s="1"/>
  <c r="H13" i="15"/>
  <c r="T10" i="89" s="1"/>
  <c r="T10" i="90" s="1"/>
  <c r="H14" i="15"/>
  <c r="T11" i="89" s="1"/>
  <c r="T11" i="90" s="1"/>
  <c r="H15" i="15"/>
  <c r="T12" i="89" s="1"/>
  <c r="T12" i="90" s="1"/>
  <c r="H16" i="15"/>
  <c r="T13" i="89" s="1"/>
  <c r="T13" i="90" s="1"/>
  <c r="H17" i="15"/>
  <c r="T14" i="89" s="1"/>
  <c r="T14" i="90" s="1"/>
  <c r="H18" i="15"/>
  <c r="T15" i="89" s="1"/>
  <c r="T15" i="90" s="1"/>
  <c r="H19" i="15"/>
  <c r="T16" i="89" s="1"/>
  <c r="T16" i="90" s="1"/>
  <c r="H20" i="15"/>
  <c r="T17" i="89" s="1"/>
  <c r="T17" i="90" s="1"/>
  <c r="H21" i="15"/>
  <c r="T18" i="89" s="1"/>
  <c r="T18" i="90" s="1"/>
  <c r="H9" i="15"/>
  <c r="T6" i="89" s="1"/>
  <c r="H10" i="16"/>
  <c r="S7" i="89" s="1"/>
  <c r="S7" i="90" s="1"/>
  <c r="H11" i="16"/>
  <c r="S8" i="89" s="1"/>
  <c r="S8" i="90" s="1"/>
  <c r="H12" i="16"/>
  <c r="S9" i="89" s="1"/>
  <c r="S9" i="90" s="1"/>
  <c r="H13" i="16"/>
  <c r="S10" i="89" s="1"/>
  <c r="S10" i="90" s="1"/>
  <c r="H14" i="16"/>
  <c r="S11" i="89" s="1"/>
  <c r="S11" i="90" s="1"/>
  <c r="H15" i="16"/>
  <c r="S12" i="89" s="1"/>
  <c r="S12" i="90" s="1"/>
  <c r="H16" i="16"/>
  <c r="S13" i="89" s="1"/>
  <c r="S13" i="90" s="1"/>
  <c r="H17" i="16"/>
  <c r="S14" i="89" s="1"/>
  <c r="S14" i="90" s="1"/>
  <c r="H18" i="16"/>
  <c r="S15" i="89" s="1"/>
  <c r="S15" i="90" s="1"/>
  <c r="H19" i="16"/>
  <c r="S16" i="89" s="1"/>
  <c r="S16" i="90" s="1"/>
  <c r="H20" i="16"/>
  <c r="S17" i="89" s="1"/>
  <c r="S17" i="90" s="1"/>
  <c r="H21" i="16"/>
  <c r="S18" i="89" s="1"/>
  <c r="S18" i="90" s="1"/>
  <c r="H9" i="16"/>
  <c r="S6" i="89" s="1"/>
  <c r="H10" i="17"/>
  <c r="R7" i="89" s="1"/>
  <c r="R7" i="90" s="1"/>
  <c r="H11" i="17"/>
  <c r="R8" i="89" s="1"/>
  <c r="R8" i="90" s="1"/>
  <c r="H12" i="17"/>
  <c r="R9" i="89" s="1"/>
  <c r="R9" i="90" s="1"/>
  <c r="H13" i="17"/>
  <c r="R10" i="89" s="1"/>
  <c r="R10" i="90" s="1"/>
  <c r="H14" i="17"/>
  <c r="R11" i="89" s="1"/>
  <c r="R11" i="90" s="1"/>
  <c r="H15" i="17"/>
  <c r="R12" i="89" s="1"/>
  <c r="R12" i="90" s="1"/>
  <c r="H16" i="17"/>
  <c r="R13" i="89" s="1"/>
  <c r="R13" i="90" s="1"/>
  <c r="H17" i="17"/>
  <c r="R14" i="89" s="1"/>
  <c r="R14" i="90" s="1"/>
  <c r="H18" i="17"/>
  <c r="R15" i="89" s="1"/>
  <c r="R15" i="90" s="1"/>
  <c r="H19" i="17"/>
  <c r="R16" i="89" s="1"/>
  <c r="R16" i="90" s="1"/>
  <c r="H20" i="17"/>
  <c r="R17" i="89" s="1"/>
  <c r="R17" i="90" s="1"/>
  <c r="H21" i="17"/>
  <c r="R18" i="89" s="1"/>
  <c r="R18" i="90" s="1"/>
  <c r="H9" i="17"/>
  <c r="R6" i="89" s="1"/>
  <c r="H10" i="18"/>
  <c r="Q7" i="89" s="1"/>
  <c r="Q7" i="90" s="1"/>
  <c r="H11" i="18"/>
  <c r="Q8" i="89" s="1"/>
  <c r="Q8" i="90" s="1"/>
  <c r="H12" i="18"/>
  <c r="Q9" i="89" s="1"/>
  <c r="Q9" i="90" s="1"/>
  <c r="H13" i="18"/>
  <c r="Q10" i="89" s="1"/>
  <c r="Q10" i="90" s="1"/>
  <c r="H14" i="18"/>
  <c r="Q11" i="89" s="1"/>
  <c r="Q11" i="90" s="1"/>
  <c r="H15" i="18"/>
  <c r="Q12" i="89" s="1"/>
  <c r="Q12" i="90" s="1"/>
  <c r="H16" i="18"/>
  <c r="Q13" i="89" s="1"/>
  <c r="Q13" i="90" s="1"/>
  <c r="H17" i="18"/>
  <c r="Q14" i="89" s="1"/>
  <c r="Q14" i="90" s="1"/>
  <c r="H18" i="18"/>
  <c r="Q15" i="89" s="1"/>
  <c r="Q15" i="90" s="1"/>
  <c r="H19" i="18"/>
  <c r="Q16" i="89" s="1"/>
  <c r="Q16" i="90" s="1"/>
  <c r="H20" i="18"/>
  <c r="Q17" i="89" s="1"/>
  <c r="Q17" i="90" s="1"/>
  <c r="H21" i="18"/>
  <c r="Q18" i="89" s="1"/>
  <c r="Q18" i="90" s="1"/>
  <c r="H9" i="18"/>
  <c r="Q6" i="89" s="1"/>
  <c r="H10" i="19"/>
  <c r="P7" i="89" s="1"/>
  <c r="P7" i="90" s="1"/>
  <c r="H11" i="19"/>
  <c r="P8" i="89" s="1"/>
  <c r="P8" i="90" s="1"/>
  <c r="H12" i="19"/>
  <c r="P9" i="89" s="1"/>
  <c r="P9" i="90" s="1"/>
  <c r="H13" i="19"/>
  <c r="P10" i="89" s="1"/>
  <c r="P10" i="90" s="1"/>
  <c r="H14" i="19"/>
  <c r="P11" i="89" s="1"/>
  <c r="P11" i="90" s="1"/>
  <c r="H15" i="19"/>
  <c r="P12" i="89" s="1"/>
  <c r="P12" i="90" s="1"/>
  <c r="H16" i="19"/>
  <c r="P13" i="89" s="1"/>
  <c r="P13" i="90" s="1"/>
  <c r="H17" i="19"/>
  <c r="P14" i="89" s="1"/>
  <c r="P14" i="90" s="1"/>
  <c r="H18" i="19"/>
  <c r="P15" i="89" s="1"/>
  <c r="P15" i="90" s="1"/>
  <c r="H19" i="19"/>
  <c r="P16" i="89" s="1"/>
  <c r="P16" i="90" s="1"/>
  <c r="H20" i="19"/>
  <c r="P17" i="89" s="1"/>
  <c r="P17" i="90" s="1"/>
  <c r="H21" i="19"/>
  <c r="P18" i="89" s="1"/>
  <c r="P18" i="90" s="1"/>
  <c r="H9" i="19"/>
  <c r="P6" i="89" s="1"/>
  <c r="H10" i="20"/>
  <c r="O7" i="89" s="1"/>
  <c r="O7" i="90" s="1"/>
  <c r="H11" i="20"/>
  <c r="O8" i="89" s="1"/>
  <c r="O8" i="90" s="1"/>
  <c r="H12" i="20"/>
  <c r="O9" i="89" s="1"/>
  <c r="O9" i="90" s="1"/>
  <c r="H13" i="20"/>
  <c r="O10" i="89" s="1"/>
  <c r="O10" i="90" s="1"/>
  <c r="H14" i="20"/>
  <c r="O11" i="89" s="1"/>
  <c r="O11" i="90" s="1"/>
  <c r="H15" i="20"/>
  <c r="O12" i="89" s="1"/>
  <c r="O12" i="90" s="1"/>
  <c r="H16" i="20"/>
  <c r="O13" i="89" s="1"/>
  <c r="O13" i="90" s="1"/>
  <c r="H17" i="20"/>
  <c r="O14" i="89" s="1"/>
  <c r="O14" i="90" s="1"/>
  <c r="H18" i="20"/>
  <c r="O15" i="89" s="1"/>
  <c r="O15" i="90" s="1"/>
  <c r="H19" i="20"/>
  <c r="O16" i="89" s="1"/>
  <c r="O16" i="90" s="1"/>
  <c r="H20" i="20"/>
  <c r="O17" i="89" s="1"/>
  <c r="O17" i="90" s="1"/>
  <c r="H21" i="20"/>
  <c r="O18" i="89" s="1"/>
  <c r="O18" i="90" s="1"/>
  <c r="H9" i="20"/>
  <c r="O6" i="89" s="1"/>
  <c r="H13" i="21"/>
  <c r="N7" i="89" s="1"/>
  <c r="N7" i="90" s="1"/>
  <c r="H14" i="21"/>
  <c r="N8" i="89" s="1"/>
  <c r="N8" i="90" s="1"/>
  <c r="H15" i="21"/>
  <c r="N9" i="89" s="1"/>
  <c r="N9" i="90" s="1"/>
  <c r="H16" i="21"/>
  <c r="N10" i="89" s="1"/>
  <c r="N10" i="90" s="1"/>
  <c r="H17" i="21"/>
  <c r="N11" i="89" s="1"/>
  <c r="N11" i="90" s="1"/>
  <c r="H18" i="21"/>
  <c r="N12" i="89" s="1"/>
  <c r="N12" i="90" s="1"/>
  <c r="H19" i="21"/>
  <c r="N13" i="89" s="1"/>
  <c r="N13" i="90" s="1"/>
  <c r="H20" i="21"/>
  <c r="N14" i="89" s="1"/>
  <c r="N14" i="90" s="1"/>
  <c r="H21" i="21"/>
  <c r="N15" i="89" s="1"/>
  <c r="N15" i="90" s="1"/>
  <c r="H22" i="21"/>
  <c r="N16" i="89" s="1"/>
  <c r="N16" i="90" s="1"/>
  <c r="H23" i="21"/>
  <c r="N17" i="89" s="1"/>
  <c r="N17" i="90" s="1"/>
  <c r="H24" i="21"/>
  <c r="N18" i="89" s="1"/>
  <c r="N18" i="90" s="1"/>
  <c r="H12" i="21"/>
  <c r="N6" i="89" s="1"/>
  <c r="H10" i="14"/>
  <c r="M7" i="89" s="1"/>
  <c r="M7" i="90" s="1"/>
  <c r="H11" i="14"/>
  <c r="M8" i="89" s="1"/>
  <c r="M8" i="90" s="1"/>
  <c r="H12" i="14"/>
  <c r="M9" i="89" s="1"/>
  <c r="M9" i="90" s="1"/>
  <c r="H13" i="14"/>
  <c r="M10" i="89" s="1"/>
  <c r="M10" i="90" s="1"/>
  <c r="H14" i="14"/>
  <c r="M11" i="89" s="1"/>
  <c r="M11" i="90" s="1"/>
  <c r="H15" i="14"/>
  <c r="M12" i="89" s="1"/>
  <c r="M12" i="90" s="1"/>
  <c r="H16" i="14"/>
  <c r="M13" i="89" s="1"/>
  <c r="M13" i="90" s="1"/>
  <c r="H17" i="14"/>
  <c r="M14" i="89" s="1"/>
  <c r="M14" i="90" s="1"/>
  <c r="H18" i="14"/>
  <c r="M15" i="89" s="1"/>
  <c r="M15" i="90" s="1"/>
  <c r="H19" i="14"/>
  <c r="M16" i="89" s="1"/>
  <c r="M16" i="90" s="1"/>
  <c r="H20" i="14"/>
  <c r="M17" i="89" s="1"/>
  <c r="M17" i="90" s="1"/>
  <c r="H21" i="14"/>
  <c r="M18" i="89" s="1"/>
  <c r="M18" i="90" s="1"/>
  <c r="H9" i="14"/>
  <c r="M6" i="89" s="1"/>
  <c r="H10" i="12"/>
  <c r="L7" i="89" s="1"/>
  <c r="L7" i="90" s="1"/>
  <c r="H11" i="12"/>
  <c r="L8" i="89" s="1"/>
  <c r="L8" i="90" s="1"/>
  <c r="H12" i="12"/>
  <c r="L9" i="89" s="1"/>
  <c r="L9" i="90" s="1"/>
  <c r="H13" i="12"/>
  <c r="L10" i="89" s="1"/>
  <c r="L10" i="90" s="1"/>
  <c r="H14" i="12"/>
  <c r="L11" i="89" s="1"/>
  <c r="L11" i="90" s="1"/>
  <c r="H15" i="12"/>
  <c r="L12" i="89" s="1"/>
  <c r="L12" i="90" s="1"/>
  <c r="H16" i="12"/>
  <c r="L13" i="89" s="1"/>
  <c r="L13" i="90" s="1"/>
  <c r="H17" i="12"/>
  <c r="L14" i="89" s="1"/>
  <c r="L14" i="90" s="1"/>
  <c r="H18" i="12"/>
  <c r="L15" i="89" s="1"/>
  <c r="L15" i="90" s="1"/>
  <c r="H19" i="12"/>
  <c r="L16" i="89" s="1"/>
  <c r="L16" i="90" s="1"/>
  <c r="H20" i="12"/>
  <c r="L17" i="89" s="1"/>
  <c r="L17" i="90" s="1"/>
  <c r="H21" i="12"/>
  <c r="L18" i="89" s="1"/>
  <c r="L18" i="90" s="1"/>
  <c r="H9" i="12"/>
  <c r="L6" i="89" s="1"/>
  <c r="H10" i="11"/>
  <c r="K7" i="89" s="1"/>
  <c r="K7" i="90" s="1"/>
  <c r="H11" i="11"/>
  <c r="K8" i="89" s="1"/>
  <c r="K8" i="90" s="1"/>
  <c r="H12" i="11"/>
  <c r="K9" i="89" s="1"/>
  <c r="K9" i="90" s="1"/>
  <c r="H13" i="11"/>
  <c r="K10" i="89" s="1"/>
  <c r="K10" i="90" s="1"/>
  <c r="H14" i="11"/>
  <c r="K11" i="89" s="1"/>
  <c r="K11" i="90" s="1"/>
  <c r="H15" i="11"/>
  <c r="K12" i="89" s="1"/>
  <c r="K12" i="90" s="1"/>
  <c r="H16" i="11"/>
  <c r="K13" i="89" s="1"/>
  <c r="K13" i="90" s="1"/>
  <c r="H17" i="11"/>
  <c r="K14" i="89" s="1"/>
  <c r="K14" i="90" s="1"/>
  <c r="H18" i="11"/>
  <c r="K15" i="89" s="1"/>
  <c r="K15" i="90" s="1"/>
  <c r="H19" i="11"/>
  <c r="K16" i="89" s="1"/>
  <c r="K16" i="90" s="1"/>
  <c r="H20" i="11"/>
  <c r="K17" i="89" s="1"/>
  <c r="K17" i="90" s="1"/>
  <c r="H21" i="11"/>
  <c r="K18" i="89" s="1"/>
  <c r="K18" i="90" s="1"/>
  <c r="H9" i="11"/>
  <c r="K6" i="89" s="1"/>
  <c r="H10" i="10"/>
  <c r="J7" i="89" s="1"/>
  <c r="J7" i="90" s="1"/>
  <c r="H11" i="10"/>
  <c r="J8" i="89" s="1"/>
  <c r="J8" i="90" s="1"/>
  <c r="H12" i="10"/>
  <c r="J9" i="89" s="1"/>
  <c r="J9" i="90" s="1"/>
  <c r="H13" i="10"/>
  <c r="J10" i="89" s="1"/>
  <c r="J10" i="90" s="1"/>
  <c r="H14" i="10"/>
  <c r="J11" i="89" s="1"/>
  <c r="J11" i="90" s="1"/>
  <c r="H15" i="10"/>
  <c r="J12" i="89" s="1"/>
  <c r="J12" i="90" s="1"/>
  <c r="H16" i="10"/>
  <c r="J13" i="89" s="1"/>
  <c r="J13" i="90" s="1"/>
  <c r="H17" i="10"/>
  <c r="J14" i="89" s="1"/>
  <c r="J14" i="90" s="1"/>
  <c r="H18" i="10"/>
  <c r="J15" i="89" s="1"/>
  <c r="J15" i="90" s="1"/>
  <c r="H19" i="10"/>
  <c r="J16" i="89" s="1"/>
  <c r="J16" i="90" s="1"/>
  <c r="H20" i="10"/>
  <c r="J17" i="89" s="1"/>
  <c r="J17" i="90" s="1"/>
  <c r="H21" i="10"/>
  <c r="J18" i="89" s="1"/>
  <c r="J18" i="90" s="1"/>
  <c r="H9" i="10"/>
  <c r="J6" i="89" s="1"/>
  <c r="H10" i="9"/>
  <c r="I7" i="89" s="1"/>
  <c r="I7" i="90" s="1"/>
  <c r="H11" i="9"/>
  <c r="I8" i="89" s="1"/>
  <c r="I8" i="90" s="1"/>
  <c r="H12" i="9"/>
  <c r="I9" i="89" s="1"/>
  <c r="I9" i="90" s="1"/>
  <c r="H13" i="9"/>
  <c r="I10" i="89" s="1"/>
  <c r="I10" i="90" s="1"/>
  <c r="H14" i="9"/>
  <c r="I11" i="89" s="1"/>
  <c r="I11" i="90" s="1"/>
  <c r="H15" i="9"/>
  <c r="I12" i="89" s="1"/>
  <c r="I12" i="90" s="1"/>
  <c r="H16" i="9"/>
  <c r="I13" i="89" s="1"/>
  <c r="I13" i="90" s="1"/>
  <c r="H17" i="9"/>
  <c r="I14" i="89" s="1"/>
  <c r="I14" i="90" s="1"/>
  <c r="H18" i="9"/>
  <c r="I15" i="89" s="1"/>
  <c r="I15" i="90" s="1"/>
  <c r="H19" i="9"/>
  <c r="I16" i="89" s="1"/>
  <c r="I16" i="90" s="1"/>
  <c r="H20" i="9"/>
  <c r="I17" i="89" s="1"/>
  <c r="I17" i="90" s="1"/>
  <c r="H21" i="9"/>
  <c r="I18" i="89" s="1"/>
  <c r="I18" i="90" s="1"/>
  <c r="H9" i="9"/>
  <c r="I6" i="89" s="1"/>
  <c r="H10" i="8"/>
  <c r="H7" i="89" s="1"/>
  <c r="H7" i="90" s="1"/>
  <c r="H11" i="8"/>
  <c r="H8" i="89" s="1"/>
  <c r="H8" i="90" s="1"/>
  <c r="H12" i="8"/>
  <c r="H9" i="89" s="1"/>
  <c r="H9" i="90" s="1"/>
  <c r="H13" i="8"/>
  <c r="H10" i="89" s="1"/>
  <c r="H10" i="90" s="1"/>
  <c r="H14" i="8"/>
  <c r="H11" i="89" s="1"/>
  <c r="H11" i="90" s="1"/>
  <c r="H15" i="8"/>
  <c r="H12" i="89" s="1"/>
  <c r="H12" i="90" s="1"/>
  <c r="H16" i="8"/>
  <c r="H13" i="89" s="1"/>
  <c r="H13" i="90" s="1"/>
  <c r="H17" i="8"/>
  <c r="H14" i="89" s="1"/>
  <c r="H14" i="90" s="1"/>
  <c r="H18" i="8"/>
  <c r="H15" i="89" s="1"/>
  <c r="H15" i="90" s="1"/>
  <c r="H19" i="8"/>
  <c r="H16" i="89" s="1"/>
  <c r="H16" i="90" s="1"/>
  <c r="H20" i="8"/>
  <c r="H17" i="89" s="1"/>
  <c r="H17" i="90" s="1"/>
  <c r="H21" i="8"/>
  <c r="H18" i="89" s="1"/>
  <c r="H18" i="90" s="1"/>
  <c r="H9" i="8"/>
  <c r="H6" i="89" s="1"/>
  <c r="H10" i="5"/>
  <c r="G7" i="89" s="1"/>
  <c r="G7" i="90" s="1"/>
  <c r="H11" i="5"/>
  <c r="G8" i="89" s="1"/>
  <c r="G8" i="90" s="1"/>
  <c r="H12" i="5"/>
  <c r="G9" i="89" s="1"/>
  <c r="G9" i="90" s="1"/>
  <c r="H13" i="5"/>
  <c r="G10" i="89" s="1"/>
  <c r="G10" i="90" s="1"/>
  <c r="H14" i="5"/>
  <c r="G11" i="89" s="1"/>
  <c r="G11" i="90" s="1"/>
  <c r="H15" i="5"/>
  <c r="G12" i="89" s="1"/>
  <c r="G12" i="90" s="1"/>
  <c r="H16" i="5"/>
  <c r="G13" i="89" s="1"/>
  <c r="G13" i="90" s="1"/>
  <c r="H17" i="5"/>
  <c r="G14" i="89" s="1"/>
  <c r="G14" i="90" s="1"/>
  <c r="H18" i="5"/>
  <c r="G15" i="89" s="1"/>
  <c r="G15" i="90" s="1"/>
  <c r="H19" i="5"/>
  <c r="G16" i="89" s="1"/>
  <c r="G16" i="90" s="1"/>
  <c r="H20" i="5"/>
  <c r="G17" i="89" s="1"/>
  <c r="G17" i="90" s="1"/>
  <c r="H21" i="5"/>
  <c r="G18" i="89" s="1"/>
  <c r="G18" i="90" s="1"/>
  <c r="H9" i="5"/>
  <c r="G6" i="89" s="1"/>
  <c r="H10" i="4"/>
  <c r="F7" i="89" s="1"/>
  <c r="F7" i="90" s="1"/>
  <c r="H11" i="4"/>
  <c r="F8" i="89" s="1"/>
  <c r="F8" i="90" s="1"/>
  <c r="H12" i="4"/>
  <c r="F9" i="89" s="1"/>
  <c r="F9" i="90" s="1"/>
  <c r="H13" i="4"/>
  <c r="F10" i="89" s="1"/>
  <c r="F10" i="90" s="1"/>
  <c r="H14" i="4"/>
  <c r="F11" i="89" s="1"/>
  <c r="F11" i="90" s="1"/>
  <c r="H15" i="4"/>
  <c r="F12" i="89" s="1"/>
  <c r="F12" i="90" s="1"/>
  <c r="H16" i="4"/>
  <c r="F13" i="89" s="1"/>
  <c r="F13" i="90" s="1"/>
  <c r="H17" i="4"/>
  <c r="F14" i="89" s="1"/>
  <c r="F14" i="90" s="1"/>
  <c r="H18" i="4"/>
  <c r="F15" i="89" s="1"/>
  <c r="F15" i="90" s="1"/>
  <c r="H19" i="4"/>
  <c r="F16" i="89" s="1"/>
  <c r="F16" i="90" s="1"/>
  <c r="H20" i="4"/>
  <c r="F17" i="89" s="1"/>
  <c r="F17" i="90" s="1"/>
  <c r="H21" i="4"/>
  <c r="F18" i="89" s="1"/>
  <c r="F18" i="90" s="1"/>
  <c r="H9" i="4"/>
  <c r="F6" i="89" s="1"/>
  <c r="H10" i="3"/>
  <c r="E7" i="89" s="1"/>
  <c r="E7" i="90" s="1"/>
  <c r="H11" i="3"/>
  <c r="E8" i="89" s="1"/>
  <c r="E8" i="90" s="1"/>
  <c r="H12" i="3"/>
  <c r="E9" i="89" s="1"/>
  <c r="E9" i="90" s="1"/>
  <c r="H13" i="3"/>
  <c r="E10" i="89" s="1"/>
  <c r="E10" i="90" s="1"/>
  <c r="H14" i="3"/>
  <c r="E11" i="89" s="1"/>
  <c r="E11" i="90" s="1"/>
  <c r="H15" i="3"/>
  <c r="E12" i="89" s="1"/>
  <c r="E12" i="90" s="1"/>
  <c r="H16" i="3"/>
  <c r="E13" i="89" s="1"/>
  <c r="E13" i="90" s="1"/>
  <c r="H17" i="3"/>
  <c r="E14" i="89" s="1"/>
  <c r="E14" i="90" s="1"/>
  <c r="H18" i="3"/>
  <c r="E15" i="89" s="1"/>
  <c r="E15" i="90" s="1"/>
  <c r="H19" i="3"/>
  <c r="E16" i="89" s="1"/>
  <c r="E16" i="90" s="1"/>
  <c r="H20" i="3"/>
  <c r="E17" i="89" s="1"/>
  <c r="E17" i="90" s="1"/>
  <c r="H21" i="3"/>
  <c r="E18" i="89" s="1"/>
  <c r="E18" i="90" s="1"/>
  <c r="H9" i="3"/>
  <c r="E6" i="89" s="1"/>
  <c r="H10" i="2"/>
  <c r="D7" i="89" s="1"/>
  <c r="D7" i="90" s="1"/>
  <c r="H11" i="2"/>
  <c r="D8" i="89" s="1"/>
  <c r="D8" i="90" s="1"/>
  <c r="H12" i="2"/>
  <c r="D9" i="89" s="1"/>
  <c r="D9" i="90" s="1"/>
  <c r="H13" i="2"/>
  <c r="D10" i="89" s="1"/>
  <c r="D10" i="90" s="1"/>
  <c r="H14" i="2"/>
  <c r="D11" i="89" s="1"/>
  <c r="D11" i="90" s="1"/>
  <c r="H15" i="2"/>
  <c r="D12" i="89" s="1"/>
  <c r="D12" i="90" s="1"/>
  <c r="H16" i="2"/>
  <c r="D13" i="89" s="1"/>
  <c r="D13" i="90" s="1"/>
  <c r="H17" i="2"/>
  <c r="D14" i="89" s="1"/>
  <c r="D14" i="90" s="1"/>
  <c r="H18" i="2"/>
  <c r="D15" i="89" s="1"/>
  <c r="D15" i="90" s="1"/>
  <c r="H19" i="2"/>
  <c r="D16" i="89" s="1"/>
  <c r="D16" i="90" s="1"/>
  <c r="H20" i="2"/>
  <c r="D17" i="89" s="1"/>
  <c r="D17" i="90" s="1"/>
  <c r="H21" i="2"/>
  <c r="D18" i="89" s="1"/>
  <c r="D18" i="90" s="1"/>
  <c r="H9" i="2"/>
  <c r="D6" i="89" s="1"/>
  <c r="H8" i="1"/>
  <c r="C7" i="89" s="1"/>
  <c r="B7" s="1"/>
  <c r="H9" i="1"/>
  <c r="C8" i="89" s="1"/>
  <c r="B8" s="1"/>
  <c r="H10" i="1"/>
  <c r="C9" i="89" s="1"/>
  <c r="B9" s="1"/>
  <c r="H11" i="1"/>
  <c r="C10" i="89" s="1"/>
  <c r="B10" s="1"/>
  <c r="H12" i="1"/>
  <c r="C11" i="89" s="1"/>
  <c r="B11" s="1"/>
  <c r="H13" i="1"/>
  <c r="C12" i="89" s="1"/>
  <c r="B12" s="1"/>
  <c r="H14" i="1"/>
  <c r="C13" i="89" s="1"/>
  <c r="B13" s="1"/>
  <c r="H15" i="1"/>
  <c r="C14" i="89" s="1"/>
  <c r="B14" s="1"/>
  <c r="H16" i="1"/>
  <c r="C15" i="89" s="1"/>
  <c r="B15" s="1"/>
  <c r="H17" i="1"/>
  <c r="C16" i="89" s="1"/>
  <c r="B16" s="1"/>
  <c r="H18" i="1"/>
  <c r="C17" i="89" s="1"/>
  <c r="B17" s="1"/>
  <c r="H19" i="1"/>
  <c r="C18" i="89" s="1"/>
  <c r="H7" i="1"/>
  <c r="C6" i="89" s="1"/>
  <c r="AS21" l="1"/>
  <c r="BX21"/>
  <c r="BZ21"/>
  <c r="CB21"/>
  <c r="CD21"/>
  <c r="C6" i="90"/>
  <c r="C21" i="89"/>
  <c r="D6" i="90"/>
  <c r="D21" i="89"/>
  <c r="E6" i="90"/>
  <c r="E21" i="89"/>
  <c r="F6" i="90"/>
  <c r="F20" s="1"/>
  <c r="F21" i="89"/>
  <c r="G6" i="90"/>
  <c r="G31" s="1"/>
  <c r="G21" i="89"/>
  <c r="H6" i="90"/>
  <c r="H31" s="1"/>
  <c r="H21" i="89"/>
  <c r="I6" i="90"/>
  <c r="I31" s="1"/>
  <c r="I21" i="89"/>
  <c r="J6" i="90"/>
  <c r="J20" s="1"/>
  <c r="J21" i="89"/>
  <c r="K6" i="90"/>
  <c r="K21" i="89"/>
  <c r="L6" i="90"/>
  <c r="L21" i="89"/>
  <c r="M6" i="90"/>
  <c r="M21" i="89"/>
  <c r="N6" i="90"/>
  <c r="N20" s="1"/>
  <c r="N21" i="89"/>
  <c r="O6" i="90"/>
  <c r="O31" s="1"/>
  <c r="O21" i="89"/>
  <c r="P6" i="90"/>
  <c r="P21" i="89"/>
  <c r="Q6" i="90"/>
  <c r="Q21" i="89"/>
  <c r="R6" i="90"/>
  <c r="R20" s="1"/>
  <c r="R21" i="89"/>
  <c r="S6" i="90"/>
  <c r="S21" i="89"/>
  <c r="T6" i="90"/>
  <c r="T20" s="1"/>
  <c r="T21" i="89"/>
  <c r="U6" i="90"/>
  <c r="U31" s="1"/>
  <c r="U21" i="89"/>
  <c r="V5"/>
  <c r="V21"/>
  <c r="W6" i="90"/>
  <c r="W31" s="1"/>
  <c r="W21" i="89"/>
  <c r="X6" i="90"/>
  <c r="X21" i="89"/>
  <c r="D31" i="90"/>
  <c r="D20"/>
  <c r="D24"/>
  <c r="D25" s="1"/>
  <c r="D26" s="1"/>
  <c r="E31"/>
  <c r="E20"/>
  <c r="E24"/>
  <c r="E25" s="1"/>
  <c r="E26" s="1"/>
  <c r="F24"/>
  <c r="F25" s="1"/>
  <c r="F26" s="1"/>
  <c r="H24"/>
  <c r="H25" s="1"/>
  <c r="H26" s="1"/>
  <c r="I24"/>
  <c r="I25" s="1"/>
  <c r="I26" s="1"/>
  <c r="J24"/>
  <c r="J25" s="1"/>
  <c r="J26" s="1"/>
  <c r="K31"/>
  <c r="K20"/>
  <c r="L24"/>
  <c r="L25" s="1"/>
  <c r="L26" s="1"/>
  <c r="M31"/>
  <c r="M20"/>
  <c r="M24"/>
  <c r="M25" s="1"/>
  <c r="M26" s="1"/>
  <c r="N24"/>
  <c r="N25" s="1"/>
  <c r="N26" s="1"/>
  <c r="P24"/>
  <c r="P25" s="1"/>
  <c r="P26" s="1"/>
  <c r="Q31"/>
  <c r="Q20"/>
  <c r="Q24"/>
  <c r="Q25" s="1"/>
  <c r="Q26" s="1"/>
  <c r="R24"/>
  <c r="R25" s="1"/>
  <c r="R26" s="1"/>
  <c r="S31"/>
  <c r="S20"/>
  <c r="T24"/>
  <c r="T25" s="1"/>
  <c r="T26" s="1"/>
  <c r="U24"/>
  <c r="U25" s="1"/>
  <c r="U26" s="1"/>
  <c r="X31"/>
  <c r="X20"/>
  <c r="X24"/>
  <c r="X25" s="1"/>
  <c r="X26" s="1"/>
  <c r="C23" i="89"/>
  <c r="Y6" i="90"/>
  <c r="Y5" i="89"/>
  <c r="Y18" i="90"/>
  <c r="Y24" s="1"/>
  <c r="Y25" s="1"/>
  <c r="Y26" s="1"/>
  <c r="Y23" i="89"/>
  <c r="Z6" i="90"/>
  <c r="Z5" i="89"/>
  <c r="Z18" i="90"/>
  <c r="Z24" s="1"/>
  <c r="Z25" s="1"/>
  <c r="Z26" s="1"/>
  <c r="Z23" i="89"/>
  <c r="AA6" i="90"/>
  <c r="AA5" i="89"/>
  <c r="AA18" i="90"/>
  <c r="AA24" s="1"/>
  <c r="AA25" s="1"/>
  <c r="AA26" s="1"/>
  <c r="AA23" i="89"/>
  <c r="AB6" i="90"/>
  <c r="AB5" i="89"/>
  <c r="AB18" i="90"/>
  <c r="AB24" s="1"/>
  <c r="AB25" s="1"/>
  <c r="AB26" s="1"/>
  <c r="AB23" i="89"/>
  <c r="AC6" i="90"/>
  <c r="AC5" i="89"/>
  <c r="AC18" i="90"/>
  <c r="AC24" s="1"/>
  <c r="AC25" s="1"/>
  <c r="AC26" s="1"/>
  <c r="AC23" i="89"/>
  <c r="AD6" i="90"/>
  <c r="AD5" i="89"/>
  <c r="AD18" i="90"/>
  <c r="AD24" s="1"/>
  <c r="AD25" s="1"/>
  <c r="AD26" s="1"/>
  <c r="AD23" i="89"/>
  <c r="AE6" i="90"/>
  <c r="AE5" i="89"/>
  <c r="AE18" i="90"/>
  <c r="AE24" s="1"/>
  <c r="AE25" s="1"/>
  <c r="AE26" s="1"/>
  <c r="AE23" i="89"/>
  <c r="AF6" i="90"/>
  <c r="AF5" i="89"/>
  <c r="AF18" i="90"/>
  <c r="AF24" s="1"/>
  <c r="AF25" s="1"/>
  <c r="AF26" s="1"/>
  <c r="AF23" i="89"/>
  <c r="AG6" i="90"/>
  <c r="AG5" i="89"/>
  <c r="AG18" i="90"/>
  <c r="AG24" s="1"/>
  <c r="AG25" s="1"/>
  <c r="AG26" s="1"/>
  <c r="AG23" i="89"/>
  <c r="AH6" i="90"/>
  <c r="AH5" i="89"/>
  <c r="AH18" i="90"/>
  <c r="AH24" s="1"/>
  <c r="AH25" s="1"/>
  <c r="AH26" s="1"/>
  <c r="AH23" i="89"/>
  <c r="AI6" i="90"/>
  <c r="AI5" i="89"/>
  <c r="AI18" i="90"/>
  <c r="AI24" s="1"/>
  <c r="AI25" s="1"/>
  <c r="AI26" s="1"/>
  <c r="AI23" i="89"/>
  <c r="AJ6" i="90"/>
  <c r="AJ5" i="89"/>
  <c r="AJ18" i="90"/>
  <c r="AJ24" s="1"/>
  <c r="AJ25" s="1"/>
  <c r="AJ26" s="1"/>
  <c r="AJ23" i="89"/>
  <c r="AK6" i="90"/>
  <c r="AK5" i="89"/>
  <c r="AK18" i="90"/>
  <c r="AK24" s="1"/>
  <c r="AK25" s="1"/>
  <c r="AK26" s="1"/>
  <c r="AK23" i="89"/>
  <c r="AL6" i="90"/>
  <c r="AL5" i="89"/>
  <c r="AL18" i="90"/>
  <c r="AL24" s="1"/>
  <c r="AL25" s="1"/>
  <c r="AL26" s="1"/>
  <c r="AL23" i="89"/>
  <c r="AM6" i="90"/>
  <c r="AM5" i="89"/>
  <c r="AM18" i="90"/>
  <c r="AM24" s="1"/>
  <c r="AM25" s="1"/>
  <c r="AM26" s="1"/>
  <c r="AM23" i="89"/>
  <c r="AN6" i="90"/>
  <c r="AN5" i="89"/>
  <c r="AN18" i="90"/>
  <c r="AN24" s="1"/>
  <c r="AN25" s="1"/>
  <c r="AN26" s="1"/>
  <c r="AN23" i="89"/>
  <c r="AO6" i="90"/>
  <c r="AO5" i="89"/>
  <c r="AO18" i="90"/>
  <c r="AO24" s="1"/>
  <c r="AO25" s="1"/>
  <c r="AO26" s="1"/>
  <c r="AO23" i="89"/>
  <c r="AP6" i="90"/>
  <c r="AP5" i="89"/>
  <c r="AP18" i="90"/>
  <c r="AP24" s="1"/>
  <c r="AP25" s="1"/>
  <c r="AP26" s="1"/>
  <c r="AP23" i="89"/>
  <c r="AQ6" i="90"/>
  <c r="AQ5" i="89"/>
  <c r="AQ18" i="90"/>
  <c r="AQ24" s="1"/>
  <c r="AQ25" s="1"/>
  <c r="AQ26" s="1"/>
  <c r="AQ23" i="89"/>
  <c r="AR6" i="90"/>
  <c r="AR5" i="89"/>
  <c r="AR18" i="90"/>
  <c r="AR24" s="1"/>
  <c r="AR25" s="1"/>
  <c r="AR26" s="1"/>
  <c r="AR23" i="89"/>
  <c r="AS6" i="90"/>
  <c r="AS5" i="89"/>
  <c r="AS18" i="90"/>
  <c r="AS24" s="1"/>
  <c r="AS25" s="1"/>
  <c r="AS26" s="1"/>
  <c r="AS23" i="89"/>
  <c r="AT6" i="90"/>
  <c r="AT5" i="89"/>
  <c r="AT18" i="90"/>
  <c r="AT24" s="1"/>
  <c r="AT25" s="1"/>
  <c r="AT26" s="1"/>
  <c r="AT23" i="89"/>
  <c r="AU6" i="90"/>
  <c r="AU5" i="89"/>
  <c r="AU18" i="90"/>
  <c r="AU24" s="1"/>
  <c r="AU25" s="1"/>
  <c r="AU26" s="1"/>
  <c r="AU23" i="89"/>
  <c r="AV6" i="90"/>
  <c r="AV5" i="89"/>
  <c r="AV18" i="90"/>
  <c r="AV24" s="1"/>
  <c r="AV25" s="1"/>
  <c r="AV26" s="1"/>
  <c r="AV23" i="89"/>
  <c r="AW6" i="90"/>
  <c r="AW5" i="89"/>
  <c r="AW18" i="90"/>
  <c r="AW24" s="1"/>
  <c r="AW25" s="1"/>
  <c r="AW26" s="1"/>
  <c r="AW23" i="89"/>
  <c r="AX6" i="90"/>
  <c r="AX5" i="89"/>
  <c r="AX18" i="90"/>
  <c r="AX24" s="1"/>
  <c r="AX25" s="1"/>
  <c r="AX26" s="1"/>
  <c r="AX23" i="89"/>
  <c r="AY6" i="90"/>
  <c r="AY5" i="89"/>
  <c r="AY18" i="90"/>
  <c r="AY24" s="1"/>
  <c r="AY25" s="1"/>
  <c r="AY26" s="1"/>
  <c r="AY23" i="89"/>
  <c r="AZ6" i="90"/>
  <c r="AZ5" i="89"/>
  <c r="AZ18" i="90"/>
  <c r="AZ24" s="1"/>
  <c r="AZ25" s="1"/>
  <c r="AZ26" s="1"/>
  <c r="AZ23" i="89"/>
  <c r="BA6" i="90"/>
  <c r="BA5" i="89"/>
  <c r="BA18" i="90"/>
  <c r="BA24" s="1"/>
  <c r="BA25" s="1"/>
  <c r="BA26" s="1"/>
  <c r="BA23" i="89"/>
  <c r="BB6" i="90"/>
  <c r="BB5" i="89"/>
  <c r="BB18" i="90"/>
  <c r="BB24" s="1"/>
  <c r="BB25" s="1"/>
  <c r="BB26" s="1"/>
  <c r="BB23" i="89"/>
  <c r="BC6" i="90"/>
  <c r="BC5" i="89"/>
  <c r="BC18" i="90"/>
  <c r="BC24" s="1"/>
  <c r="BC25" s="1"/>
  <c r="BC26" s="1"/>
  <c r="BC23" i="89"/>
  <c r="BD6" i="90"/>
  <c r="BD5" i="89"/>
  <c r="BD18" i="90"/>
  <c r="BD24" s="1"/>
  <c r="BD25" s="1"/>
  <c r="BD26" s="1"/>
  <c r="BD23" i="89"/>
  <c r="BE6" i="90"/>
  <c r="BE5" i="89"/>
  <c r="BE18" i="90"/>
  <c r="BE24" s="1"/>
  <c r="BE25" s="1"/>
  <c r="BE26" s="1"/>
  <c r="BE23" i="89"/>
  <c r="BF6" i="90"/>
  <c r="BF5" i="89"/>
  <c r="BF18" i="90"/>
  <c r="BF24" s="1"/>
  <c r="BF25" s="1"/>
  <c r="BF26" s="1"/>
  <c r="BF23" i="89"/>
  <c r="BG6" i="90"/>
  <c r="BG5" i="89"/>
  <c r="BG18" i="90"/>
  <c r="BG24" s="1"/>
  <c r="BG25" s="1"/>
  <c r="BG26" s="1"/>
  <c r="BG23" i="89"/>
  <c r="BH6" i="90"/>
  <c r="BH5" i="89"/>
  <c r="BH18" i="90"/>
  <c r="BH24" s="1"/>
  <c r="BH25" s="1"/>
  <c r="BH26" s="1"/>
  <c r="BH23" i="89"/>
  <c r="BI6" i="90"/>
  <c r="BI5" i="89"/>
  <c r="BI18" i="90"/>
  <c r="BI24" s="1"/>
  <c r="BI25" s="1"/>
  <c r="BI26" s="1"/>
  <c r="BI23" i="89"/>
  <c r="BJ6" i="90"/>
  <c r="BJ5" i="89"/>
  <c r="BJ18" i="90"/>
  <c r="BJ24" s="1"/>
  <c r="BJ25" s="1"/>
  <c r="BJ26" s="1"/>
  <c r="BJ23" i="89"/>
  <c r="BK6" i="90"/>
  <c r="BK5" i="89"/>
  <c r="BK18" i="90"/>
  <c r="BK24" s="1"/>
  <c r="BK25" s="1"/>
  <c r="BK26" s="1"/>
  <c r="BK23" i="89"/>
  <c r="BL6" i="90"/>
  <c r="BL5" i="89"/>
  <c r="BL18" i="90"/>
  <c r="BL24" s="1"/>
  <c r="BL25" s="1"/>
  <c r="BL26" s="1"/>
  <c r="BL23" i="89"/>
  <c r="BM6" i="90"/>
  <c r="BM5" i="89"/>
  <c r="BM18" i="90"/>
  <c r="BM24" s="1"/>
  <c r="BM25" s="1"/>
  <c r="BM26" s="1"/>
  <c r="BM23" i="89"/>
  <c r="BN6" i="90"/>
  <c r="BN5" i="89"/>
  <c r="BN18" i="90"/>
  <c r="BN24" s="1"/>
  <c r="BN25" s="1"/>
  <c r="BN26" s="1"/>
  <c r="BN23" i="89"/>
  <c r="BP6" i="90"/>
  <c r="BP5" i="89"/>
  <c r="BP18" i="90"/>
  <c r="BP24" s="1"/>
  <c r="BP25" s="1"/>
  <c r="BP26" s="1"/>
  <c r="BP23" i="89"/>
  <c r="BQ6" i="90"/>
  <c r="BQ5" i="89"/>
  <c r="BQ18" i="90"/>
  <c r="BQ24" s="1"/>
  <c r="BQ25" s="1"/>
  <c r="BQ26" s="1"/>
  <c r="BQ23" i="89"/>
  <c r="BR6" i="90"/>
  <c r="BR5" i="89"/>
  <c r="BR18" i="90"/>
  <c r="BR24" s="1"/>
  <c r="BR25" s="1"/>
  <c r="BR26" s="1"/>
  <c r="BR23" i="89"/>
  <c r="BS6" i="90"/>
  <c r="BS5" i="89"/>
  <c r="BS18" i="90"/>
  <c r="BS24" s="1"/>
  <c r="BS25" s="1"/>
  <c r="BS26" s="1"/>
  <c r="BS23" i="89"/>
  <c r="BT6" i="90"/>
  <c r="BT5" i="89"/>
  <c r="BT18" i="90"/>
  <c r="BT24" s="1"/>
  <c r="BT25" s="1"/>
  <c r="BT26" s="1"/>
  <c r="BT23" i="89"/>
  <c r="BU6" i="90"/>
  <c r="BU5" i="89"/>
  <c r="BU18" i="90"/>
  <c r="BU24" s="1"/>
  <c r="BU25" s="1"/>
  <c r="BU26" s="1"/>
  <c r="BU23" i="89"/>
  <c r="BV6" i="90"/>
  <c r="BV5" i="89"/>
  <c r="BV18" i="90"/>
  <c r="BV24" s="1"/>
  <c r="BV25" s="1"/>
  <c r="BV26" s="1"/>
  <c r="BV23" i="89"/>
  <c r="BW6" i="90"/>
  <c r="BW5" i="89"/>
  <c r="BW18" i="90"/>
  <c r="BW24" s="1"/>
  <c r="BW25" s="1"/>
  <c r="BW26" s="1"/>
  <c r="BW23" i="89"/>
  <c r="BX6" i="90"/>
  <c r="BX5" i="89"/>
  <c r="BX18" i="90"/>
  <c r="BX24" s="1"/>
  <c r="BX25" s="1"/>
  <c r="BX26" s="1"/>
  <c r="BX23" i="89"/>
  <c r="BY6" i="90"/>
  <c r="BY5" i="89"/>
  <c r="BY18" i="90"/>
  <c r="BY24" s="1"/>
  <c r="BY25" s="1"/>
  <c r="BY26" s="1"/>
  <c r="BY23" i="89"/>
  <c r="BZ6" i="90"/>
  <c r="BZ5" i="89"/>
  <c r="BZ18" i="90"/>
  <c r="BZ24" s="1"/>
  <c r="BZ25" s="1"/>
  <c r="BZ26" s="1"/>
  <c r="BZ23" i="89"/>
  <c r="CA6" i="90"/>
  <c r="CA5" i="89"/>
  <c r="CA18" i="90"/>
  <c r="CA24" s="1"/>
  <c r="CA25" s="1"/>
  <c r="CA26" s="1"/>
  <c r="CA23" i="89"/>
  <c r="CB6" i="90"/>
  <c r="CB5" i="89"/>
  <c r="CB18" i="90"/>
  <c r="CB24" s="1"/>
  <c r="CB25" s="1"/>
  <c r="CB26" s="1"/>
  <c r="CB23" i="89"/>
  <c r="CC6" i="90"/>
  <c r="CC5" i="89"/>
  <c r="CC18" i="90"/>
  <c r="CC24" s="1"/>
  <c r="CC25" s="1"/>
  <c r="CC26" s="1"/>
  <c r="CC23" i="89"/>
  <c r="CD6" i="90"/>
  <c r="CD5" i="89"/>
  <c r="CD18" i="90"/>
  <c r="CD24" s="1"/>
  <c r="CD25" s="1"/>
  <c r="CD26" s="1"/>
  <c r="CD23" i="89"/>
  <c r="C7" i="90"/>
  <c r="C31" s="1"/>
  <c r="C9"/>
  <c r="C11"/>
  <c r="C13"/>
  <c r="C15"/>
  <c r="C17"/>
  <c r="B6" i="89"/>
  <c r="C10" i="90"/>
  <c r="C14"/>
  <c r="C18"/>
  <c r="C24" s="1"/>
  <c r="B18" i="89"/>
  <c r="C8" i="90"/>
  <c r="C12"/>
  <c r="C16"/>
  <c r="V6"/>
  <c r="V20" s="1"/>
  <c r="X23" i="89"/>
  <c r="N23"/>
  <c r="P23"/>
  <c r="R23"/>
  <c r="T23"/>
  <c r="V23"/>
  <c r="W5"/>
  <c r="U5"/>
  <c r="S5"/>
  <c r="Q5"/>
  <c r="O5"/>
  <c r="J23"/>
  <c r="L23"/>
  <c r="M5"/>
  <c r="K5"/>
  <c r="I5"/>
  <c r="H23"/>
  <c r="G5"/>
  <c r="F23"/>
  <c r="E5"/>
  <c r="D23"/>
  <c r="C5"/>
  <c r="S23"/>
  <c r="W23"/>
  <c r="T5"/>
  <c r="R5"/>
  <c r="N5"/>
  <c r="I23"/>
  <c r="L5"/>
  <c r="H5"/>
  <c r="X5"/>
  <c r="O23"/>
  <c r="Q23"/>
  <c r="U23"/>
  <c r="P5"/>
  <c r="K23"/>
  <c r="M23"/>
  <c r="J5"/>
  <c r="G23"/>
  <c r="F5"/>
  <c r="E23"/>
  <c r="D5"/>
  <c r="U20" i="90"/>
  <c r="C20"/>
  <c r="I20"/>
  <c r="P20"/>
  <c r="W20"/>
  <c r="O20"/>
  <c r="G20"/>
  <c r="L20"/>
  <c r="H20"/>
  <c r="V31"/>
  <c r="F31"/>
  <c r="O24"/>
  <c r="O25" s="1"/>
  <c r="O26" s="1"/>
  <c r="S24"/>
  <c r="S25" s="1"/>
  <c r="S26" s="1"/>
  <c r="W24"/>
  <c r="W25" s="1"/>
  <c r="W26" s="1"/>
  <c r="K24"/>
  <c r="K25" s="1"/>
  <c r="K26" s="1"/>
  <c r="G24"/>
  <c r="G25" s="1"/>
  <c r="G26" s="1"/>
  <c r="T31"/>
  <c r="R31"/>
  <c r="N31"/>
  <c r="L31"/>
  <c r="P31"/>
  <c r="J31"/>
  <c r="C25"/>
  <c r="C26" s="1"/>
  <c r="V24"/>
  <c r="V25" s="1"/>
  <c r="V26" s="1"/>
  <c r="D5" i="88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B7"/>
  <c r="B7" i="90" s="1"/>
  <c r="B8" i="88"/>
  <c r="B8" i="90" s="1"/>
  <c r="B9" i="88"/>
  <c r="B9" i="90" s="1"/>
  <c r="B10" i="88"/>
  <c r="B10" i="90" s="1"/>
  <c r="B11" i="88"/>
  <c r="B11" i="90" s="1"/>
  <c r="B12" i="88"/>
  <c r="B12" i="90" s="1"/>
  <c r="B13" i="88"/>
  <c r="B13" i="90" s="1"/>
  <c r="B14" i="88"/>
  <c r="B14" i="90" s="1"/>
  <c r="B15" i="88"/>
  <c r="B15" i="90" s="1"/>
  <c r="B16" i="88"/>
  <c r="B16" i="90" s="1"/>
  <c r="B17" i="88"/>
  <c r="B17" i="90" s="1"/>
  <c r="B18" i="88"/>
  <c r="B18" i="90" s="1"/>
  <c r="B6" i="88"/>
  <c r="B6" i="90" l="1"/>
  <c r="B31" s="1"/>
  <c r="CD20"/>
  <c r="CD31"/>
  <c r="CC31"/>
  <c r="CC20"/>
  <c r="CB31"/>
  <c r="CB20"/>
  <c r="CA31"/>
  <c r="CA20"/>
  <c r="BZ20"/>
  <c r="BZ31"/>
  <c r="BY31"/>
  <c r="BY20"/>
  <c r="BX31"/>
  <c r="BX20"/>
  <c r="BW31"/>
  <c r="BW20"/>
  <c r="BV20"/>
  <c r="BV31"/>
  <c r="BU31"/>
  <c r="BU20"/>
  <c r="BT31"/>
  <c r="BT20"/>
  <c r="BS31"/>
  <c r="BS20"/>
  <c r="BR20"/>
  <c r="BR31"/>
  <c r="BQ31"/>
  <c r="BQ20"/>
  <c r="BP31"/>
  <c r="BP20"/>
  <c r="BN20"/>
  <c r="BN31"/>
  <c r="BM31"/>
  <c r="BM20"/>
  <c r="BL31"/>
  <c r="BL20"/>
  <c r="BK31"/>
  <c r="BK20"/>
  <c r="BJ20"/>
  <c r="BJ31"/>
  <c r="BI31"/>
  <c r="BI20"/>
  <c r="BH31"/>
  <c r="BH20"/>
  <c r="BG31"/>
  <c r="BG20"/>
  <c r="BF20"/>
  <c r="BF31"/>
  <c r="BE31"/>
  <c r="BE20"/>
  <c r="BD31"/>
  <c r="BD20"/>
  <c r="BC31"/>
  <c r="BC20"/>
  <c r="BB20"/>
  <c r="BB31"/>
  <c r="BA31"/>
  <c r="BA20"/>
  <c r="AZ31"/>
  <c r="AZ20"/>
  <c r="AY31"/>
  <c r="AY20"/>
  <c r="AX20"/>
  <c r="AX31"/>
  <c r="AW31"/>
  <c r="AW20"/>
  <c r="AV31"/>
  <c r="AV20"/>
  <c r="AU31"/>
  <c r="AU20"/>
  <c r="AT20"/>
  <c r="AT31"/>
  <c r="AS31"/>
  <c r="AS20"/>
  <c r="AR31"/>
  <c r="AR20"/>
  <c r="AQ31"/>
  <c r="AQ20"/>
  <c r="AP20"/>
  <c r="AP31"/>
  <c r="AO31"/>
  <c r="AO20"/>
  <c r="AN31"/>
  <c r="AN20"/>
  <c r="AM31"/>
  <c r="AM20"/>
  <c r="AL20"/>
  <c r="AL31"/>
  <c r="AK31"/>
  <c r="AK20"/>
  <c r="AJ31"/>
  <c r="AJ20"/>
  <c r="AI31"/>
  <c r="AI20"/>
  <c r="AH20"/>
  <c r="AH31"/>
  <c r="AG31"/>
  <c r="AG20"/>
  <c r="AF31"/>
  <c r="AF20"/>
  <c r="AE31"/>
  <c r="AE20"/>
  <c r="AD20"/>
  <c r="AD31"/>
  <c r="AC31"/>
  <c r="AC20"/>
  <c r="AB31"/>
  <c r="AB20"/>
  <c r="AA31"/>
  <c r="AA20"/>
  <c r="Z20"/>
  <c r="Z31"/>
  <c r="C44" s="1"/>
  <c r="Y31"/>
  <c r="Y20"/>
  <c r="C37" s="1"/>
  <c r="C40"/>
  <c r="C36"/>
  <c r="C38"/>
  <c r="B33"/>
  <c r="B20"/>
  <c r="B5" i="88"/>
  <c r="B24" i="90" l="1"/>
  <c r="B25" s="1"/>
  <c r="B26" s="1"/>
  <c r="B32"/>
  <c r="C30" s="1"/>
  <c r="C42"/>
  <c r="Z29"/>
  <c r="AB29"/>
  <c r="AD29"/>
  <c r="AF29"/>
  <c r="AH29"/>
  <c r="AJ29"/>
  <c r="AL29"/>
  <c r="AN29"/>
  <c r="AP29"/>
  <c r="AR29"/>
  <c r="AT29"/>
  <c r="AV29"/>
  <c r="AX29"/>
  <c r="AZ29"/>
  <c r="BB29"/>
  <c r="BD29"/>
  <c r="BF29"/>
  <c r="BH29"/>
  <c r="BJ29"/>
  <c r="BL29"/>
  <c r="BN29"/>
  <c r="BP29"/>
  <c r="BR29"/>
  <c r="BT29"/>
  <c r="BV29"/>
  <c r="BX29"/>
  <c r="BZ29"/>
  <c r="CB29"/>
  <c r="CD29"/>
  <c r="Y29"/>
  <c r="AA29"/>
  <c r="AC29"/>
  <c r="AE29"/>
  <c r="AG29"/>
  <c r="AI29"/>
  <c r="AK29"/>
  <c r="AM29"/>
  <c r="AO29"/>
  <c r="AQ29"/>
  <c r="AS29"/>
  <c r="AU29"/>
  <c r="AW29"/>
  <c r="AY29"/>
  <c r="BA29"/>
  <c r="BC29"/>
  <c r="BE29"/>
  <c r="BG29"/>
  <c r="BI29"/>
  <c r="BK29"/>
  <c r="BM29"/>
  <c r="BO29"/>
  <c r="BQ29"/>
  <c r="BS29"/>
  <c r="BU29"/>
  <c r="BW29"/>
  <c r="BY29"/>
  <c r="CA29"/>
  <c r="CC29"/>
  <c r="J29"/>
  <c r="L29"/>
  <c r="N29"/>
  <c r="P29"/>
  <c r="R29"/>
  <c r="T29"/>
  <c r="X29"/>
  <c r="G29"/>
  <c r="I29"/>
  <c r="K29"/>
  <c r="M29"/>
  <c r="O29"/>
  <c r="Q29"/>
  <c r="S29"/>
  <c r="U29"/>
  <c r="W29"/>
  <c r="E29"/>
  <c r="H29"/>
  <c r="D29"/>
  <c r="V29"/>
  <c r="F29"/>
  <c r="C29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BW30"/>
  <c r="BY30"/>
  <c r="CA30"/>
  <c r="CC30"/>
  <c r="Z30"/>
  <c r="AB30"/>
  <c r="AD30"/>
  <c r="AF30"/>
  <c r="AH30"/>
  <c r="AJ30"/>
  <c r="AL30"/>
  <c r="AN30"/>
  <c r="AP30"/>
  <c r="AR30"/>
  <c r="AT30"/>
  <c r="AV30"/>
  <c r="AX30"/>
  <c r="AZ30"/>
  <c r="BB30"/>
  <c r="BD30"/>
  <c r="BF30"/>
  <c r="BH30"/>
  <c r="BJ30"/>
  <c r="BL30"/>
  <c r="BN30"/>
  <c r="BP30"/>
  <c r="BR30"/>
  <c r="BT30"/>
  <c r="BV30"/>
  <c r="BX30"/>
  <c r="BZ30"/>
  <c r="CB30"/>
  <c r="CD30"/>
  <c r="E30"/>
  <c r="J30"/>
  <c r="L30"/>
  <c r="N30"/>
  <c r="P30"/>
  <c r="R30"/>
  <c r="T30"/>
  <c r="X30"/>
  <c r="G30"/>
  <c r="I30"/>
  <c r="K30"/>
  <c r="M30"/>
  <c r="O30"/>
  <c r="Q30"/>
  <c r="S30"/>
  <c r="U30"/>
  <c r="W30"/>
  <c r="V30"/>
  <c r="F30"/>
  <c r="H30"/>
  <c r="D30"/>
  <c r="L22"/>
  <c r="U22"/>
  <c r="AC22"/>
  <c r="AK22"/>
  <c r="AS22"/>
  <c r="BA22"/>
  <c r="BI22"/>
  <c r="BQ22"/>
  <c r="BY22"/>
  <c r="P22"/>
  <c r="X22"/>
  <c r="AF22"/>
  <c r="AN22"/>
  <c r="AV22"/>
  <c r="BD22"/>
  <c r="BL22"/>
  <c r="BT22"/>
  <c r="CB22"/>
  <c r="O22"/>
  <c r="W22"/>
  <c r="AE22"/>
  <c r="AM22"/>
  <c r="AU22"/>
  <c r="BC22"/>
  <c r="BK22"/>
  <c r="BS22"/>
  <c r="CA22"/>
  <c r="C22"/>
  <c r="V22"/>
  <c r="AD22"/>
  <c r="AL22"/>
  <c r="AT22"/>
  <c r="BB22"/>
  <c r="BJ22"/>
  <c r="BR22"/>
  <c r="BZ22"/>
  <c r="G22"/>
  <c r="I22"/>
  <c r="F22"/>
  <c r="N22"/>
  <c r="Q22"/>
  <c r="Y22"/>
  <c r="AG22"/>
  <c r="AO22"/>
  <c r="AW22"/>
  <c r="BE22"/>
  <c r="BM22"/>
  <c r="BU22"/>
  <c r="CC22"/>
  <c r="T22"/>
  <c r="AB22"/>
  <c r="AJ22"/>
  <c r="AR22"/>
  <c r="AZ22"/>
  <c r="BH22"/>
  <c r="BP22"/>
  <c r="BX22"/>
  <c r="E22"/>
  <c r="S22"/>
  <c r="AA22"/>
  <c r="AI22"/>
  <c r="AQ22"/>
  <c r="AY22"/>
  <c r="BG22"/>
  <c r="BO22"/>
  <c r="BW22"/>
  <c r="D22"/>
  <c r="R22"/>
  <c r="Z22"/>
  <c r="AH22"/>
  <c r="AP22"/>
  <c r="AX22"/>
  <c r="BF22"/>
  <c r="BN22"/>
  <c r="BV22"/>
  <c r="CD22"/>
  <c r="K22"/>
  <c r="M22"/>
  <c r="J22"/>
  <c r="H22"/>
</calcChain>
</file>

<file path=xl/sharedStrings.xml><?xml version="1.0" encoding="utf-8"?>
<sst xmlns="http://schemas.openxmlformats.org/spreadsheetml/2006/main" count="3465" uniqueCount="1255">
  <si>
    <t>Белгородская область</t>
  </si>
  <si>
    <t>Дата</t>
  </si>
  <si>
    <t>Брянская область</t>
  </si>
  <si>
    <t>Владимирская область</t>
  </si>
  <si>
    <t>Воронежская область</t>
  </si>
  <si>
    <t>Ивановская область</t>
  </si>
  <si>
    <t>+</t>
  </si>
  <si>
    <t>Центральный ФО</t>
  </si>
  <si>
    <t>Калужская область</t>
  </si>
  <si>
    <t>Костромская область</t>
  </si>
  <si>
    <t>Курская область</t>
  </si>
  <si>
    <t>Липецкая область</t>
  </si>
  <si>
    <t xml:space="preserve">Белгородская область </t>
  </si>
  <si>
    <t>г.Москва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</si>
  <si>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</si>
  <si>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</si>
  <si>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</si>
  <si>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</si>
  <si>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</si>
  <si>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</si>
  <si>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</si>
  <si>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</si>
  <si>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</si>
  <si>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</si>
  <si>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</si>
  <si>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</si>
  <si>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</si>
  <si>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</si>
  <si>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</si>
  <si>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</si>
  <si>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</si>
  <si>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</si>
  <si>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</si>
  <si>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</si>
  <si>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</si>
  <si>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 - Чувашия</t>
  </si>
  <si>
    <t>Алтайский край</t>
  </si>
  <si>
    <t>Забайкальский край</t>
  </si>
  <si>
    <t>Камчатский край</t>
  </si>
  <si>
    <t>Краснодарский край</t>
  </si>
  <si>
    <t>Красноярский край</t>
  </si>
  <si>
    <t>Пермский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</si>
  <si>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</si>
  <si>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</si>
  <si>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</si>
  <si>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</si>
  <si>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</si>
  <si>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</si>
  <si>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Волгоградская область</t>
  </si>
  <si>
    <t>Вологодская область</t>
  </si>
  <si>
    <t>Иркутская область</t>
  </si>
  <si>
    <t>Калининградская область</t>
  </si>
  <si>
    <t>Кемеровская область</t>
  </si>
  <si>
    <t>Кировская область</t>
  </si>
  <si>
    <t>Курганская область</t>
  </si>
  <si>
    <t>Ленинградская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</si>
  <si>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</si>
  <si>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</si>
  <si>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</si>
  <si>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</si>
  <si>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</si>
  <si>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</si>
  <si>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</si>
  <si>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</si>
  <si>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</si>
  <si>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</si>
  <si>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</si>
  <si>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</si>
  <si>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</si>
  <si>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</si>
  <si>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</si>
  <si>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</si>
  <si>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</si>
  <si>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</si>
  <si>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</si>
  <si>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</si>
  <si>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</si>
  <si>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</si>
  <si>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</si>
  <si>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</si>
  <si>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</si>
  <si>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</si>
  <si>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Санкт-Петербург</t>
  </si>
  <si>
    <t>Севастополь</t>
  </si>
  <si>
    <t>Еврейская автономная область</t>
  </si>
  <si>
    <t>Ненецкий автономный округ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</si>
  <si>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</si>
  <si>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</si>
  <si>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</si>
  <si>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>тыс. руб.</t>
  </si>
  <si>
    <t>г. Москва</t>
  </si>
  <si>
    <t>Северо-Западный ФО</t>
  </si>
  <si>
    <t>Карелия</t>
  </si>
  <si>
    <t>нет данных</t>
  </si>
  <si>
    <t>г. Санкт-Петербург</t>
  </si>
  <si>
    <t>Южный ФО</t>
  </si>
  <si>
    <t>Республика Северная Осетия-Алания</t>
  </si>
  <si>
    <t>Северо-Кавказский ФО</t>
  </si>
  <si>
    <t>Марий Эл</t>
  </si>
  <si>
    <t>Республика Татарстан</t>
  </si>
  <si>
    <t>Чувашская Республика</t>
  </si>
  <si>
    <t>Приволжский ФО</t>
  </si>
  <si>
    <t>Уральский ФО</t>
  </si>
  <si>
    <t>Сибирский ФО</t>
  </si>
  <si>
    <t>Далневосточный ФО</t>
  </si>
  <si>
    <t>Крымский ФО</t>
  </si>
  <si>
    <t>Ивановская обл</t>
  </si>
  <si>
    <t>Калужская обл</t>
  </si>
  <si>
    <t>Костромская обл</t>
  </si>
  <si>
    <t>Курская обл</t>
  </si>
  <si>
    <t>Липецкая обл</t>
  </si>
  <si>
    <t>МО</t>
  </si>
  <si>
    <t>Орловская обл</t>
  </si>
  <si>
    <t>Рязанская обл</t>
  </si>
  <si>
    <t>Смоленская обл</t>
  </si>
  <si>
    <t>Тамбовская обл</t>
  </si>
  <si>
    <t>Тверская обл</t>
  </si>
  <si>
    <t>Тульская обл</t>
  </si>
  <si>
    <t>Ярославская обл</t>
  </si>
  <si>
    <t>Архангельская обл</t>
  </si>
  <si>
    <t>Вологодская обл</t>
  </si>
  <si>
    <t>СПб</t>
  </si>
  <si>
    <t>Калининградская обл</t>
  </si>
  <si>
    <t>Ленинградская обл</t>
  </si>
  <si>
    <t>Мурманская обл</t>
  </si>
  <si>
    <t>Новгородская обл</t>
  </si>
  <si>
    <t>Псковская обл</t>
  </si>
  <si>
    <t>Коми</t>
  </si>
  <si>
    <t>Астраханская обл</t>
  </si>
  <si>
    <t>Волгоградская обл</t>
  </si>
  <si>
    <t>Адыгея</t>
  </si>
  <si>
    <t>Калмыкия</t>
  </si>
  <si>
    <t>Ростовская обл</t>
  </si>
  <si>
    <t>Кабардино-Балкария</t>
  </si>
  <si>
    <t>Карачаево-Черкессия</t>
  </si>
  <si>
    <t>Дагестан</t>
  </si>
  <si>
    <t>Ингушетия</t>
  </si>
  <si>
    <t>Осетия</t>
  </si>
  <si>
    <t>Ставрополье</t>
  </si>
  <si>
    <t>Чечня</t>
  </si>
  <si>
    <t>Кировская обл</t>
  </si>
  <si>
    <t>Нижегородская обл</t>
  </si>
  <si>
    <t>Оренбургская обл</t>
  </si>
  <si>
    <t>Пензенская обл</t>
  </si>
  <si>
    <t>Башкортостан</t>
  </si>
  <si>
    <t>Мордовия</t>
  </si>
  <si>
    <t>Татарстан</t>
  </si>
  <si>
    <t>Самарская обл</t>
  </si>
  <si>
    <t>Саратовская</t>
  </si>
  <si>
    <t>Удмуртия</t>
  </si>
  <si>
    <t>Ульяновская</t>
  </si>
  <si>
    <t>Чувашия</t>
  </si>
  <si>
    <t>Курганская обл</t>
  </si>
  <si>
    <t>Свердловская обл</t>
  </si>
  <si>
    <t>Тюменская обл</t>
  </si>
  <si>
    <t>Челябинская обл</t>
  </si>
  <si>
    <t>Иркутская обл</t>
  </si>
  <si>
    <t>Кемеровская обл</t>
  </si>
  <si>
    <t>Новосибирская обл</t>
  </si>
  <si>
    <t>Омская обл</t>
  </si>
  <si>
    <t>Алтай</t>
  </si>
  <si>
    <t>Бурятия</t>
  </si>
  <si>
    <t>Тыва</t>
  </si>
  <si>
    <t>Хакасия</t>
  </si>
  <si>
    <t>Томская обл</t>
  </si>
  <si>
    <t>2 906</t>
  </si>
  <si>
    <t>3 056</t>
  </si>
  <si>
    <t>Амурская обл</t>
  </si>
  <si>
    <t>Еврейская АО</t>
  </si>
  <si>
    <t>Магаданская обл</t>
  </si>
  <si>
    <t>Саха-Якутия</t>
  </si>
  <si>
    <t>Сахалинская обл</t>
  </si>
  <si>
    <t>Чукотский АО</t>
  </si>
  <si>
    <t>ВСЕГО</t>
  </si>
  <si>
    <t>всего</t>
  </si>
  <si>
    <t>по кредитам и прочим размещенным средствам, предоставленным нефинансовым организациям</t>
  </si>
  <si>
    <t>по кредитам, депозитам и прочим размещенным средствам, предоставленным кредитным организациям</t>
  </si>
  <si>
    <t>по кредитам и прочим средствам, предоставленным физическим лицам</t>
  </si>
  <si>
    <t>в рублях</t>
  </si>
  <si>
    <t>в иностранной</t>
  </si>
  <si>
    <t>валюте</t>
  </si>
  <si>
    <r>
      <t xml:space="preserve">Данные о </t>
    </r>
    <r>
      <rPr>
        <b/>
        <u/>
        <sz val="24"/>
        <color theme="1"/>
        <rFont val="Calibri"/>
        <family val="2"/>
        <charset val="204"/>
        <scheme val="minor"/>
      </rPr>
      <t>просроченной задолженности</t>
    </r>
    <r>
      <rPr>
        <b/>
        <sz val="24"/>
        <color theme="1"/>
        <rFont val="Calibri"/>
        <family val="2"/>
        <charset val="204"/>
        <scheme val="minor"/>
      </rPr>
      <t xml:space="preserve"> по кредитам, депозитам и прочим размещенным средствам (по головным офисам кредитных организаций и филиалам, </t>
    </r>
    <r>
      <rPr>
        <b/>
        <u/>
        <sz val="24"/>
        <color theme="1"/>
        <rFont val="Calibri"/>
        <family val="2"/>
        <charset val="204"/>
        <scheme val="minor"/>
      </rPr>
      <t>расположенным</t>
    </r>
    <r>
      <rPr>
        <b/>
        <sz val="24"/>
        <color theme="1"/>
        <rFont val="Calibri"/>
        <family val="2"/>
        <charset val="204"/>
        <scheme val="minor"/>
      </rPr>
      <t xml:space="preserve"> на территории региона)*</t>
    </r>
  </si>
  <si>
    <t>ВСЕГО  в рублях</t>
  </si>
  <si>
    <t>2 298</t>
  </si>
  <si>
    <t>2 342</t>
  </si>
  <si>
    <t>2 345</t>
  </si>
  <si>
    <t>2 285</t>
  </si>
  <si>
    <t>2 337</t>
  </si>
  <si>
    <t>2 339</t>
  </si>
  <si>
    <t>16 025</t>
  </si>
  <si>
    <t>2 370</t>
  </si>
  <si>
    <t>16 173</t>
  </si>
  <si>
    <t>2 445</t>
  </si>
  <si>
    <t>16 040</t>
  </si>
  <si>
    <t>2 369</t>
  </si>
  <si>
    <t>16 190</t>
  </si>
  <si>
    <t>2 315</t>
  </si>
  <si>
    <t>16 605</t>
  </si>
  <si>
    <t>2 493</t>
  </si>
  <si>
    <t>16 525</t>
  </si>
  <si>
    <t>2 437</t>
  </si>
  <si>
    <t>всего в рублях</t>
  </si>
  <si>
    <t>171 978</t>
  </si>
  <si>
    <t>320 721</t>
  </si>
  <si>
    <t>171 923</t>
  </si>
  <si>
    <t>310 478</t>
  </si>
  <si>
    <t>172 379</t>
  </si>
  <si>
    <t>314 494</t>
  </si>
  <si>
    <t>172 692</t>
  </si>
  <si>
    <t>319 296</t>
  </si>
  <si>
    <t>177 041</t>
  </si>
  <si>
    <t>312 810</t>
  </si>
  <si>
    <t>176 328</t>
  </si>
  <si>
    <t>313 992</t>
  </si>
  <si>
    <t>183 488</t>
  </si>
  <si>
    <t>292 506</t>
  </si>
  <si>
    <t>186 023</t>
  </si>
  <si>
    <t>292 763</t>
  </si>
  <si>
    <t>187 818</t>
  </si>
  <si>
    <t>272 865</t>
  </si>
  <si>
    <t>184 886</t>
  </si>
  <si>
    <t>266 066</t>
  </si>
  <si>
    <t>185 279</t>
  </si>
  <si>
    <t>227 057</t>
  </si>
  <si>
    <t>190 710</t>
  </si>
  <si>
    <t>117 546</t>
  </si>
  <si>
    <t>178 647</t>
  </si>
  <si>
    <t>112 051</t>
  </si>
  <si>
    <t>2 167</t>
  </si>
  <si>
    <t>1 833</t>
  </si>
  <si>
    <t>2 062</t>
  </si>
  <si>
    <t>2 257</t>
  </si>
  <si>
    <t>1 559</t>
  </si>
  <si>
    <t>1 631</t>
  </si>
  <si>
    <t>1 122</t>
  </si>
  <si>
    <t>1 335</t>
  </si>
  <si>
    <t>1 514</t>
  </si>
  <si>
    <t>1 288</t>
  </si>
  <si>
    <t>1 611</t>
  </si>
  <si>
    <t>2 730</t>
  </si>
  <si>
    <t>2 650</t>
  </si>
  <si>
    <t>1 258</t>
  </si>
  <si>
    <t>1 243</t>
  </si>
  <si>
    <t>85 314 931</t>
  </si>
  <si>
    <t>226 464</t>
  </si>
  <si>
    <t>29 274 401</t>
  </si>
  <si>
    <t>83 391 512</t>
  </si>
  <si>
    <t>226 186</t>
  </si>
  <si>
    <t>29 172 105</t>
  </si>
  <si>
    <t>78 911 876</t>
  </si>
  <si>
    <t>349 156</t>
  </si>
  <si>
    <t>29 535 274</t>
  </si>
  <si>
    <t>81 702 672</t>
  </si>
  <si>
    <t>2 257 556</t>
  </si>
  <si>
    <t>30 006 002</t>
  </si>
  <si>
    <t>84 016 405</t>
  </si>
  <si>
    <t>2 715 406</t>
  </si>
  <si>
    <t>30 440 277</t>
  </si>
  <si>
    <t>87 878 413</t>
  </si>
  <si>
    <t>2 352 061</t>
  </si>
  <si>
    <t>30 423 908</t>
  </si>
  <si>
    <t>91 145 258</t>
  </si>
  <si>
    <t>2 374 039</t>
  </si>
  <si>
    <t>31 561 835</t>
  </si>
  <si>
    <t>91 119 413</t>
  </si>
  <si>
    <t>2 367 041</t>
  </si>
  <si>
    <t>32 098 293</t>
  </si>
  <si>
    <t>89 622 772</t>
  </si>
  <si>
    <t>2 391 009</t>
  </si>
  <si>
    <t>32 521 903</t>
  </si>
  <si>
    <t>89 243 109</t>
  </si>
  <si>
    <t>2 330 943</t>
  </si>
  <si>
    <t>30 484 908</t>
  </si>
  <si>
    <t>95 130 143</t>
  </si>
  <si>
    <t>7 602 531</t>
  </si>
  <si>
    <t>29 663 601</t>
  </si>
  <si>
    <t>96 531 639</t>
  </si>
  <si>
    <t>7 366 871</t>
  </si>
  <si>
    <t>29 507 911</t>
  </si>
  <si>
    <t>91 712 234</t>
  </si>
  <si>
    <t>5 474 570</t>
  </si>
  <si>
    <t>27 863 578</t>
  </si>
  <si>
    <t>114 425</t>
  </si>
  <si>
    <t>151 864</t>
  </si>
  <si>
    <t>463 123</t>
  </si>
  <si>
    <t>114 190</t>
  </si>
  <si>
    <t>150 139</t>
  </si>
  <si>
    <t>459 466</t>
  </si>
  <si>
    <t>95 350</t>
  </si>
  <si>
    <t>153 101</t>
  </si>
  <si>
    <t>466 590</t>
  </si>
  <si>
    <t>99 468</t>
  </si>
  <si>
    <t>155 417</t>
  </si>
  <si>
    <t>462 072</t>
  </si>
  <si>
    <t>105 862</t>
  </si>
  <si>
    <t>156 280</t>
  </si>
  <si>
    <t>438 875</t>
  </si>
  <si>
    <t>146 924</t>
  </si>
  <si>
    <t>442 319</t>
  </si>
  <si>
    <t>156 826</t>
  </si>
  <si>
    <t>379 651</t>
  </si>
  <si>
    <t>136 203</t>
  </si>
  <si>
    <t>380 737</t>
  </si>
  <si>
    <t>137 537</t>
  </si>
  <si>
    <t>377 185</t>
  </si>
  <si>
    <t>135 142</t>
  </si>
  <si>
    <t>406 202</t>
  </si>
  <si>
    <t>99 333</t>
  </si>
  <si>
    <t>402 169</t>
  </si>
  <si>
    <t>102 600</t>
  </si>
  <si>
    <t>358 040</t>
  </si>
  <si>
    <t>102 232</t>
  </si>
  <si>
    <t>401 107</t>
  </si>
  <si>
    <t>59 825</t>
  </si>
  <si>
    <t>7 255</t>
  </si>
  <si>
    <t>57 920</t>
  </si>
  <si>
    <t>7 378</t>
  </si>
  <si>
    <t>59 063</t>
  </si>
  <si>
    <t>7 440</t>
  </si>
  <si>
    <t>59 956</t>
  </si>
  <si>
    <t>7 279</t>
  </si>
  <si>
    <t>60 289</t>
  </si>
  <si>
    <t>6 495</t>
  </si>
  <si>
    <t>25 286</t>
  </si>
  <si>
    <t>6 637</t>
  </si>
  <si>
    <t>26 183</t>
  </si>
  <si>
    <t>6 942</t>
  </si>
  <si>
    <t>20 109</t>
  </si>
  <si>
    <t>6 974</t>
  </si>
  <si>
    <t>20 327</t>
  </si>
  <si>
    <t>7 061</t>
  </si>
  <si>
    <t>19 775</t>
  </si>
  <si>
    <t>7 089</t>
  </si>
  <si>
    <t>19 602</t>
  </si>
  <si>
    <t>7 104</t>
  </si>
  <si>
    <t>20 293</t>
  </si>
  <si>
    <t>7 309</t>
  </si>
  <si>
    <t>20 010</t>
  </si>
  <si>
    <t>7 083</t>
  </si>
  <si>
    <t>12 841</t>
  </si>
  <si>
    <t>21 678</t>
  </si>
  <si>
    <t>12 695</t>
  </si>
  <si>
    <t>21 373</t>
  </si>
  <si>
    <t>12 945</t>
  </si>
  <si>
    <t>22 023</t>
  </si>
  <si>
    <t>13 141</t>
  </si>
  <si>
    <t>21 473</t>
  </si>
  <si>
    <t>13 214</t>
  </si>
  <si>
    <t>21 486</t>
  </si>
  <si>
    <t>13 355</t>
  </si>
  <si>
    <t>21 225</t>
  </si>
  <si>
    <t>13 828</t>
  </si>
  <si>
    <t>20 582</t>
  </si>
  <si>
    <t>13 905</t>
  </si>
  <si>
    <t>19 039</t>
  </si>
  <si>
    <t>14 056</t>
  </si>
  <si>
    <t>19 259</t>
  </si>
  <si>
    <t>13 675</t>
  </si>
  <si>
    <t>17 277</t>
  </si>
  <si>
    <t>13 554</t>
  </si>
  <si>
    <t>16 039</t>
  </si>
  <si>
    <t>14 033</t>
  </si>
  <si>
    <t>14 845</t>
  </si>
  <si>
    <t>13 837</t>
  </si>
  <si>
    <t>15 722</t>
  </si>
  <si>
    <t>9 330</t>
  </si>
  <si>
    <t>9 342</t>
  </si>
  <si>
    <t>9 000</t>
  </si>
  <si>
    <t>8 817</t>
  </si>
  <si>
    <t>8 954</t>
  </si>
  <si>
    <t>9 081</t>
  </si>
  <si>
    <t>9 213</t>
  </si>
  <si>
    <t>9 260</t>
  </si>
  <si>
    <t>9 507</t>
  </si>
  <si>
    <t>9 212</t>
  </si>
  <si>
    <t>9 110</t>
  </si>
  <si>
    <t>9 408</t>
  </si>
  <si>
    <t>9 233</t>
  </si>
  <si>
    <t>8 105</t>
  </si>
  <si>
    <t>9 798</t>
  </si>
  <si>
    <t>10 772</t>
  </si>
  <si>
    <t>9 741</t>
  </si>
  <si>
    <t>9 951</t>
  </si>
  <si>
    <t>9 054</t>
  </si>
  <si>
    <t>7 221</t>
  </si>
  <si>
    <t>4 957</t>
  </si>
  <si>
    <t>10 430</t>
  </si>
  <si>
    <t>44 006</t>
  </si>
  <si>
    <t>11 090</t>
  </si>
  <si>
    <t>10 822</t>
  </si>
  <si>
    <t>4 325</t>
  </si>
  <si>
    <t>4 101</t>
  </si>
  <si>
    <t>3 732</t>
  </si>
  <si>
    <t>3 174</t>
  </si>
  <si>
    <t>25 494</t>
  </si>
  <si>
    <t>3 138</t>
  </si>
  <si>
    <t>26 810</t>
  </si>
  <si>
    <t>3 199</t>
  </si>
  <si>
    <t>15 685</t>
  </si>
  <si>
    <t>3 248</t>
  </si>
  <si>
    <t>16 806</t>
  </si>
  <si>
    <t>3 266</t>
  </si>
  <si>
    <t>17 919</t>
  </si>
  <si>
    <t>3 301</t>
  </si>
  <si>
    <t>13 294</t>
  </si>
  <si>
    <t>39 941</t>
  </si>
  <si>
    <t>15 050</t>
  </si>
  <si>
    <t>23 447</t>
  </si>
  <si>
    <t>15 184</t>
  </si>
  <si>
    <t>23 701</t>
  </si>
  <si>
    <t>11 046</t>
  </si>
  <si>
    <t>23 058</t>
  </si>
  <si>
    <t>10 725</t>
  </si>
  <si>
    <t>24 500</t>
  </si>
  <si>
    <t>10 124</t>
  </si>
  <si>
    <t>23 662</t>
  </si>
  <si>
    <t>7 924</t>
  </si>
  <si>
    <t>23 332</t>
  </si>
  <si>
    <t>7 438</t>
  </si>
  <si>
    <t>31 158</t>
  </si>
  <si>
    <t>4 297</t>
  </si>
  <si>
    <t>34 903</t>
  </si>
  <si>
    <t>3 621</t>
  </si>
  <si>
    <t>34 733</t>
  </si>
  <si>
    <t>3 714</t>
  </si>
  <si>
    <t>35 852</t>
  </si>
  <si>
    <t>3 896</t>
  </si>
  <si>
    <t>99 961</t>
  </si>
  <si>
    <t>3 948</t>
  </si>
  <si>
    <t>100 420</t>
  </si>
  <si>
    <t>1 757</t>
  </si>
  <si>
    <t>89 269</t>
  </si>
  <si>
    <t>1 909</t>
  </si>
  <si>
    <t>126 115</t>
  </si>
  <si>
    <t>1 962</t>
  </si>
  <si>
    <t>127 284</t>
  </si>
  <si>
    <t>1 983</t>
  </si>
  <si>
    <t>139 760</t>
  </si>
  <si>
    <t>1 931</t>
  </si>
  <si>
    <t>229 382</t>
  </si>
  <si>
    <t>1 916</t>
  </si>
  <si>
    <t>235 257</t>
  </si>
  <si>
    <t>1 899</t>
  </si>
  <si>
    <t>220 084</t>
  </si>
  <si>
    <t>1 866</t>
  </si>
  <si>
    <t>24 956</t>
  </si>
  <si>
    <t>48 945</t>
  </si>
  <si>
    <t>24 981</t>
  </si>
  <si>
    <t>51 120</t>
  </si>
  <si>
    <t>25 142</t>
  </si>
  <si>
    <t>51 277</t>
  </si>
  <si>
    <t>8 450</t>
  </si>
  <si>
    <t>8 404</t>
  </si>
  <si>
    <t>8 659</t>
  </si>
  <si>
    <t>8 437</t>
  </si>
  <si>
    <t>8 807</t>
  </si>
  <si>
    <t>7 833</t>
  </si>
  <si>
    <t>9 226</t>
  </si>
  <si>
    <t>8 102</t>
  </si>
  <si>
    <t>9 762</t>
  </si>
  <si>
    <t>8 077</t>
  </si>
  <si>
    <t>10 021</t>
  </si>
  <si>
    <t>7 947</t>
  </si>
  <si>
    <t>9 921</t>
  </si>
  <si>
    <t>7 687</t>
  </si>
  <si>
    <t>10 009</t>
  </si>
  <si>
    <t>1 644</t>
  </si>
  <si>
    <t>10 506</t>
  </si>
  <si>
    <t>1 693</t>
  </si>
  <si>
    <t>10 530</t>
  </si>
  <si>
    <t>1 653</t>
  </si>
  <si>
    <t>3 014 148</t>
  </si>
  <si>
    <t>2 765 249</t>
  </si>
  <si>
    <t>2 634 070</t>
  </si>
  <si>
    <t>2 698 799</t>
  </si>
  <si>
    <t>2 964 586</t>
  </si>
  <si>
    <t>2 713 976</t>
  </si>
  <si>
    <t>3 334 268</t>
  </si>
  <si>
    <t>2 759 706</t>
  </si>
  <si>
    <t>3 480 042</t>
  </si>
  <si>
    <t>2 709 961</t>
  </si>
  <si>
    <t>3 894 589</t>
  </si>
  <si>
    <t>2 722 821</t>
  </si>
  <si>
    <t>4 012 030</t>
  </si>
  <si>
    <t>2 790 497</t>
  </si>
  <si>
    <t>4 252 198</t>
  </si>
  <si>
    <t>2 734 011</t>
  </si>
  <si>
    <t>4 737 890</t>
  </si>
  <si>
    <t>2 732 167</t>
  </si>
  <si>
    <t>5 052 360</t>
  </si>
  <si>
    <t>2 666 218</t>
  </si>
  <si>
    <t>5 111 381</t>
  </si>
  <si>
    <t>2 539 692</t>
  </si>
  <si>
    <t>4 880 482</t>
  </si>
  <si>
    <t>2 483 286</t>
  </si>
  <si>
    <t>4 128 645</t>
  </si>
  <si>
    <t>2 282 469</t>
  </si>
  <si>
    <t>227 799</t>
  </si>
  <si>
    <t>129 318</t>
  </si>
  <si>
    <t>229 223</t>
  </si>
  <si>
    <t>128 136</t>
  </si>
  <si>
    <t>230 120</t>
  </si>
  <si>
    <t>130 698</t>
  </si>
  <si>
    <t>231 505</t>
  </si>
  <si>
    <t>130 903</t>
  </si>
  <si>
    <t>214 144</t>
  </si>
  <si>
    <t>79 786</t>
  </si>
  <si>
    <t>215 942</t>
  </si>
  <si>
    <t>91 600</t>
  </si>
  <si>
    <t>226 348</t>
  </si>
  <si>
    <t>105 583</t>
  </si>
  <si>
    <t>231 213</t>
  </si>
  <si>
    <t>109 834</t>
  </si>
  <si>
    <t>235 714</t>
  </si>
  <si>
    <t>110 072</t>
  </si>
  <si>
    <t>198 225</t>
  </si>
  <si>
    <t>107 507</t>
  </si>
  <si>
    <t>201 690</t>
  </si>
  <si>
    <t>107 330</t>
  </si>
  <si>
    <t>206 466</t>
  </si>
  <si>
    <t>108 882</t>
  </si>
  <si>
    <t>164 448</t>
  </si>
  <si>
    <t>92 704</t>
  </si>
  <si>
    <t>4 028</t>
  </si>
  <si>
    <t>4 013</t>
  </si>
  <si>
    <t>1 001</t>
  </si>
  <si>
    <t>4 041</t>
  </si>
  <si>
    <t>4 473</t>
  </si>
  <si>
    <t>4 539</t>
  </si>
  <si>
    <t>4 572</t>
  </si>
  <si>
    <t>4 748</t>
  </si>
  <si>
    <t>4 809</t>
  </si>
  <si>
    <t>4 851</t>
  </si>
  <si>
    <t>5 154</t>
  </si>
  <si>
    <t>4 849</t>
  </si>
  <si>
    <t>4 995</t>
  </si>
  <si>
    <t>4 950</t>
  </si>
  <si>
    <t>16 139</t>
  </si>
  <si>
    <t>18 378</t>
  </si>
  <si>
    <t>15 847</t>
  </si>
  <si>
    <t>18 365</t>
  </si>
  <si>
    <t>2 242</t>
  </si>
  <si>
    <t>15 669</t>
  </si>
  <si>
    <t>2 229</t>
  </si>
  <si>
    <t>15 550</t>
  </si>
  <si>
    <t>2 287</t>
  </si>
  <si>
    <t>15 905</t>
  </si>
  <si>
    <t>2 294</t>
  </si>
  <si>
    <t>16 153</t>
  </si>
  <si>
    <t>2 392</t>
  </si>
  <si>
    <t>16 811</t>
  </si>
  <si>
    <t>2 442</t>
  </si>
  <si>
    <t>17 093</t>
  </si>
  <si>
    <t>2 465</t>
  </si>
  <si>
    <t>17 225</t>
  </si>
  <si>
    <t>2 444</t>
  </si>
  <si>
    <t>17 004</t>
  </si>
  <si>
    <t>2 467</t>
  </si>
  <si>
    <t>17 091</t>
  </si>
  <si>
    <t>2 531</t>
  </si>
  <si>
    <t>17 415</t>
  </si>
  <si>
    <t>2 518</t>
  </si>
  <si>
    <t>17 618</t>
  </si>
  <si>
    <t>39 269</t>
  </si>
  <si>
    <t>17 109</t>
  </si>
  <si>
    <t>39 547</t>
  </si>
  <si>
    <t>16 608</t>
  </si>
  <si>
    <t>39 086</t>
  </si>
  <si>
    <t>16 603</t>
  </si>
  <si>
    <t>45 463</t>
  </si>
  <si>
    <t>13 382</t>
  </si>
  <si>
    <t>46 643</t>
  </si>
  <si>
    <t>13 043</t>
  </si>
  <si>
    <t>46 791</t>
  </si>
  <si>
    <t>12 939</t>
  </si>
  <si>
    <t>55 888</t>
  </si>
  <si>
    <t>13 044</t>
  </si>
  <si>
    <t>57 053</t>
  </si>
  <si>
    <t>13 244</t>
  </si>
  <si>
    <t>13 152</t>
  </si>
  <si>
    <t>12 682</t>
  </si>
  <si>
    <t>12 286</t>
  </si>
  <si>
    <t>1 707</t>
  </si>
  <si>
    <t>1 658</t>
  </si>
  <si>
    <t>11 398</t>
  </si>
  <si>
    <t>245 193</t>
  </si>
  <si>
    <t>11 324</t>
  </si>
  <si>
    <t>816 342</t>
  </si>
  <si>
    <t>11 427</t>
  </si>
  <si>
    <t>661 004</t>
  </si>
  <si>
    <t>11 576</t>
  </si>
  <si>
    <t>1 093 957</t>
  </si>
  <si>
    <t>11 602</t>
  </si>
  <si>
    <t>1 105 626</t>
  </si>
  <si>
    <t>11 680</t>
  </si>
  <si>
    <t>1 150 681</t>
  </si>
  <si>
    <t>11 998</t>
  </si>
  <si>
    <t>1 319 386</t>
  </si>
  <si>
    <t>10 331</t>
  </si>
  <si>
    <t>2 015 549</t>
  </si>
  <si>
    <t>9 447</t>
  </si>
  <si>
    <t>2 484</t>
  </si>
  <si>
    <t>2 454</t>
  </si>
  <si>
    <t>2 544</t>
  </si>
  <si>
    <t>2 038</t>
  </si>
  <si>
    <t>2 157</t>
  </si>
  <si>
    <t>2 146</t>
  </si>
  <si>
    <t>1 135 023</t>
  </si>
  <si>
    <t>7 381</t>
  </si>
  <si>
    <t>1 131 565</t>
  </si>
  <si>
    <t>7 427</t>
  </si>
  <si>
    <t>1 176 748</t>
  </si>
  <si>
    <t>7 197</t>
  </si>
  <si>
    <t>1 182 972</t>
  </si>
  <si>
    <t>7 208</t>
  </si>
  <si>
    <t>1 200 664</t>
  </si>
  <si>
    <t>7 253</t>
  </si>
  <si>
    <t>1 249 195</t>
  </si>
  <si>
    <t>7 322</t>
  </si>
  <si>
    <t>1 297 887</t>
  </si>
  <si>
    <t>7 549</t>
  </si>
  <si>
    <t>1 149 818</t>
  </si>
  <si>
    <t>7 296</t>
  </si>
  <si>
    <t>1 272 221</t>
  </si>
  <si>
    <t>7 087</t>
  </si>
  <si>
    <t>1 248 658</t>
  </si>
  <si>
    <t>6 977</t>
  </si>
  <si>
    <t>1 248 311</t>
  </si>
  <si>
    <t>7 204</t>
  </si>
  <si>
    <t>113 745</t>
  </si>
  <si>
    <t>7 307</t>
  </si>
  <si>
    <t>113 671</t>
  </si>
  <si>
    <t>6 712</t>
  </si>
  <si>
    <t>102 198</t>
  </si>
  <si>
    <t>253 876</t>
  </si>
  <si>
    <t>141 584</t>
  </si>
  <si>
    <t>249 731</t>
  </si>
  <si>
    <t>139 304</t>
  </si>
  <si>
    <t>251 046</t>
  </si>
  <si>
    <t>63 866</t>
  </si>
  <si>
    <t>235 986</t>
  </si>
  <si>
    <t>71 446</t>
  </si>
  <si>
    <t>236 153</t>
  </si>
  <si>
    <t>71 848</t>
  </si>
  <si>
    <t>236 946</t>
  </si>
  <si>
    <t>94 980</t>
  </si>
  <si>
    <t>215 492</t>
  </si>
  <si>
    <t>144 129</t>
  </si>
  <si>
    <t>209 512</t>
  </si>
  <si>
    <t>81 116</t>
  </si>
  <si>
    <t>209 585</t>
  </si>
  <si>
    <t>161 979</t>
  </si>
  <si>
    <t>204 710</t>
  </si>
  <si>
    <t>91 691</t>
  </si>
  <si>
    <t>190 690</t>
  </si>
  <si>
    <t>68 713</t>
  </si>
  <si>
    <t>185 550</t>
  </si>
  <si>
    <t>94 031</t>
  </si>
  <si>
    <t>158 988</t>
  </si>
  <si>
    <t>3 017 112</t>
  </si>
  <si>
    <t>117 868</t>
  </si>
  <si>
    <t>3 069 773</t>
  </si>
  <si>
    <t>116 396</t>
  </si>
  <si>
    <t>3 229 878</t>
  </si>
  <si>
    <t>117 619</t>
  </si>
  <si>
    <t>2 836 099</t>
  </si>
  <si>
    <t>124 594</t>
  </si>
  <si>
    <t>2 935 446</t>
  </si>
  <si>
    <t>130 970</t>
  </si>
  <si>
    <t>5 603 713</t>
  </si>
  <si>
    <t>131 958</t>
  </si>
  <si>
    <t>5 863 801</t>
  </si>
  <si>
    <t>139 952</t>
  </si>
  <si>
    <t>6 009 178</t>
  </si>
  <si>
    <t>130 880</t>
  </si>
  <si>
    <t>1 365 248</t>
  </si>
  <si>
    <t>126 543</t>
  </si>
  <si>
    <t>1 417 782</t>
  </si>
  <si>
    <t>113 956</t>
  </si>
  <si>
    <t>1 492 518</t>
  </si>
  <si>
    <t>111 532</t>
  </si>
  <si>
    <t>449 077</t>
  </si>
  <si>
    <t>116 354</t>
  </si>
  <si>
    <t>494 214</t>
  </si>
  <si>
    <t>110 878</t>
  </si>
  <si>
    <t>100 588</t>
  </si>
  <si>
    <t>105 108</t>
  </si>
  <si>
    <t>107 649</t>
  </si>
  <si>
    <t>3 839</t>
  </si>
  <si>
    <t>7 701</t>
  </si>
  <si>
    <t>12 046</t>
  </si>
  <si>
    <t>16 397</t>
  </si>
  <si>
    <t>2 065</t>
  </si>
  <si>
    <t>2 042</t>
  </si>
  <si>
    <t>1 578</t>
  </si>
  <si>
    <t>1 601</t>
  </si>
  <si>
    <t>87 575</t>
  </si>
  <si>
    <t>85 503</t>
  </si>
  <si>
    <t>96 207</t>
  </si>
  <si>
    <t>95 352</t>
  </si>
  <si>
    <t>94 599</t>
  </si>
  <si>
    <t>92 847</t>
  </si>
  <si>
    <t>96 258</t>
  </si>
  <si>
    <t>90 782</t>
  </si>
  <si>
    <t>92 204</t>
  </si>
  <si>
    <t>86 902</t>
  </si>
  <si>
    <t>87 174</t>
  </si>
  <si>
    <t>89 435</t>
  </si>
  <si>
    <t>90 539</t>
  </si>
  <si>
    <t>3 874</t>
  </si>
  <si>
    <t>3 832</t>
  </si>
  <si>
    <t>3 899</t>
  </si>
  <si>
    <t>4 037</t>
  </si>
  <si>
    <t>4 093</t>
  </si>
  <si>
    <t>394 400</t>
  </si>
  <si>
    <t>198 470</t>
  </si>
  <si>
    <t>392 678</t>
  </si>
  <si>
    <t>196 541</t>
  </si>
  <si>
    <t>494 829</t>
  </si>
  <si>
    <t>195 066</t>
  </si>
  <si>
    <t>867 025</t>
  </si>
  <si>
    <t>192 506</t>
  </si>
  <si>
    <t>896 775</t>
  </si>
  <si>
    <t>185 683</t>
  </si>
  <si>
    <t>903 134</t>
  </si>
  <si>
    <t>183 747</t>
  </si>
  <si>
    <t>900 827</t>
  </si>
  <si>
    <t>190 576</t>
  </si>
  <si>
    <t>899 973</t>
  </si>
  <si>
    <t>213 436</t>
  </si>
  <si>
    <t>996 861</t>
  </si>
  <si>
    <t>222 916</t>
  </si>
  <si>
    <t>980 619</t>
  </si>
  <si>
    <t>237 532</t>
  </si>
  <si>
    <t>872 323</t>
  </si>
  <si>
    <t>217 732</t>
  </si>
  <si>
    <t>897 136</t>
  </si>
  <si>
    <t>1 711</t>
  </si>
  <si>
    <t>192 707</t>
  </si>
  <si>
    <t>850 858</t>
  </si>
  <si>
    <t>224 346</t>
  </si>
  <si>
    <t>20 313</t>
  </si>
  <si>
    <t>18 948</t>
  </si>
  <si>
    <t>19 219</t>
  </si>
  <si>
    <t>19 157</t>
  </si>
  <si>
    <t>18 510</t>
  </si>
  <si>
    <t>18 425</t>
  </si>
  <si>
    <t>19 530</t>
  </si>
  <si>
    <t>19 664</t>
  </si>
  <si>
    <t>20 042</t>
  </si>
  <si>
    <t>1 108</t>
  </si>
  <si>
    <t>1 206</t>
  </si>
  <si>
    <t>1 112</t>
  </si>
  <si>
    <t>1 198</t>
  </si>
  <si>
    <t>1 292</t>
  </si>
  <si>
    <t>1 336</t>
  </si>
  <si>
    <t>1 404</t>
  </si>
  <si>
    <t>1 537</t>
  </si>
  <si>
    <t>1 598</t>
  </si>
  <si>
    <t>80 455</t>
  </si>
  <si>
    <t>89 956</t>
  </si>
  <si>
    <t>88 680</t>
  </si>
  <si>
    <t>68 519</t>
  </si>
  <si>
    <t>75 152</t>
  </si>
  <si>
    <t>79 611</t>
  </si>
  <si>
    <t>82 721</t>
  </si>
  <si>
    <t>86 658</t>
  </si>
  <si>
    <t>18 618</t>
  </si>
  <si>
    <t>95 030</t>
  </si>
  <si>
    <t>92 288</t>
  </si>
  <si>
    <t>90 716</t>
  </si>
  <si>
    <t>93 263</t>
  </si>
  <si>
    <t>80 075</t>
  </si>
  <si>
    <t>5 909</t>
  </si>
  <si>
    <t>5 950</t>
  </si>
  <si>
    <t>6 010</t>
  </si>
  <si>
    <t>6 027</t>
  </si>
  <si>
    <t>5 982</t>
  </si>
  <si>
    <t>6 129</t>
  </si>
  <si>
    <t>6 377</t>
  </si>
  <si>
    <t>6 346</t>
  </si>
  <si>
    <t>4 970</t>
  </si>
  <si>
    <t>4 905</t>
  </si>
  <si>
    <t>4 937</t>
  </si>
  <si>
    <t>4 457</t>
  </si>
  <si>
    <t>2 556</t>
  </si>
  <si>
    <t>502 408</t>
  </si>
  <si>
    <t>15 672</t>
  </si>
  <si>
    <t>497 182</t>
  </si>
  <si>
    <t>17 003</t>
  </si>
  <si>
    <t>506 170</t>
  </si>
  <si>
    <t>20 708</t>
  </si>
  <si>
    <t>487 512</t>
  </si>
  <si>
    <t>30 620</t>
  </si>
  <si>
    <t>490 218</t>
  </si>
  <si>
    <t>31 283</t>
  </si>
  <si>
    <t>496 763</t>
  </si>
  <si>
    <t>31 512</t>
  </si>
  <si>
    <t>4 819</t>
  </si>
  <si>
    <t>31 777</t>
  </si>
  <si>
    <t>6 216</t>
  </si>
  <si>
    <t>32 930</t>
  </si>
  <si>
    <t>6 284</t>
  </si>
  <si>
    <t>32 485</t>
  </si>
  <si>
    <t>6 114</t>
  </si>
  <si>
    <t>32 636</t>
  </si>
  <si>
    <t>266 998</t>
  </si>
  <si>
    <t>32 808</t>
  </si>
  <si>
    <t>7 933</t>
  </si>
  <si>
    <t>33 911</t>
  </si>
  <si>
    <t>6 185</t>
  </si>
  <si>
    <t>29 508</t>
  </si>
  <si>
    <t>86 940</t>
  </si>
  <si>
    <t>525 005</t>
  </si>
  <si>
    <t>85 848</t>
  </si>
  <si>
    <t>516 277</t>
  </si>
  <si>
    <t>87 860</t>
  </si>
  <si>
    <t>498 881</t>
  </si>
  <si>
    <t>88 950</t>
  </si>
  <si>
    <t>503 451</t>
  </si>
  <si>
    <t>89 991</t>
  </si>
  <si>
    <t>519 728</t>
  </si>
  <si>
    <t>91 054</t>
  </si>
  <si>
    <t>522 178</t>
  </si>
  <si>
    <t>94 645</t>
  </si>
  <si>
    <t>507 485</t>
  </si>
  <si>
    <t>96 716</t>
  </si>
  <si>
    <t>514 804</t>
  </si>
  <si>
    <t>96 865</t>
  </si>
  <si>
    <t>528 060</t>
  </si>
  <si>
    <t>95 691</t>
  </si>
  <si>
    <t>513 996</t>
  </si>
  <si>
    <t>91 608</t>
  </si>
  <si>
    <t>482 765</t>
  </si>
  <si>
    <t>95 772</t>
  </si>
  <si>
    <t>511 247</t>
  </si>
  <si>
    <t>59 938</t>
  </si>
  <si>
    <t>477 526</t>
  </si>
  <si>
    <t>27 169</t>
  </si>
  <si>
    <t>14 210</t>
  </si>
  <si>
    <t>26 950</t>
  </si>
  <si>
    <t>14 054</t>
  </si>
  <si>
    <t>27 327</t>
  </si>
  <si>
    <t>14 096</t>
  </si>
  <si>
    <t>27 638</t>
  </si>
  <si>
    <t>13 655</t>
  </si>
  <si>
    <t>27 891</t>
  </si>
  <si>
    <t>12 580</t>
  </si>
  <si>
    <t>28 150</t>
  </si>
  <si>
    <t>12 523</t>
  </si>
  <si>
    <t>29 185</t>
  </si>
  <si>
    <t>12 969</t>
  </si>
  <si>
    <t>28 426</t>
  </si>
  <si>
    <t>10 163</t>
  </si>
  <si>
    <t>28 726</t>
  </si>
  <si>
    <t>9 908</t>
  </si>
  <si>
    <t>28 047</t>
  </si>
  <si>
    <t>10 324</t>
  </si>
  <si>
    <t>27 898</t>
  </si>
  <si>
    <t>33 515</t>
  </si>
  <si>
    <t>28 830</t>
  </si>
  <si>
    <t>34 603</t>
  </si>
  <si>
    <t>27 822</t>
  </si>
  <si>
    <t>34 435</t>
  </si>
  <si>
    <t>32 032</t>
  </si>
  <si>
    <t>31 827</t>
  </si>
  <si>
    <t>32 724</t>
  </si>
  <si>
    <t>33 000</t>
  </si>
  <si>
    <t>26 448</t>
  </si>
  <si>
    <t>26 607</t>
  </si>
  <si>
    <t>27 614</t>
  </si>
  <si>
    <t>21 218</t>
  </si>
  <si>
    <t>21 337</t>
  </si>
  <si>
    <t>18 671</t>
  </si>
  <si>
    <t>18 518</t>
  </si>
  <si>
    <t>8 185</t>
  </si>
  <si>
    <t>8 013</t>
  </si>
  <si>
    <t>97 306</t>
  </si>
  <si>
    <t>96 200</t>
  </si>
  <si>
    <t>1 049</t>
  </si>
  <si>
    <t>1 020</t>
  </si>
  <si>
    <t>23 287</t>
  </si>
  <si>
    <t>22 335</t>
  </si>
  <si>
    <t>28 036</t>
  </si>
  <si>
    <t>27 713</t>
  </si>
  <si>
    <t>27 172</t>
  </si>
  <si>
    <t>26 738</t>
  </si>
  <si>
    <t>26 864</t>
  </si>
  <si>
    <t>2 055</t>
  </si>
  <si>
    <t>1 946</t>
  </si>
  <si>
    <t>1 880</t>
  </si>
  <si>
    <t>1 884</t>
  </si>
  <si>
    <t>1 924</t>
  </si>
  <si>
    <t>2 636</t>
  </si>
  <si>
    <t>825 341</t>
  </si>
  <si>
    <t>244 053</t>
  </si>
  <si>
    <t>889 843</t>
  </si>
  <si>
    <t>235 528</t>
  </si>
  <si>
    <t>944 054</t>
  </si>
  <si>
    <t>235 990</t>
  </si>
  <si>
    <t>916 946</t>
  </si>
  <si>
    <t>243 244</t>
  </si>
  <si>
    <t>923 364</t>
  </si>
  <si>
    <t>240 335</t>
  </si>
  <si>
    <t>921 861</t>
  </si>
  <si>
    <t>242 291</t>
  </si>
  <si>
    <t>915 919</t>
  </si>
  <si>
    <t>252 128</t>
  </si>
  <si>
    <t>920 216</t>
  </si>
  <si>
    <t>251 849</t>
  </si>
  <si>
    <t>846 741</t>
  </si>
  <si>
    <t>261 471</t>
  </si>
  <si>
    <t>824 702</t>
  </si>
  <si>
    <t>243 469</t>
  </si>
  <si>
    <t>835 942</t>
  </si>
  <si>
    <t>233 238</t>
  </si>
  <si>
    <t>3 464 929</t>
  </si>
  <si>
    <t>221 436</t>
  </si>
  <si>
    <t>773 259</t>
  </si>
  <si>
    <t>209 844</t>
  </si>
  <si>
    <t>137 366</t>
  </si>
  <si>
    <t>20 128</t>
  </si>
  <si>
    <t>140 811</t>
  </si>
  <si>
    <t>19 939</t>
  </si>
  <si>
    <t>143 589</t>
  </si>
  <si>
    <t>20 344</t>
  </si>
  <si>
    <t>145 776</t>
  </si>
  <si>
    <t>21 077</t>
  </si>
  <si>
    <t>144 876</t>
  </si>
  <si>
    <t>21 106</t>
  </si>
  <si>
    <t>146 437</t>
  </si>
  <si>
    <t>21 141</t>
  </si>
  <si>
    <t>151 645</t>
  </si>
  <si>
    <t>21 453</t>
  </si>
  <si>
    <t>238 470</t>
  </si>
  <si>
    <t>20 475</t>
  </si>
  <si>
    <t>275 610</t>
  </si>
  <si>
    <t>20 810</t>
  </si>
  <si>
    <t>150 004</t>
  </si>
  <si>
    <t>20 659</t>
  </si>
  <si>
    <t>232 508</t>
  </si>
  <si>
    <t>17 165</t>
  </si>
  <si>
    <t>240 722</t>
  </si>
  <si>
    <t>17 660</t>
  </si>
  <si>
    <t>237 385</t>
  </si>
  <si>
    <t>16 938</t>
  </si>
  <si>
    <t>263 911</t>
  </si>
  <si>
    <t>1 458</t>
  </si>
  <si>
    <t>113 675</t>
  </si>
  <si>
    <t>260 913</t>
  </si>
  <si>
    <t>112 312</t>
  </si>
  <si>
    <t>288 364</t>
  </si>
  <si>
    <t>115 966</t>
  </si>
  <si>
    <t>258 302</t>
  </si>
  <si>
    <t>117 106</t>
  </si>
  <si>
    <t>260 189</t>
  </si>
  <si>
    <t>117 584</t>
  </si>
  <si>
    <t>262 794</t>
  </si>
  <si>
    <t>118 505</t>
  </si>
  <si>
    <t>272 275</t>
  </si>
  <si>
    <t>121 423</t>
  </si>
  <si>
    <t>274 147</t>
  </si>
  <si>
    <t>120 541</t>
  </si>
  <si>
    <t>277 087</t>
  </si>
  <si>
    <t>121 647</t>
  </si>
  <si>
    <t>270 030</t>
  </si>
  <si>
    <t>117 415</t>
  </si>
  <si>
    <t>268 102</t>
  </si>
  <si>
    <t>114 341</t>
  </si>
  <si>
    <t>252 148</t>
  </si>
  <si>
    <t>112 493</t>
  </si>
  <si>
    <t>248 635</t>
  </si>
  <si>
    <t>110 129</t>
  </si>
  <si>
    <t>75 487</t>
  </si>
  <si>
    <t>5 626</t>
  </si>
  <si>
    <t>74 630</t>
  </si>
  <si>
    <t>5 655</t>
  </si>
  <si>
    <t>76 102</t>
  </si>
  <si>
    <t>6 178</t>
  </si>
  <si>
    <t>77 046</t>
  </si>
  <si>
    <t>6 078</t>
  </si>
  <si>
    <t>77 683</t>
  </si>
  <si>
    <t>6 180</t>
  </si>
  <si>
    <t>78 512</t>
  </si>
  <si>
    <t>6 280</t>
  </si>
  <si>
    <t>81 694</t>
  </si>
  <si>
    <t>6 520</t>
  </si>
  <si>
    <t>81 744</t>
  </si>
  <si>
    <t>6 438</t>
  </si>
  <si>
    <t>82 467</t>
  </si>
  <si>
    <t>6 534</t>
  </si>
  <si>
    <t>80 390</t>
  </si>
  <si>
    <t>5 713</t>
  </si>
  <si>
    <t>76 539</t>
  </si>
  <si>
    <t>5 438</t>
  </si>
  <si>
    <t>79 097</t>
  </si>
  <si>
    <t>5 659</t>
  </si>
  <si>
    <t>78 133</t>
  </si>
  <si>
    <t>5 593</t>
  </si>
  <si>
    <t>11 881</t>
  </si>
  <si>
    <t>29 110</t>
  </si>
  <si>
    <t>78 520</t>
  </si>
  <si>
    <t>28 143</t>
  </si>
  <si>
    <t>81 899</t>
  </si>
  <si>
    <t>28 738</t>
  </si>
  <si>
    <t>19 276</t>
  </si>
  <si>
    <t>26 765</t>
  </si>
  <si>
    <t>21 929</t>
  </si>
  <si>
    <t>26 463</t>
  </si>
  <si>
    <t>24 714</t>
  </si>
  <si>
    <t>23 693</t>
  </si>
  <si>
    <t>28 257</t>
  </si>
  <si>
    <t>27 249</t>
  </si>
  <si>
    <t>2 922</t>
  </si>
  <si>
    <t>2 948</t>
  </si>
  <si>
    <t>7 417</t>
  </si>
  <si>
    <t>2 874</t>
  </si>
  <si>
    <t>7 735</t>
  </si>
  <si>
    <t>2 849</t>
  </si>
  <si>
    <t>9 575</t>
  </si>
  <si>
    <t>2 944</t>
  </si>
  <si>
    <t>9 615</t>
  </si>
  <si>
    <t>5 649</t>
  </si>
  <si>
    <t>14 762</t>
  </si>
  <si>
    <t>44 373</t>
  </si>
  <si>
    <t>43 676</t>
  </si>
  <si>
    <t>43 617</t>
  </si>
  <si>
    <t>43 164</t>
  </si>
  <si>
    <t>42 198</t>
  </si>
  <si>
    <t>43 470</t>
  </si>
  <si>
    <t>45 223</t>
  </si>
  <si>
    <t>42 304</t>
  </si>
  <si>
    <t>41 538</t>
  </si>
  <si>
    <t>40 695</t>
  </si>
  <si>
    <t>8 694</t>
  </si>
  <si>
    <t>9 176</t>
  </si>
  <si>
    <t>9 008</t>
  </si>
  <si>
    <t>125 240</t>
  </si>
  <si>
    <t>84 684</t>
  </si>
  <si>
    <t>208 808</t>
  </si>
  <si>
    <t>80 608</t>
  </si>
  <si>
    <t>284 940</t>
  </si>
  <si>
    <t>89 674</t>
  </si>
  <si>
    <t>338 693</t>
  </si>
  <si>
    <t>86 370</t>
  </si>
  <si>
    <t>429 984</t>
  </si>
  <si>
    <t>36 748</t>
  </si>
  <si>
    <t>496 454</t>
  </si>
  <si>
    <t>36 963</t>
  </si>
  <si>
    <t>560 925</t>
  </si>
  <si>
    <t>38 365</t>
  </si>
  <si>
    <t>739 321</t>
  </si>
  <si>
    <t>39 397</t>
  </si>
  <si>
    <t>905 583</t>
  </si>
  <si>
    <t>39 552</t>
  </si>
  <si>
    <t>1 023 988</t>
  </si>
  <si>
    <t>23 846</t>
  </si>
  <si>
    <t>7 689</t>
  </si>
  <si>
    <t>21 531</t>
  </si>
  <si>
    <t>7 886</t>
  </si>
  <si>
    <t>18 530</t>
  </si>
  <si>
    <t>7 847</t>
  </si>
  <si>
    <t>17 912</t>
  </si>
  <si>
    <t>405 657</t>
  </si>
  <si>
    <t>476 584</t>
  </si>
  <si>
    <t>387 169</t>
  </si>
  <si>
    <t>468 549</t>
  </si>
  <si>
    <t>273 685</t>
  </si>
  <si>
    <t>467 126</t>
  </si>
  <si>
    <t>449 749</t>
  </si>
  <si>
    <t>471 343</t>
  </si>
  <si>
    <t>265 011</t>
  </si>
  <si>
    <t>514 182</t>
  </si>
  <si>
    <t>267 406</t>
  </si>
  <si>
    <t>526 291</t>
  </si>
  <si>
    <t>177 572</t>
  </si>
  <si>
    <t>529 078</t>
  </si>
  <si>
    <t>178 165</t>
  </si>
  <si>
    <t>548 179</t>
  </si>
  <si>
    <t>650 702</t>
  </si>
  <si>
    <t>557 100</t>
  </si>
  <si>
    <t>633 537</t>
  </si>
  <si>
    <t>532 036</t>
  </si>
  <si>
    <t>628 003</t>
  </si>
  <si>
    <t>537 533</t>
  </si>
  <si>
    <t>647 879</t>
  </si>
  <si>
    <t>521 178</t>
  </si>
  <si>
    <t>540 800</t>
  </si>
  <si>
    <t>495 933</t>
  </si>
  <si>
    <t>69 901</t>
  </si>
  <si>
    <t>71 753</t>
  </si>
  <si>
    <t>70 076</t>
  </si>
  <si>
    <t>57 452</t>
  </si>
  <si>
    <t>69 780</t>
  </si>
  <si>
    <t>57 553</t>
  </si>
  <si>
    <t>69 723</t>
  </si>
  <si>
    <t>58 153</t>
  </si>
  <si>
    <t>73 245</t>
  </si>
  <si>
    <t>61 604</t>
  </si>
  <si>
    <t>71 633</t>
  </si>
  <si>
    <t>63 281</t>
  </si>
  <si>
    <t>70 588</t>
  </si>
  <si>
    <t>65 936</t>
  </si>
  <si>
    <t>71 815</t>
  </si>
  <si>
    <t>38 118</t>
  </si>
  <si>
    <t>72 142</t>
  </si>
  <si>
    <t>38 319</t>
  </si>
  <si>
    <t>58 228</t>
  </si>
  <si>
    <t>37 142</t>
  </si>
  <si>
    <t>58 729</t>
  </si>
  <si>
    <t>34 826</t>
  </si>
  <si>
    <t>60 254</t>
  </si>
  <si>
    <t>35 632</t>
  </si>
  <si>
    <t>57 778</t>
  </si>
  <si>
    <t>34 928</t>
  </si>
  <si>
    <t>1 667</t>
  </si>
  <si>
    <t>3 191</t>
  </si>
  <si>
    <t>1 725</t>
  </si>
  <si>
    <t>1 614</t>
  </si>
  <si>
    <t>3 115</t>
  </si>
  <si>
    <t>1 554</t>
  </si>
  <si>
    <t>2 932</t>
  </si>
  <si>
    <t>1 595</t>
  </si>
  <si>
    <t>2 862</t>
  </si>
  <si>
    <t>1 600</t>
  </si>
  <si>
    <t>1 666</t>
  </si>
  <si>
    <t>1 701</t>
  </si>
  <si>
    <t>1 715</t>
  </si>
  <si>
    <t>1 699</t>
  </si>
  <si>
    <t>1 759</t>
  </si>
  <si>
    <t>1 751</t>
  </si>
  <si>
    <t>67 575</t>
  </si>
  <si>
    <t>54 320</t>
  </si>
  <si>
    <t>21 727</t>
  </si>
  <si>
    <t>32 195</t>
  </si>
  <si>
    <t>1 632</t>
  </si>
  <si>
    <t>41 693</t>
  </si>
  <si>
    <t>1 788</t>
  </si>
  <si>
    <t>42 551</t>
  </si>
  <si>
    <t>1 822</t>
  </si>
  <si>
    <t>41 466</t>
  </si>
  <si>
    <t>49 643</t>
  </si>
  <si>
    <t>42 235</t>
  </si>
  <si>
    <t>43 894</t>
  </si>
  <si>
    <t>53 070</t>
  </si>
  <si>
    <t>83 633</t>
  </si>
  <si>
    <t>79 636</t>
  </si>
  <si>
    <t>78 573</t>
  </si>
  <si>
    <t>99 183</t>
  </si>
  <si>
    <t>79 453</t>
  </si>
  <si>
    <t>8 730</t>
  </si>
  <si>
    <t>1 517</t>
  </si>
  <si>
    <t>1 477</t>
  </si>
  <si>
    <t>1 394</t>
  </si>
  <si>
    <t>1 416</t>
  </si>
  <si>
    <t>1 238</t>
  </si>
  <si>
    <t>1 110</t>
  </si>
  <si>
    <t>1 848</t>
  </si>
  <si>
    <t>2 030</t>
  </si>
  <si>
    <t>2 111</t>
  </si>
  <si>
    <t>2 144</t>
  </si>
  <si>
    <t>27 007</t>
  </si>
  <si>
    <t>19 562</t>
  </si>
  <si>
    <t>29 346</t>
  </si>
  <si>
    <t>19 238</t>
  </si>
  <si>
    <t>30 194</t>
  </si>
  <si>
    <t>19 700</t>
  </si>
  <si>
    <t>26 764</t>
  </si>
  <si>
    <t>19 859</t>
  </si>
  <si>
    <t>30 824</t>
  </si>
  <si>
    <t>19 973</t>
  </si>
  <si>
    <t>30 984</t>
  </si>
  <si>
    <t>20 433</t>
  </si>
  <si>
    <t>31 038</t>
  </si>
  <si>
    <t>20 908</t>
  </si>
  <si>
    <t>4 336</t>
  </si>
  <si>
    <t>15 923</t>
  </si>
  <si>
    <t>4 408</t>
  </si>
  <si>
    <t>14 472</t>
  </si>
  <si>
    <t>1 967</t>
  </si>
  <si>
    <t>15 535</t>
  </si>
  <si>
    <t>1 960</t>
  </si>
  <si>
    <t>15 528</t>
  </si>
  <si>
    <t>20 714</t>
  </si>
  <si>
    <t>7 982</t>
  </si>
  <si>
    <t>2 861</t>
  </si>
  <si>
    <t>1 115</t>
  </si>
  <si>
    <t>3 100</t>
  </si>
  <si>
    <t>2 908</t>
  </si>
  <si>
    <t>2 938</t>
  </si>
  <si>
    <t>2 890</t>
  </si>
  <si>
    <t>2 806</t>
  </si>
  <si>
    <t>2 725</t>
  </si>
  <si>
    <t>2 873</t>
  </si>
  <si>
    <t>2 803</t>
  </si>
  <si>
    <t>2 820</t>
  </si>
  <si>
    <t>288 071</t>
  </si>
  <si>
    <t>196 823</t>
  </si>
  <si>
    <t>365 903</t>
  </si>
  <si>
    <t>193 255</t>
  </si>
  <si>
    <t>346 042</t>
  </si>
  <si>
    <t>191 831</t>
  </si>
  <si>
    <t>393 775</t>
  </si>
  <si>
    <t>192 612</t>
  </si>
  <si>
    <t>270 096</t>
  </si>
  <si>
    <t>194 158</t>
  </si>
  <si>
    <t>272 669</t>
  </si>
  <si>
    <t>193 817</t>
  </si>
  <si>
    <t>11 461</t>
  </si>
  <si>
    <t>189 139</t>
  </si>
  <si>
    <t>75 713</t>
  </si>
  <si>
    <t>189 750</t>
  </si>
  <si>
    <t>13 011</t>
  </si>
  <si>
    <t>179 917</t>
  </si>
  <si>
    <t>13 326</t>
  </si>
  <si>
    <t>171 846</t>
  </si>
  <si>
    <t>528 004</t>
  </si>
  <si>
    <t>154 628</t>
  </si>
  <si>
    <t>733 485</t>
  </si>
  <si>
    <t>154 977</t>
  </si>
  <si>
    <t>625 895</t>
  </si>
  <si>
    <t>164 387</t>
  </si>
  <si>
    <r>
      <t xml:space="preserve">Данные об </t>
    </r>
    <r>
      <rPr>
        <b/>
        <u/>
        <sz val="24"/>
        <color theme="1"/>
        <rFont val="Calibri"/>
        <family val="2"/>
        <charset val="204"/>
        <scheme val="minor"/>
      </rPr>
      <t>объеме кредитов</t>
    </r>
    <r>
      <rPr>
        <b/>
        <sz val="24"/>
        <color theme="1"/>
        <rFont val="Calibri"/>
        <family val="2"/>
        <charset val="204"/>
        <scheme val="minor"/>
      </rPr>
      <t xml:space="preserve">, депозитов и прочих размещенных средств в рублях (по головным офисам кредитных организаций и филиалам, </t>
    </r>
    <r>
      <rPr>
        <b/>
        <u/>
        <sz val="24"/>
        <color theme="1"/>
        <rFont val="Calibri"/>
        <family val="2"/>
        <charset val="204"/>
        <scheme val="minor"/>
      </rPr>
      <t>расположенным</t>
    </r>
    <r>
      <rPr>
        <b/>
        <sz val="24"/>
        <color theme="1"/>
        <rFont val="Calibri"/>
        <family val="2"/>
        <charset val="204"/>
        <scheme val="minor"/>
      </rPr>
      <t xml:space="preserve"> на территории региона)*</t>
    </r>
  </si>
  <si>
    <t>среднегодовая</t>
  </si>
  <si>
    <t>СКО</t>
  </si>
  <si>
    <t>максимальное</t>
  </si>
  <si>
    <t>минимальное</t>
  </si>
  <si>
    <t>По СКО</t>
  </si>
  <si>
    <t>исключены - нет данных</t>
  </si>
  <si>
    <t>По доле просрочки (среднегод.)</t>
  </si>
  <si>
    <t>РФ</t>
  </si>
  <si>
    <t>падения в %</t>
  </si>
  <si>
    <t>на ___ %</t>
  </si>
  <si>
    <t xml:space="preserve">По темпу падения </t>
  </si>
  <si>
    <t>доля проср.в год</t>
  </si>
  <si>
    <t>падение в год</t>
  </si>
  <si>
    <t>среднегод.доля проср</t>
  </si>
  <si>
    <t>сумма проср</t>
  </si>
  <si>
    <t>доля просрочек</t>
  </si>
  <si>
    <t>объем кредитов</t>
  </si>
  <si>
    <t>рост кредитов</t>
  </si>
  <si>
    <t>падение доли</t>
  </si>
  <si>
    <t>изм-е объема проср.зад.</t>
  </si>
  <si>
    <t>изм-е объема кредита</t>
  </si>
  <si>
    <t>По темпу роста/падения объемов кредитов</t>
  </si>
  <si>
    <t>кредиты ,руб.</t>
  </si>
  <si>
    <t>изм-е объема кредитов, руб.</t>
  </si>
  <si>
    <t>темп роста, %</t>
  </si>
  <si>
    <t>по объему в руб. на 01.01.14</t>
  </si>
  <si>
    <t>по изм-м в руб.</t>
  </si>
  <si>
    <t>ВСЕГО по РФ</t>
  </si>
  <si>
    <t>тыс.руб.</t>
  </si>
  <si>
    <t>=</t>
  </si>
  <si>
    <t xml:space="preserve"> Средние значения</t>
  </si>
  <si>
    <t>Сумма</t>
  </si>
</sst>
</file>

<file path=xl/styles.xml><?xml version="1.0" encoding="utf-8"?>
<styleSheet xmlns="http://schemas.openxmlformats.org/spreadsheetml/2006/main">
  <numFmts count="6">
    <numFmt numFmtId="164" formatCode="#,##0.0000"/>
    <numFmt numFmtId="165" formatCode="0.0000"/>
    <numFmt numFmtId="166" formatCode="#,##0.000000"/>
    <numFmt numFmtId="167" formatCode="0.000000"/>
    <numFmt numFmtId="168" formatCode="0.0000%"/>
    <numFmt numFmtId="169" formatCode="dd/mm/yy;@"/>
  </numFmts>
  <fonts count="1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2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0"/>
      <color rgb="FF000000"/>
      <name val="Georgia"/>
      <family val="1"/>
      <charset val="204"/>
    </font>
    <font>
      <i/>
      <sz val="11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3EB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/>
      <bottom style="medium">
        <color rgb="FFB5B9A2"/>
      </bottom>
      <diagonal/>
    </border>
    <border>
      <left/>
      <right/>
      <top style="medium">
        <color rgb="FFB5B9A2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left" indent="2"/>
    </xf>
    <xf numFmtId="0" fontId="5" fillId="0" borderId="0" xfId="1" applyAlignment="1" applyProtection="1">
      <alignment horizontal="left" indent="2"/>
    </xf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6" fillId="0" borderId="0" xfId="0" applyFont="1" applyAlignment="1">
      <alignment horizontal="centerContinuous" wrapText="1"/>
    </xf>
    <xf numFmtId="0" fontId="0" fillId="0" borderId="0" xfId="0" applyAlignment="1">
      <alignment wrapText="1"/>
    </xf>
    <xf numFmtId="4" fontId="9" fillId="0" borderId="0" xfId="0" applyNumberFormat="1" applyFont="1"/>
    <xf numFmtId="0" fontId="9" fillId="0" borderId="0" xfId="0" applyFont="1" applyAlignment="1">
      <alignment horizontal="centerContinuous" wrapText="1"/>
    </xf>
    <xf numFmtId="0" fontId="9" fillId="0" borderId="0" xfId="0" applyFont="1"/>
    <xf numFmtId="3" fontId="9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3" fontId="10" fillId="0" borderId="0" xfId="0" applyNumberFormat="1" applyFont="1"/>
    <xf numFmtId="3" fontId="11" fillId="0" borderId="0" xfId="0" applyNumberFormat="1" applyFont="1" applyAlignment="1">
      <alignment wrapText="1"/>
    </xf>
    <xf numFmtId="0" fontId="10" fillId="0" borderId="0" xfId="0" applyFont="1"/>
    <xf numFmtId="2" fontId="11" fillId="0" borderId="0" xfId="0" applyNumberFormat="1" applyFont="1"/>
    <xf numFmtId="0" fontId="12" fillId="0" borderId="0" xfId="0" applyFont="1" applyAlignment="1">
      <alignment horizontal="center" wrapText="1"/>
    </xf>
    <xf numFmtId="3" fontId="12" fillId="0" borderId="0" xfId="0" applyNumberFormat="1" applyFont="1" applyAlignment="1">
      <alignment wrapText="1"/>
    </xf>
    <xf numFmtId="0" fontId="11" fillId="0" borderId="0" xfId="0" applyFont="1"/>
    <xf numFmtId="14" fontId="11" fillId="0" borderId="0" xfId="0" applyNumberFormat="1" applyFont="1"/>
    <xf numFmtId="3" fontId="11" fillId="0" borderId="0" xfId="0" applyNumberFormat="1" applyFont="1"/>
    <xf numFmtId="0" fontId="11" fillId="0" borderId="0" xfId="0" applyFont="1" applyAlignment="1">
      <alignment wrapText="1"/>
    </xf>
    <xf numFmtId="2" fontId="12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2" borderId="0" xfId="0" applyFont="1" applyFill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14" fontId="16" fillId="2" borderId="1" xfId="0" applyNumberFormat="1" applyFont="1" applyFill="1" applyBorder="1" applyAlignment="1">
      <alignment horizontal="left" vertical="top" wrapText="1"/>
    </xf>
    <xf numFmtId="14" fontId="16" fillId="3" borderId="1" xfId="0" applyNumberFormat="1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Continuous" wrapText="1"/>
    </xf>
    <xf numFmtId="0" fontId="2" fillId="0" borderId="0" xfId="0" applyFont="1" applyAlignment="1">
      <alignment horizontal="center"/>
    </xf>
    <xf numFmtId="0" fontId="16" fillId="0" borderId="0" xfId="0" applyFont="1"/>
    <xf numFmtId="0" fontId="16" fillId="2" borderId="1" xfId="0" applyFont="1" applyFill="1" applyBorder="1" applyAlignment="1">
      <alignment horizontal="right" vertical="top" wrapText="1"/>
    </xf>
    <xf numFmtId="0" fontId="16" fillId="0" borderId="0" xfId="0" applyFont="1" applyAlignment="1">
      <alignment horizontal="right"/>
    </xf>
    <xf numFmtId="0" fontId="16" fillId="3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/>
    </xf>
    <xf numFmtId="0" fontId="16" fillId="2" borderId="1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164" fontId="0" fillId="0" borderId="0" xfId="0" applyNumberFormat="1" applyFont="1"/>
    <xf numFmtId="3" fontId="6" fillId="0" borderId="0" xfId="0" applyNumberFormat="1" applyFont="1"/>
    <xf numFmtId="165" fontId="0" fillId="0" borderId="0" xfId="0" applyNumberFormat="1"/>
    <xf numFmtId="166" fontId="9" fillId="0" borderId="0" xfId="0" applyNumberFormat="1" applyFont="1"/>
    <xf numFmtId="166" fontId="0" fillId="0" borderId="0" xfId="0" applyNumberFormat="1"/>
    <xf numFmtId="0" fontId="5" fillId="4" borderId="0" xfId="1" applyFill="1" applyAlignment="1" applyProtection="1">
      <alignment horizontal="left" indent="2"/>
    </xf>
    <xf numFmtId="0" fontId="0" fillId="4" borderId="0" xfId="0" applyFill="1"/>
    <xf numFmtId="3" fontId="10" fillId="0" borderId="0" xfId="0" applyNumberFormat="1" applyFont="1" applyAlignment="1">
      <alignment horizontal="center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168" fontId="0" fillId="0" borderId="0" xfId="0" applyNumberFormat="1"/>
    <xf numFmtId="167" fontId="0" fillId="0" borderId="0" xfId="0" applyNumberFormat="1" applyFont="1"/>
    <xf numFmtId="166" fontId="10" fillId="0" borderId="0" xfId="0" applyNumberFormat="1" applyFont="1"/>
    <xf numFmtId="3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/>
    <xf numFmtId="0" fontId="12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wrapText="1"/>
    </xf>
    <xf numFmtId="0" fontId="11" fillId="0" borderId="0" xfId="0" applyNumberFormat="1" applyFont="1"/>
    <xf numFmtId="0" fontId="0" fillId="0" borderId="0" xfId="0" applyNumberFormat="1" applyFont="1"/>
    <xf numFmtId="0" fontId="12" fillId="0" borderId="0" xfId="0" applyNumberFormat="1" applyFont="1" applyAlignment="1">
      <alignment wrapText="1"/>
    </xf>
    <xf numFmtId="0" fontId="12" fillId="0" borderId="0" xfId="0" applyNumberFormat="1" applyFont="1"/>
    <xf numFmtId="0" fontId="9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  <xf numFmtId="169" fontId="11" fillId="0" borderId="0" xfId="0" applyNumberFormat="1" applyFont="1"/>
    <xf numFmtId="3" fontId="0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5" fillId="2" borderId="0" xfId="0" applyFont="1" applyFill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доля!$B$4</c:f>
              <c:strCache>
                <c:ptCount val="1"/>
                <c:pt idx="0">
                  <c:v>ВСЕГО по РФ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доля!$B$5:$B$18</c:f>
              <c:numCache>
                <c:formatCode>#,##0.0000</c:formatCode>
                <c:ptCount val="14"/>
                <c:pt idx="1">
                  <c:v>4.0854578979116894E-2</c:v>
                </c:pt>
                <c:pt idx="2">
                  <c:v>4.2319217256306281E-2</c:v>
                </c:pt>
                <c:pt idx="3">
                  <c:v>4.2453983044060895E-2</c:v>
                </c:pt>
                <c:pt idx="4">
                  <c:v>4.2314484787747332E-2</c:v>
                </c:pt>
                <c:pt idx="5">
                  <c:v>4.2743196392362695E-2</c:v>
                </c:pt>
                <c:pt idx="6">
                  <c:v>4.3096902665248425E-2</c:v>
                </c:pt>
                <c:pt idx="7">
                  <c:v>4.11746724813657E-2</c:v>
                </c:pt>
                <c:pt idx="8">
                  <c:v>4.158693558882922E-2</c:v>
                </c:pt>
                <c:pt idx="9">
                  <c:v>4.1168774113657346E-2</c:v>
                </c:pt>
                <c:pt idx="10">
                  <c:v>4.1028957676645786E-2</c:v>
                </c:pt>
                <c:pt idx="11">
                  <c:v>4.1532244551518722E-2</c:v>
                </c:pt>
                <c:pt idx="12">
                  <c:v>4.1072928319887826E-2</c:v>
                </c:pt>
                <c:pt idx="13">
                  <c:v>3.9372001101146845E-2</c:v>
                </c:pt>
              </c:numCache>
            </c:numRef>
          </c:val>
        </c:ser>
        <c:ser>
          <c:idx val="1"/>
          <c:order val="1"/>
          <c:tx>
            <c:strRef>
              <c:f>доля!$C$4</c:f>
              <c:strCache>
                <c:ptCount val="1"/>
                <c:pt idx="0">
                  <c:v>Белгородская область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доля!$C$5:$C$18</c:f>
              <c:numCache>
                <c:formatCode>#,##0.0000</c:formatCode>
                <c:ptCount val="14"/>
                <c:pt idx="1">
                  <c:v>6.6373953496401891E-2</c:v>
                </c:pt>
                <c:pt idx="2">
                  <c:v>6.9320370419122146E-2</c:v>
                </c:pt>
                <c:pt idx="3">
                  <c:v>7.0131869021877527E-2</c:v>
                </c:pt>
                <c:pt idx="4">
                  <c:v>1.0688689575017321E-2</c:v>
                </c:pt>
                <c:pt idx="5">
                  <c:v>2.3890266182750468E-2</c:v>
                </c:pt>
                <c:pt idx="6">
                  <c:v>2.4786428593116777E-2</c:v>
                </c:pt>
                <c:pt idx="7">
                  <c:v>2.3950956517541689E-2</c:v>
                </c:pt>
                <c:pt idx="8">
                  <c:v>2.4772002559533823E-2</c:v>
                </c:pt>
                <c:pt idx="9">
                  <c:v>2.4373013045515517E-2</c:v>
                </c:pt>
                <c:pt idx="10">
                  <c:v>2.4859973076147825E-2</c:v>
                </c:pt>
                <c:pt idx="11">
                  <c:v>2.6436150197643032E-2</c:v>
                </c:pt>
                <c:pt idx="12">
                  <c:v>2.7120658764221994E-2</c:v>
                </c:pt>
                <c:pt idx="13">
                  <c:v>3.2168451386988595E-2</c:v>
                </c:pt>
              </c:numCache>
            </c:numRef>
          </c:val>
        </c:ser>
        <c:ser>
          <c:idx val="2"/>
          <c:order val="2"/>
          <c:tx>
            <c:strRef>
              <c:f>доля!$D$4</c:f>
              <c:strCache>
                <c:ptCount val="1"/>
                <c:pt idx="0">
                  <c:v>Брянская область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доля!$D$5:$D$18</c:f>
              <c:numCache>
                <c:formatCode>#,##0.0000</c:formatCode>
                <c:ptCount val="14"/>
                <c:pt idx="1">
                  <c:v>1.513746610965056E-2</c:v>
                </c:pt>
                <c:pt idx="2">
                  <c:v>1.4519665215984932E-2</c:v>
                </c:pt>
                <c:pt idx="3">
                  <c:v>2.2488823392429406E-2</c:v>
                </c:pt>
                <c:pt idx="4">
                  <c:v>1.9707109705603659E-2</c:v>
                </c:pt>
                <c:pt idx="5">
                  <c:v>2.1962679850060413E-2</c:v>
                </c:pt>
                <c:pt idx="6">
                  <c:v>2.5835419311456248E-2</c:v>
                </c:pt>
                <c:pt idx="7">
                  <c:v>1.7458201697831292E-2</c:v>
                </c:pt>
                <c:pt idx="8">
                  <c:v>1.7831310782198465E-2</c:v>
                </c:pt>
                <c:pt idx="9">
                  <c:v>2.0944984285883803E-2</c:v>
                </c:pt>
                <c:pt idx="10">
                  <c:v>1.8780785686063971E-2</c:v>
                </c:pt>
                <c:pt idx="11">
                  <c:v>2.2078496477579115E-2</c:v>
                </c:pt>
                <c:pt idx="12">
                  <c:v>2.3389923765476571E-2</c:v>
                </c:pt>
                <c:pt idx="13">
                  <c:v>2.3506878682991564E-2</c:v>
                </c:pt>
              </c:numCache>
            </c:numRef>
          </c:val>
        </c:ser>
        <c:ser>
          <c:idx val="3"/>
          <c:order val="3"/>
          <c:tx>
            <c:strRef>
              <c:f>доля!$E$4</c:f>
              <c:strCache>
                <c:ptCount val="1"/>
                <c:pt idx="0">
                  <c:v>Владимирская область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доля!$E$5:$E$18</c:f>
              <c:numCache>
                <c:formatCode>#,##0.0000</c:formatCode>
                <c:ptCount val="14"/>
                <c:pt idx="1">
                  <c:v>3.2561861543897876E-2</c:v>
                </c:pt>
                <c:pt idx="2">
                  <c:v>3.2337091815596478E-2</c:v>
                </c:pt>
                <c:pt idx="3">
                  <c:v>3.2714781557041293E-2</c:v>
                </c:pt>
                <c:pt idx="4">
                  <c:v>2.756795652189831E-2</c:v>
                </c:pt>
                <c:pt idx="5">
                  <c:v>2.6996923359454531E-2</c:v>
                </c:pt>
                <c:pt idx="6">
                  <c:v>2.6538623551526658E-2</c:v>
                </c:pt>
                <c:pt idx="7">
                  <c:v>2.4830016183626395E-2</c:v>
                </c:pt>
                <c:pt idx="8">
                  <c:v>2.4055369341401778E-2</c:v>
                </c:pt>
                <c:pt idx="9">
                  <c:v>2.3206773904679633E-2</c:v>
                </c:pt>
                <c:pt idx="10">
                  <c:v>2.2798662689893279E-2</c:v>
                </c:pt>
                <c:pt idx="11">
                  <c:v>2.3730360810376674E-2</c:v>
                </c:pt>
                <c:pt idx="12">
                  <c:v>2.4207622090135949E-2</c:v>
                </c:pt>
                <c:pt idx="13">
                  <c:v>1.8699231702312302E-2</c:v>
                </c:pt>
              </c:numCache>
            </c:numRef>
          </c:val>
        </c:ser>
        <c:ser>
          <c:idx val="4"/>
          <c:order val="4"/>
          <c:tx>
            <c:strRef>
              <c:f>доля!$F$4</c:f>
              <c:strCache>
                <c:ptCount val="1"/>
                <c:pt idx="0">
                  <c:v>Воронежская область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доля!$F$5:$F$18</c:f>
              <c:numCache>
                <c:formatCode>#,##0.0000</c:formatCode>
                <c:ptCount val="14"/>
                <c:pt idx="1">
                  <c:v>3.758253896487735E-2</c:v>
                </c:pt>
                <c:pt idx="2">
                  <c:v>4.0795109125475404E-2</c:v>
                </c:pt>
                <c:pt idx="3">
                  <c:v>4.0326328877128018E-2</c:v>
                </c:pt>
                <c:pt idx="4">
                  <c:v>4.332983774594433E-2</c:v>
                </c:pt>
                <c:pt idx="5">
                  <c:v>4.2939520119073059E-2</c:v>
                </c:pt>
                <c:pt idx="6">
                  <c:v>4.2809127056846197E-2</c:v>
                </c:pt>
                <c:pt idx="7">
                  <c:v>3.9222387753173389E-2</c:v>
                </c:pt>
                <c:pt idx="8">
                  <c:v>4.0072368458943672E-2</c:v>
                </c:pt>
                <c:pt idx="9">
                  <c:v>3.9715856088531218E-2</c:v>
                </c:pt>
                <c:pt idx="10">
                  <c:v>3.9472654926743185E-2</c:v>
                </c:pt>
                <c:pt idx="11">
                  <c:v>4.0113816445128188E-2</c:v>
                </c:pt>
                <c:pt idx="12">
                  <c:v>3.733804785148722E-2</c:v>
                </c:pt>
                <c:pt idx="13">
                  <c:v>3.287762745717504E-2</c:v>
                </c:pt>
              </c:numCache>
            </c:numRef>
          </c:val>
        </c:ser>
        <c:ser>
          <c:idx val="5"/>
          <c:order val="5"/>
          <c:tx>
            <c:strRef>
              <c:f>доля!$G$4</c:f>
              <c:strCache>
                <c:ptCount val="1"/>
                <c:pt idx="0">
                  <c:v>Ивановская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доля!$G$5:$G$18</c:f>
              <c:numCache>
                <c:formatCode>#,##0.0000</c:formatCode>
                <c:ptCount val="14"/>
                <c:pt idx="1">
                  <c:v>3.5365393409825009E-2</c:v>
                </c:pt>
                <c:pt idx="2">
                  <c:v>4.110272162083016E-2</c:v>
                </c:pt>
                <c:pt idx="3">
                  <c:v>4.9845109036747076E-2</c:v>
                </c:pt>
                <c:pt idx="4">
                  <c:v>4.4989449549292661E-2</c:v>
                </c:pt>
                <c:pt idx="5">
                  <c:v>4.7805054609194091E-2</c:v>
                </c:pt>
                <c:pt idx="6">
                  <c:v>4.8793539458012042E-2</c:v>
                </c:pt>
                <c:pt idx="7">
                  <c:v>4.1745492270513843E-2</c:v>
                </c:pt>
                <c:pt idx="8">
                  <c:v>5.4595905180898525E-2</c:v>
                </c:pt>
                <c:pt idx="9">
                  <c:v>5.7827018939574877E-2</c:v>
                </c:pt>
                <c:pt idx="10">
                  <c:v>5.7813804488099481E-2</c:v>
                </c:pt>
                <c:pt idx="11">
                  <c:v>5.4088621840192481E-2</c:v>
                </c:pt>
                <c:pt idx="12">
                  <c:v>5.4722023231912748E-2</c:v>
                </c:pt>
                <c:pt idx="13">
                  <c:v>5.782111641775501E-2</c:v>
                </c:pt>
              </c:numCache>
            </c:numRef>
          </c:val>
        </c:ser>
        <c:ser>
          <c:idx val="6"/>
          <c:order val="6"/>
          <c:tx>
            <c:strRef>
              <c:f>доля!$H$4</c:f>
              <c:strCache>
                <c:ptCount val="1"/>
                <c:pt idx="0">
                  <c:v>Калужская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доля!$H$5:$H$18</c:f>
              <c:numCache>
                <c:formatCode>#,##0.0000</c:formatCode>
                <c:ptCount val="14"/>
                <c:pt idx="1">
                  <c:v>4.021988640131819E-2</c:v>
                </c:pt>
                <c:pt idx="2">
                  <c:v>4.3869175922865954E-2</c:v>
                </c:pt>
                <c:pt idx="3">
                  <c:v>4.3632743842443943E-2</c:v>
                </c:pt>
                <c:pt idx="4">
                  <c:v>4.4742573444628828E-2</c:v>
                </c:pt>
                <c:pt idx="5">
                  <c:v>4.4528591396034545E-2</c:v>
                </c:pt>
                <c:pt idx="6">
                  <c:v>4.7976468999698985E-2</c:v>
                </c:pt>
                <c:pt idx="7">
                  <c:v>3.6369721973673871E-2</c:v>
                </c:pt>
                <c:pt idx="8">
                  <c:v>2.2858079036968917E-2</c:v>
                </c:pt>
                <c:pt idx="9">
                  <c:v>2.4657373504960983E-2</c:v>
                </c:pt>
                <c:pt idx="10">
                  <c:v>2.6201266013157344E-2</c:v>
                </c:pt>
                <c:pt idx="11">
                  <c:v>2.9939548534367828E-2</c:v>
                </c:pt>
                <c:pt idx="12">
                  <c:v>3.0469391710733214E-2</c:v>
                </c:pt>
                <c:pt idx="13">
                  <c:v>3.1636714450412794E-2</c:v>
                </c:pt>
              </c:numCache>
            </c:numRef>
          </c:val>
        </c:ser>
        <c:ser>
          <c:idx val="7"/>
          <c:order val="7"/>
          <c:tx>
            <c:strRef>
              <c:f>доля!$I$4</c:f>
              <c:strCache>
                <c:ptCount val="1"/>
                <c:pt idx="0">
                  <c:v>Костромская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доля!$I$5:$I$18</c:f>
              <c:numCache>
                <c:formatCode>#,##0.0000</c:formatCode>
                <c:ptCount val="14"/>
                <c:pt idx="1">
                  <c:v>5.8922364870899975E-2</c:v>
                </c:pt>
                <c:pt idx="2">
                  <c:v>6.397807930051029E-2</c:v>
                </c:pt>
                <c:pt idx="3">
                  <c:v>6.8234730236312116E-2</c:v>
                </c:pt>
                <c:pt idx="4">
                  <c:v>7.0224448274180298E-2</c:v>
                </c:pt>
                <c:pt idx="5">
                  <c:v>7.1333430866744915E-2</c:v>
                </c:pt>
                <c:pt idx="6">
                  <c:v>7.1580242918438008E-2</c:v>
                </c:pt>
                <c:pt idx="7">
                  <c:v>4.1955677741094842E-2</c:v>
                </c:pt>
                <c:pt idx="8">
                  <c:v>4.3814476336346879E-2</c:v>
                </c:pt>
                <c:pt idx="9">
                  <c:v>4.4446631181130104E-2</c:v>
                </c:pt>
                <c:pt idx="10">
                  <c:v>4.4115254679562808E-2</c:v>
                </c:pt>
                <c:pt idx="11">
                  <c:v>3.9592958952390851E-2</c:v>
                </c:pt>
                <c:pt idx="12">
                  <c:v>3.9766427076775815E-2</c:v>
                </c:pt>
                <c:pt idx="13">
                  <c:v>5.0514761441223119E-2</c:v>
                </c:pt>
              </c:numCache>
            </c:numRef>
          </c:val>
        </c:ser>
        <c:ser>
          <c:idx val="8"/>
          <c:order val="8"/>
          <c:tx>
            <c:strRef>
              <c:f>доля!$J$4</c:f>
              <c:strCache>
                <c:ptCount val="1"/>
                <c:pt idx="0">
                  <c:v>Курская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доля!$J$5:$J$18</c:f>
              <c:numCache>
                <c:formatCode>#,##0.0000</c:formatCode>
                <c:ptCount val="14"/>
                <c:pt idx="1">
                  <c:v>4.9255767264437145E-2</c:v>
                </c:pt>
                <c:pt idx="2">
                  <c:v>1.2526865278102272E-2</c:v>
                </c:pt>
                <c:pt idx="3">
                  <c:v>1.41184901844043E-2</c:v>
                </c:pt>
                <c:pt idx="4">
                  <c:v>1.3200106250812933E-2</c:v>
                </c:pt>
                <c:pt idx="5">
                  <c:v>1.2578091874800469E-2</c:v>
                </c:pt>
                <c:pt idx="6">
                  <c:v>1.2125421432824244E-2</c:v>
                </c:pt>
                <c:pt idx="7">
                  <c:v>1.2054442509399441E-2</c:v>
                </c:pt>
                <c:pt idx="8">
                  <c:v>1.2414829833098663E-2</c:v>
                </c:pt>
                <c:pt idx="9">
                  <c:v>1.4455238330029518E-2</c:v>
                </c:pt>
                <c:pt idx="10">
                  <c:v>1.2523610454617518E-2</c:v>
                </c:pt>
                <c:pt idx="11">
                  <c:v>1.5679287114115713E-2</c:v>
                </c:pt>
                <c:pt idx="12">
                  <c:v>1.5661379038615118E-2</c:v>
                </c:pt>
                <c:pt idx="13">
                  <c:v>1.2425191152631939E-2</c:v>
                </c:pt>
              </c:numCache>
            </c:numRef>
          </c:val>
        </c:ser>
        <c:ser>
          <c:idx val="9"/>
          <c:order val="9"/>
          <c:tx>
            <c:strRef>
              <c:f>доля!$K$4</c:f>
              <c:strCache>
                <c:ptCount val="1"/>
                <c:pt idx="0">
                  <c:v>Липецкая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доля!$K$5:$K$18</c:f>
              <c:numCache>
                <c:formatCode>#,##0.0000</c:formatCode>
                <c:ptCount val="14"/>
                <c:pt idx="1">
                  <c:v>7.5352489255575222E-2</c:v>
                </c:pt>
                <c:pt idx="2">
                  <c:v>7.9249448965326375E-2</c:v>
                </c:pt>
                <c:pt idx="3">
                  <c:v>8.4006643708291973E-2</c:v>
                </c:pt>
                <c:pt idx="4">
                  <c:v>8.3978429883248509E-2</c:v>
                </c:pt>
                <c:pt idx="5">
                  <c:v>8.7324028294394299E-2</c:v>
                </c:pt>
                <c:pt idx="6">
                  <c:v>8.7578169359811192E-2</c:v>
                </c:pt>
                <c:pt idx="7">
                  <c:v>8.2644571233899525E-2</c:v>
                </c:pt>
                <c:pt idx="8">
                  <c:v>8.245478890895043E-2</c:v>
                </c:pt>
                <c:pt idx="9">
                  <c:v>8.3547225643144721E-2</c:v>
                </c:pt>
                <c:pt idx="10">
                  <c:v>8.5298699176104067E-2</c:v>
                </c:pt>
                <c:pt idx="11">
                  <c:v>8.9384295720201928E-2</c:v>
                </c:pt>
                <c:pt idx="12">
                  <c:v>9.1001735672486359E-2</c:v>
                </c:pt>
                <c:pt idx="13">
                  <c:v>8.6996136126491624E-2</c:v>
                </c:pt>
              </c:numCache>
            </c:numRef>
          </c:val>
        </c:ser>
        <c:ser>
          <c:idx val="10"/>
          <c:order val="10"/>
          <c:tx>
            <c:strRef>
              <c:f>доля!$L$4</c:f>
              <c:strCache>
                <c:ptCount val="1"/>
                <c:pt idx="0">
                  <c:v>г.Москва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доля!$L$5:$L$18</c:f>
              <c:numCache>
                <c:formatCode>#,##0.0000</c:formatCode>
                <c:ptCount val="14"/>
                <c:pt idx="1">
                  <c:v>3.9827783899316946E-2</c:v>
                </c:pt>
                <c:pt idx="2">
                  <c:v>4.1632249234688744E-2</c:v>
                </c:pt>
                <c:pt idx="3">
                  <c:v>4.1348717019642982E-2</c:v>
                </c:pt>
                <c:pt idx="4">
                  <c:v>4.1735786570783626E-2</c:v>
                </c:pt>
                <c:pt idx="5">
                  <c:v>4.2007067350356898E-2</c:v>
                </c:pt>
                <c:pt idx="6">
                  <c:v>4.2489819212540504E-2</c:v>
                </c:pt>
                <c:pt idx="7">
                  <c:v>4.1509931399829447E-2</c:v>
                </c:pt>
                <c:pt idx="8">
                  <c:v>4.2379002328423621E-2</c:v>
                </c:pt>
                <c:pt idx="9">
                  <c:v>4.1675463160797538E-2</c:v>
                </c:pt>
                <c:pt idx="10">
                  <c:v>4.1690708684443682E-2</c:v>
                </c:pt>
                <c:pt idx="11">
                  <c:v>4.2158093085435472E-2</c:v>
                </c:pt>
                <c:pt idx="12">
                  <c:v>4.1665817194560792E-2</c:v>
                </c:pt>
                <c:pt idx="13">
                  <c:v>4.1432827936534918E-2</c:v>
                </c:pt>
              </c:numCache>
            </c:numRef>
          </c:val>
        </c:ser>
        <c:ser>
          <c:idx val="11"/>
          <c:order val="11"/>
          <c:tx>
            <c:strRef>
              <c:f>доля!$M$4</c:f>
              <c:strCache>
                <c:ptCount val="1"/>
                <c:pt idx="0">
                  <c:v>МО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доля!$M$5:$M$18</c:f>
              <c:numCache>
                <c:formatCode>#,##0.0000</c:formatCode>
                <c:ptCount val="14"/>
                <c:pt idx="1">
                  <c:v>3.8061035464355047E-2</c:v>
                </c:pt>
                <c:pt idx="2">
                  <c:v>3.9969981857755958E-2</c:v>
                </c:pt>
                <c:pt idx="3">
                  <c:v>4.050134442212007E-2</c:v>
                </c:pt>
                <c:pt idx="4">
                  <c:v>4.0489947190716503E-2</c:v>
                </c:pt>
                <c:pt idx="5">
                  <c:v>4.0971497739163448E-2</c:v>
                </c:pt>
                <c:pt idx="6">
                  <c:v>3.9634428057138134E-2</c:v>
                </c:pt>
                <c:pt idx="7">
                  <c:v>3.8742757293671812E-2</c:v>
                </c:pt>
                <c:pt idx="8">
                  <c:v>3.9450484772407673E-2</c:v>
                </c:pt>
                <c:pt idx="9">
                  <c:v>3.8476660440401697E-2</c:v>
                </c:pt>
                <c:pt idx="10">
                  <c:v>3.6912669266633301E-2</c:v>
                </c:pt>
                <c:pt idx="11">
                  <c:v>3.6616454614909012E-2</c:v>
                </c:pt>
                <c:pt idx="12">
                  <c:v>3.478646813354995E-2</c:v>
                </c:pt>
                <c:pt idx="13">
                  <c:v>3.6153789887404343E-2</c:v>
                </c:pt>
              </c:numCache>
            </c:numRef>
          </c:val>
        </c:ser>
        <c:ser>
          <c:idx val="12"/>
          <c:order val="12"/>
          <c:tx>
            <c:strRef>
              <c:f>доля!$N$4</c:f>
              <c:strCache>
                <c:ptCount val="1"/>
                <c:pt idx="0">
                  <c:v>Орловская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доля!$N$5:$N$18</c:f>
              <c:numCache>
                <c:formatCode>#,##0.0000</c:formatCode>
                <c:ptCount val="14"/>
                <c:pt idx="1">
                  <c:v>4.2606559349275437E-2</c:v>
                </c:pt>
                <c:pt idx="2">
                  <c:v>4.286880041305189E-2</c:v>
                </c:pt>
                <c:pt idx="3">
                  <c:v>4.4862383665372048E-2</c:v>
                </c:pt>
                <c:pt idx="4">
                  <c:v>5.1492412874918174E-2</c:v>
                </c:pt>
                <c:pt idx="5">
                  <c:v>5.0996306897901758E-2</c:v>
                </c:pt>
                <c:pt idx="6">
                  <c:v>4.7188777875116814E-2</c:v>
                </c:pt>
                <c:pt idx="7">
                  <c:v>3.9694680247034236E-2</c:v>
                </c:pt>
                <c:pt idx="8">
                  <c:v>4.209440824765609E-2</c:v>
                </c:pt>
                <c:pt idx="9">
                  <c:v>4.7621641750245157E-2</c:v>
                </c:pt>
                <c:pt idx="10">
                  <c:v>5.2148969349340525E-2</c:v>
                </c:pt>
                <c:pt idx="11">
                  <c:v>5.8715332187506991E-2</c:v>
                </c:pt>
                <c:pt idx="12">
                  <c:v>5.7678026296193743E-2</c:v>
                </c:pt>
                <c:pt idx="13">
                  <c:v>5.5975482028024125E-2</c:v>
                </c:pt>
              </c:numCache>
            </c:numRef>
          </c:val>
        </c:ser>
        <c:ser>
          <c:idx val="13"/>
          <c:order val="13"/>
          <c:tx>
            <c:strRef>
              <c:f>доля!$O$4</c:f>
              <c:strCache>
                <c:ptCount val="1"/>
                <c:pt idx="0">
                  <c:v>Рязанская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доля!$O$5:$O$18</c:f>
              <c:numCache>
                <c:formatCode>#,##0.0000</c:formatCode>
                <c:ptCount val="14"/>
                <c:pt idx="1">
                  <c:v>4.7281860144349049E-2</c:v>
                </c:pt>
                <c:pt idx="2">
                  <c:v>5.0924477871416206E-2</c:v>
                </c:pt>
                <c:pt idx="3">
                  <c:v>4.7803859935592205E-2</c:v>
                </c:pt>
                <c:pt idx="4">
                  <c:v>4.7521897539143508E-2</c:v>
                </c:pt>
                <c:pt idx="5">
                  <c:v>4.778980173332615E-2</c:v>
                </c:pt>
                <c:pt idx="6">
                  <c:v>4.2838786573942328E-2</c:v>
                </c:pt>
                <c:pt idx="7">
                  <c:v>4.0664999090851098E-2</c:v>
                </c:pt>
                <c:pt idx="8">
                  <c:v>4.00700745635423E-2</c:v>
                </c:pt>
                <c:pt idx="9">
                  <c:v>3.9452385930374381E-2</c:v>
                </c:pt>
                <c:pt idx="10">
                  <c:v>4.0094445796481873E-2</c:v>
                </c:pt>
                <c:pt idx="11">
                  <c:v>4.17745457871989E-2</c:v>
                </c:pt>
                <c:pt idx="12">
                  <c:v>4.4908734185590812E-2</c:v>
                </c:pt>
                <c:pt idx="13">
                  <c:v>4.1971791991529402E-2</c:v>
                </c:pt>
              </c:numCache>
            </c:numRef>
          </c:val>
        </c:ser>
        <c:ser>
          <c:idx val="14"/>
          <c:order val="14"/>
          <c:tx>
            <c:strRef>
              <c:f>доля!$P$4</c:f>
              <c:strCache>
                <c:ptCount val="1"/>
                <c:pt idx="0">
                  <c:v>Смоленская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доля!$P$5:$P$18</c:f>
              <c:numCache>
                <c:formatCode>#,##0.0000</c:formatCode>
                <c:ptCount val="14"/>
                <c:pt idx="1">
                  <c:v>4.6043985212437327E-2</c:v>
                </c:pt>
                <c:pt idx="2">
                  <c:v>5.1405881296481735E-2</c:v>
                </c:pt>
                <c:pt idx="3">
                  <c:v>6.0291964805083975E-2</c:v>
                </c:pt>
                <c:pt idx="4">
                  <c:v>8.827554726754322E-2</c:v>
                </c:pt>
                <c:pt idx="5">
                  <c:v>9.4123049434780059E-2</c:v>
                </c:pt>
                <c:pt idx="6">
                  <c:v>9.3810218762158185E-2</c:v>
                </c:pt>
                <c:pt idx="7">
                  <c:v>6.2515272095727353E-2</c:v>
                </c:pt>
                <c:pt idx="8">
                  <c:v>8.6658920613805576E-2</c:v>
                </c:pt>
                <c:pt idx="9">
                  <c:v>8.1457805942939762E-2</c:v>
                </c:pt>
                <c:pt idx="10">
                  <c:v>6.9012493662872113E-2</c:v>
                </c:pt>
                <c:pt idx="11">
                  <c:v>0.11751452250408685</c:v>
                </c:pt>
                <c:pt idx="12">
                  <c:v>9.7377706876090542E-2</c:v>
                </c:pt>
                <c:pt idx="13">
                  <c:v>0.11195768755034922</c:v>
                </c:pt>
              </c:numCache>
            </c:numRef>
          </c:val>
        </c:ser>
        <c:ser>
          <c:idx val="15"/>
          <c:order val="15"/>
          <c:tx>
            <c:strRef>
              <c:f>доля!$Q$4</c:f>
              <c:strCache>
                <c:ptCount val="1"/>
                <c:pt idx="0">
                  <c:v>Тамбовская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доля!$Q$5:$Q$18</c:f>
              <c:numCache>
                <c:formatCode>#,##0.0000</c:formatCode>
                <c:ptCount val="14"/>
                <c:pt idx="1">
                  <c:v>4.8268750941971771E-2</c:v>
                </c:pt>
                <c:pt idx="2">
                  <c:v>5.8213445083997672E-2</c:v>
                </c:pt>
                <c:pt idx="3">
                  <c:v>5.9517586388816837E-2</c:v>
                </c:pt>
                <c:pt idx="4">
                  <c:v>5.9650548537150815E-2</c:v>
                </c:pt>
                <c:pt idx="5">
                  <c:v>5.8796311550599688E-2</c:v>
                </c:pt>
                <c:pt idx="6">
                  <c:v>5.7456907809639718E-2</c:v>
                </c:pt>
                <c:pt idx="7">
                  <c:v>3.8176298643663002E-2</c:v>
                </c:pt>
                <c:pt idx="8">
                  <c:v>3.6987015405146657E-2</c:v>
                </c:pt>
                <c:pt idx="9">
                  <c:v>3.4808173419836552E-2</c:v>
                </c:pt>
                <c:pt idx="10">
                  <c:v>3.4190806888026309E-2</c:v>
                </c:pt>
                <c:pt idx="11">
                  <c:v>3.4132293742780408E-2</c:v>
                </c:pt>
                <c:pt idx="12">
                  <c:v>3.2413662488003959E-2</c:v>
                </c:pt>
                <c:pt idx="13">
                  <c:v>2.6640177580120564E-2</c:v>
                </c:pt>
              </c:numCache>
            </c:numRef>
          </c:val>
        </c:ser>
        <c:ser>
          <c:idx val="16"/>
          <c:order val="16"/>
          <c:tx>
            <c:strRef>
              <c:f>доля!$R$4</c:f>
              <c:strCache>
                <c:ptCount val="1"/>
                <c:pt idx="0">
                  <c:v>Тверская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доля!$R$5:$R$18</c:f>
              <c:numCache>
                <c:formatCode>#,##0.0000</c:formatCode>
                <c:ptCount val="14"/>
                <c:pt idx="1">
                  <c:v>1.7423584308370769E-2</c:v>
                </c:pt>
                <c:pt idx="2">
                  <c:v>1.8236295709719179E-2</c:v>
                </c:pt>
                <c:pt idx="3">
                  <c:v>1.8389441982234238E-2</c:v>
                </c:pt>
                <c:pt idx="4">
                  <c:v>2.0524108528663314E-2</c:v>
                </c:pt>
                <c:pt idx="5">
                  <c:v>2.7195766976390978E-2</c:v>
                </c:pt>
                <c:pt idx="6">
                  <c:v>2.9493859848337189E-2</c:v>
                </c:pt>
                <c:pt idx="7">
                  <c:v>2.9213876551244761E-2</c:v>
                </c:pt>
                <c:pt idx="8">
                  <c:v>2.8149886416185588E-2</c:v>
                </c:pt>
                <c:pt idx="9">
                  <c:v>2.8297113599767762E-2</c:v>
                </c:pt>
                <c:pt idx="10">
                  <c:v>2.7139250953129721E-2</c:v>
                </c:pt>
                <c:pt idx="11">
                  <c:v>2.7414119508317694E-2</c:v>
                </c:pt>
                <c:pt idx="12">
                  <c:v>2.8859113097768261E-2</c:v>
                </c:pt>
                <c:pt idx="13">
                  <c:v>2.8891213749840577E-2</c:v>
                </c:pt>
              </c:numCache>
            </c:numRef>
          </c:val>
        </c:ser>
        <c:ser>
          <c:idx val="17"/>
          <c:order val="17"/>
          <c:tx>
            <c:strRef>
              <c:f>доля!$S$4</c:f>
              <c:strCache>
                <c:ptCount val="1"/>
                <c:pt idx="0">
                  <c:v>Тульская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доля!$S$5:$S$18</c:f>
              <c:numCache>
                <c:formatCode>#,##0.0000</c:formatCode>
                <c:ptCount val="14"/>
                <c:pt idx="1">
                  <c:v>2.2210329304078617E-2</c:v>
                </c:pt>
                <c:pt idx="2">
                  <c:v>2.3077088377290375E-2</c:v>
                </c:pt>
                <c:pt idx="3">
                  <c:v>2.808697562406413E-2</c:v>
                </c:pt>
                <c:pt idx="4">
                  <c:v>2.98566598416404E-2</c:v>
                </c:pt>
                <c:pt idx="5">
                  <c:v>3.016797129667383E-2</c:v>
                </c:pt>
                <c:pt idx="6">
                  <c:v>3.138010417813792E-2</c:v>
                </c:pt>
                <c:pt idx="7">
                  <c:v>1.9114138401001159E-2</c:v>
                </c:pt>
                <c:pt idx="8">
                  <c:v>2.7220491704921513E-2</c:v>
                </c:pt>
                <c:pt idx="9">
                  <c:v>2.2881165816679684E-2</c:v>
                </c:pt>
                <c:pt idx="10">
                  <c:v>1.5734971023119434E-2</c:v>
                </c:pt>
                <c:pt idx="11">
                  <c:v>2.8510280379371512E-2</c:v>
                </c:pt>
                <c:pt idx="12">
                  <c:v>3.1245902059203988E-2</c:v>
                </c:pt>
                <c:pt idx="13">
                  <c:v>1.9626470076962017E-2</c:v>
                </c:pt>
              </c:numCache>
            </c:numRef>
          </c:val>
        </c:ser>
        <c:ser>
          <c:idx val="18"/>
          <c:order val="18"/>
          <c:tx>
            <c:strRef>
              <c:f>доля!$T$4</c:f>
              <c:strCache>
                <c:ptCount val="1"/>
                <c:pt idx="0">
                  <c:v>Ярославская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доля!$T$5:$T$18</c:f>
              <c:numCache>
                <c:formatCode>#,##0.0000</c:formatCode>
                <c:ptCount val="14"/>
                <c:pt idx="1">
                  <c:v>5.6128310365721336E-2</c:v>
                </c:pt>
                <c:pt idx="2">
                  <c:v>5.8071552422185403E-2</c:v>
                </c:pt>
                <c:pt idx="3">
                  <c:v>5.9032510670042886E-2</c:v>
                </c:pt>
                <c:pt idx="4">
                  <c:v>5.6353731053461531E-2</c:v>
                </c:pt>
                <c:pt idx="5">
                  <c:v>5.7351467808930655E-2</c:v>
                </c:pt>
                <c:pt idx="6">
                  <c:v>6.0587161405917148E-2</c:v>
                </c:pt>
                <c:pt idx="7">
                  <c:v>5.397320236888431E-2</c:v>
                </c:pt>
                <c:pt idx="8">
                  <c:v>5.3444127375358176E-2</c:v>
                </c:pt>
                <c:pt idx="9">
                  <c:v>5.282128686233227E-2</c:v>
                </c:pt>
                <c:pt idx="10">
                  <c:v>4.9612558513234699E-2</c:v>
                </c:pt>
                <c:pt idx="11">
                  <c:v>5.1018857202557666E-2</c:v>
                </c:pt>
                <c:pt idx="12">
                  <c:v>4.8042287880672233E-2</c:v>
                </c:pt>
                <c:pt idx="13">
                  <c:v>3.7076682704051615E-2</c:v>
                </c:pt>
              </c:numCache>
            </c:numRef>
          </c:val>
        </c:ser>
        <c:ser>
          <c:idx val="19"/>
          <c:order val="19"/>
          <c:tx>
            <c:strRef>
              <c:f>доля!$U$4</c:f>
              <c:strCache>
                <c:ptCount val="1"/>
                <c:pt idx="0">
                  <c:v>Архангельская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доля!$U$5:$U$18</c:f>
              <c:numCache>
                <c:formatCode>#,##0.0000</c:formatCode>
                <c:ptCount val="14"/>
                <c:pt idx="1">
                  <c:v>3.3293095919181136E-2</c:v>
                </c:pt>
                <c:pt idx="2">
                  <c:v>3.4407334056829088E-2</c:v>
                </c:pt>
                <c:pt idx="3">
                  <c:v>3.5127434412198427E-2</c:v>
                </c:pt>
                <c:pt idx="4">
                  <c:v>3.6495133723939484E-2</c:v>
                </c:pt>
                <c:pt idx="5">
                  <c:v>4.5425257636446809E-2</c:v>
                </c:pt>
                <c:pt idx="6">
                  <c:v>5.2017950312871084E-2</c:v>
                </c:pt>
                <c:pt idx="7">
                  <c:v>6.2351197288150952E-2</c:v>
                </c:pt>
                <c:pt idx="8">
                  <c:v>6.6907422049288914E-2</c:v>
                </c:pt>
                <c:pt idx="9">
                  <c:v>7.2353824030657599E-2</c:v>
                </c:pt>
                <c:pt idx="10">
                  <c:v>8.0078784823724075E-2</c:v>
                </c:pt>
                <c:pt idx="11">
                  <c:v>8.6788244083130753E-2</c:v>
                </c:pt>
                <c:pt idx="12">
                  <c:v>8.713660651892044E-2</c:v>
                </c:pt>
                <c:pt idx="13">
                  <c:v>8.7566130108311907E-2</c:v>
                </c:pt>
              </c:numCache>
            </c:numRef>
          </c:val>
        </c:ser>
        <c:ser>
          <c:idx val="20"/>
          <c:order val="20"/>
          <c:tx>
            <c:strRef>
              <c:f>доля!$V$4</c:f>
              <c:strCache>
                <c:ptCount val="1"/>
                <c:pt idx="0">
                  <c:v>Вологодская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доля!$V$5:$V$18</c:f>
              <c:numCache>
                <c:formatCode>#,##0.0000</c:formatCode>
                <c:ptCount val="14"/>
                <c:pt idx="1">
                  <c:v>0.11295191787366651</c:v>
                </c:pt>
                <c:pt idx="2">
                  <c:v>0.1105441773570284</c:v>
                </c:pt>
                <c:pt idx="3">
                  <c:v>0.11445304972439577</c:v>
                </c:pt>
                <c:pt idx="4">
                  <c:v>7.7755979788377616E-2</c:v>
                </c:pt>
                <c:pt idx="5">
                  <c:v>9.2547947228834637E-2</c:v>
                </c:pt>
                <c:pt idx="6">
                  <c:v>8.8324201195528126E-2</c:v>
                </c:pt>
                <c:pt idx="7">
                  <c:v>8.7763236416305471E-2</c:v>
                </c:pt>
                <c:pt idx="8">
                  <c:v>8.564414182905089E-2</c:v>
                </c:pt>
                <c:pt idx="9">
                  <c:v>0.11497749405424622</c:v>
                </c:pt>
                <c:pt idx="10">
                  <c:v>0.10319040688693838</c:v>
                </c:pt>
                <c:pt idx="11">
                  <c:v>0.11366637692543496</c:v>
                </c:pt>
                <c:pt idx="12">
                  <c:v>0.11423039367278591</c:v>
                </c:pt>
                <c:pt idx="13">
                  <c:v>9.7642408617825444E-2</c:v>
                </c:pt>
              </c:numCache>
            </c:numRef>
          </c:val>
        </c:ser>
        <c:ser>
          <c:idx val="21"/>
          <c:order val="21"/>
          <c:tx>
            <c:strRef>
              <c:f>доля!$W$4</c:f>
              <c:strCache>
                <c:ptCount val="1"/>
                <c:pt idx="0">
                  <c:v>СПб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доля!$W$5:$W$18</c:f>
              <c:numCache>
                <c:formatCode>#,##0.0000</c:formatCode>
                <c:ptCount val="14"/>
                <c:pt idx="1">
                  <c:v>4.1164333077872227E-2</c:v>
                </c:pt>
                <c:pt idx="2">
                  <c:v>4.1413355075112152E-2</c:v>
                </c:pt>
                <c:pt idx="3">
                  <c:v>4.4023000828349396E-2</c:v>
                </c:pt>
                <c:pt idx="4">
                  <c:v>4.3829315245159366E-2</c:v>
                </c:pt>
                <c:pt idx="5">
                  <c:v>4.405237844515799E-2</c:v>
                </c:pt>
                <c:pt idx="6">
                  <c:v>4.4377646444270308E-2</c:v>
                </c:pt>
                <c:pt idx="7">
                  <c:v>4.2074201359891317E-2</c:v>
                </c:pt>
                <c:pt idx="8">
                  <c:v>3.9855854707344443E-2</c:v>
                </c:pt>
                <c:pt idx="9">
                  <c:v>3.9033378637723486E-2</c:v>
                </c:pt>
                <c:pt idx="10">
                  <c:v>3.7670792331355805E-2</c:v>
                </c:pt>
                <c:pt idx="11">
                  <c:v>3.9195320349804101E-2</c:v>
                </c:pt>
                <c:pt idx="12">
                  <c:v>3.9972595124743229E-2</c:v>
                </c:pt>
                <c:pt idx="13">
                  <c:v>3.5525238368640445E-2</c:v>
                </c:pt>
              </c:numCache>
            </c:numRef>
          </c:val>
        </c:ser>
        <c:ser>
          <c:idx val="22"/>
          <c:order val="22"/>
          <c:tx>
            <c:strRef>
              <c:f>доля!$X$4</c:f>
              <c:strCache>
                <c:ptCount val="1"/>
                <c:pt idx="0">
                  <c:v>Калининградская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доля!$X$5:$X$18</c:f>
              <c:numCache>
                <c:formatCode>#,##0.0000</c:formatCode>
                <c:ptCount val="14"/>
                <c:pt idx="1">
                  <c:v>9.1986747526703661E-2</c:v>
                </c:pt>
                <c:pt idx="2">
                  <c:v>8.7194301279667208E-2</c:v>
                </c:pt>
                <c:pt idx="3">
                  <c:v>8.7633635986330158E-2</c:v>
                </c:pt>
                <c:pt idx="4">
                  <c:v>8.3442834666049792E-2</c:v>
                </c:pt>
                <c:pt idx="5">
                  <c:v>8.7974850587676331E-2</c:v>
                </c:pt>
                <c:pt idx="6">
                  <c:v>8.4403271500453625E-2</c:v>
                </c:pt>
                <c:pt idx="7">
                  <c:v>8.1977272822227484E-2</c:v>
                </c:pt>
                <c:pt idx="8">
                  <c:v>8.138111116820651E-2</c:v>
                </c:pt>
                <c:pt idx="9">
                  <c:v>8.2080703899975002E-2</c:v>
                </c:pt>
                <c:pt idx="10">
                  <c:v>7.4770201704153591E-2</c:v>
                </c:pt>
                <c:pt idx="11">
                  <c:v>7.8240673434782582E-2</c:v>
                </c:pt>
                <c:pt idx="12">
                  <c:v>8.2960816046334582E-2</c:v>
                </c:pt>
                <c:pt idx="13">
                  <c:v>6.2853072694502674E-2</c:v>
                </c:pt>
              </c:numCache>
            </c:numRef>
          </c:val>
        </c:ser>
        <c:ser>
          <c:idx val="23"/>
          <c:order val="23"/>
          <c:tx>
            <c:strRef>
              <c:f>доля!$Y$4</c:f>
              <c:strCache>
                <c:ptCount val="1"/>
                <c:pt idx="0">
                  <c:v>Ленинградская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доля!$Y$5:$Y$18</c:f>
              <c:numCache>
                <c:formatCode>#,##0.0000</c:formatCode>
                <c:ptCount val="14"/>
                <c:pt idx="1">
                  <c:v>6.2428554957766828E-2</c:v>
                </c:pt>
                <c:pt idx="2">
                  <c:v>6.2607357179219919E-2</c:v>
                </c:pt>
                <c:pt idx="3">
                  <c:v>6.5008425578014326E-2</c:v>
                </c:pt>
                <c:pt idx="4">
                  <c:v>6.85473670921522E-2</c:v>
                </c:pt>
                <c:pt idx="5">
                  <c:v>7.7167787119977044E-2</c:v>
                </c:pt>
                <c:pt idx="6">
                  <c:v>7.1659419563372864E-2</c:v>
                </c:pt>
                <c:pt idx="7">
                  <c:v>5.8339559069774512E-2</c:v>
                </c:pt>
                <c:pt idx="8">
                  <c:v>6.188102936187817E-2</c:v>
                </c:pt>
                <c:pt idx="9">
                  <c:v>5.8284848067689535E-2</c:v>
                </c:pt>
                <c:pt idx="10">
                  <c:v>5.6938441473508669E-2</c:v>
                </c:pt>
                <c:pt idx="11">
                  <c:v>6.0152881620464074E-2</c:v>
                </c:pt>
                <c:pt idx="12">
                  <c:v>5.9288221718122563E-2</c:v>
                </c:pt>
                <c:pt idx="13">
                  <c:v>4.160500973310767E-2</c:v>
                </c:pt>
              </c:numCache>
            </c:numRef>
          </c:val>
        </c:ser>
        <c:ser>
          <c:idx val="24"/>
          <c:order val="24"/>
          <c:tx>
            <c:strRef>
              <c:f>доля!$Z$4</c:f>
              <c:strCache>
                <c:ptCount val="1"/>
                <c:pt idx="0">
                  <c:v>Мурманская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доля!$Z$5:$Z$18</c:f>
              <c:numCache>
                <c:formatCode>#,##0.0000</c:formatCode>
                <c:ptCount val="14"/>
                <c:pt idx="1">
                  <c:v>9.0268965189696196E-2</c:v>
                </c:pt>
                <c:pt idx="2">
                  <c:v>9.0279126275797289E-2</c:v>
                </c:pt>
                <c:pt idx="3">
                  <c:v>0.10115520108250724</c:v>
                </c:pt>
                <c:pt idx="4">
                  <c:v>0.1006801117210059</c:v>
                </c:pt>
                <c:pt idx="5">
                  <c:v>0.10019793349555756</c:v>
                </c:pt>
                <c:pt idx="6">
                  <c:v>0.10188305011737775</c:v>
                </c:pt>
                <c:pt idx="7">
                  <c:v>9.7079323662998235E-2</c:v>
                </c:pt>
                <c:pt idx="8">
                  <c:v>9.5272528475602788E-2</c:v>
                </c:pt>
                <c:pt idx="9">
                  <c:v>9.6212182917243608E-2</c:v>
                </c:pt>
                <c:pt idx="10">
                  <c:v>9.4094971139731906E-2</c:v>
                </c:pt>
                <c:pt idx="11">
                  <c:v>9.436856624859076E-2</c:v>
                </c:pt>
                <c:pt idx="12">
                  <c:v>8.9916753746515671E-2</c:v>
                </c:pt>
                <c:pt idx="13">
                  <c:v>7.6222490594668318E-2</c:v>
                </c:pt>
              </c:numCache>
            </c:numRef>
          </c:val>
        </c:ser>
        <c:ser>
          <c:idx val="25"/>
          <c:order val="25"/>
          <c:tx>
            <c:strRef>
              <c:f>доля!$AA$4</c:f>
              <c:strCache>
                <c:ptCount val="1"/>
                <c:pt idx="0">
                  <c:v>Новгородская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доля!$AA$5:$AA$18</c:f>
              <c:numCache>
                <c:formatCode>#,##0.0000</c:formatCode>
                <c:ptCount val="14"/>
                <c:pt idx="1">
                  <c:v>4.8505083829562541E-2</c:v>
                </c:pt>
                <c:pt idx="2">
                  <c:v>4.9909268388256899E-2</c:v>
                </c:pt>
                <c:pt idx="3">
                  <c:v>5.8406746736571931E-2</c:v>
                </c:pt>
                <c:pt idx="4">
                  <c:v>5.7303996235391681E-2</c:v>
                </c:pt>
                <c:pt idx="5">
                  <c:v>5.9945390649261784E-2</c:v>
                </c:pt>
                <c:pt idx="6">
                  <c:v>6.3956054460271042E-2</c:v>
                </c:pt>
                <c:pt idx="7">
                  <c:v>6.7573659079957091E-2</c:v>
                </c:pt>
                <c:pt idx="8">
                  <c:v>6.735603142628864E-2</c:v>
                </c:pt>
                <c:pt idx="9">
                  <c:v>6.512438109553273E-2</c:v>
                </c:pt>
                <c:pt idx="10">
                  <c:v>9.5153295700713014E-2</c:v>
                </c:pt>
                <c:pt idx="11">
                  <c:v>9.2484031957717525E-2</c:v>
                </c:pt>
                <c:pt idx="12">
                  <c:v>8.9492973562937478E-2</c:v>
                </c:pt>
                <c:pt idx="13">
                  <c:v>8.6769904966385841E-2</c:v>
                </c:pt>
              </c:numCache>
            </c:numRef>
          </c:val>
        </c:ser>
        <c:ser>
          <c:idx val="26"/>
          <c:order val="26"/>
          <c:tx>
            <c:strRef>
              <c:f>доля!$AB$4</c:f>
              <c:strCache>
                <c:ptCount val="1"/>
                <c:pt idx="0">
                  <c:v>Псковская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доля!$AB$5:$AB$18</c:f>
              <c:numCache>
                <c:formatCode>#,##0.0000</c:formatCode>
                <c:ptCount val="14"/>
                <c:pt idx="1">
                  <c:v>5.6549891026196418E-2</c:v>
                </c:pt>
                <c:pt idx="2">
                  <c:v>6.1053126294533515E-2</c:v>
                </c:pt>
                <c:pt idx="3">
                  <c:v>6.429928215166808E-2</c:v>
                </c:pt>
                <c:pt idx="4">
                  <c:v>6.4063028703714067E-2</c:v>
                </c:pt>
                <c:pt idx="5">
                  <c:v>6.3291085433941283E-2</c:v>
                </c:pt>
                <c:pt idx="6">
                  <c:v>7.1778783842763566E-2</c:v>
                </c:pt>
                <c:pt idx="7">
                  <c:v>7.9129574246086506E-2</c:v>
                </c:pt>
                <c:pt idx="8">
                  <c:v>8.0821905234305977E-2</c:v>
                </c:pt>
                <c:pt idx="9">
                  <c:v>7.7898360046974063E-2</c:v>
                </c:pt>
                <c:pt idx="10">
                  <c:v>0.10612559933561443</c:v>
                </c:pt>
                <c:pt idx="11">
                  <c:v>0.11111781985996143</c:v>
                </c:pt>
                <c:pt idx="12">
                  <c:v>0.12530490742824621</c:v>
                </c:pt>
                <c:pt idx="13">
                  <c:v>0.10006641869610922</c:v>
                </c:pt>
              </c:numCache>
            </c:numRef>
          </c:val>
        </c:ser>
        <c:ser>
          <c:idx val="27"/>
          <c:order val="27"/>
          <c:tx>
            <c:strRef>
              <c:f>доля!$AC$4</c:f>
              <c:strCache>
                <c:ptCount val="1"/>
                <c:pt idx="0">
                  <c:v>Карелия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доля!$AC$5:$AC$18</c:f>
              <c:numCache>
                <c:formatCode>#,##0.0000</c:formatCode>
                <c:ptCount val="14"/>
                <c:pt idx="1">
                  <c:v>3.2689674510914223E-2</c:v>
                </c:pt>
                <c:pt idx="2">
                  <c:v>3.3330457645374359E-2</c:v>
                </c:pt>
                <c:pt idx="3">
                  <c:v>3.5923406809108521E-2</c:v>
                </c:pt>
                <c:pt idx="4">
                  <c:v>3.3092187074826772E-2</c:v>
                </c:pt>
                <c:pt idx="5">
                  <c:v>4.002277093105798E-2</c:v>
                </c:pt>
                <c:pt idx="6">
                  <c:v>3.9276476921701352E-2</c:v>
                </c:pt>
                <c:pt idx="7">
                  <c:v>3.6655032784054499E-2</c:v>
                </c:pt>
                <c:pt idx="8">
                  <c:v>3.2653792362907885E-2</c:v>
                </c:pt>
                <c:pt idx="9">
                  <c:v>3.2947900298732291E-2</c:v>
                </c:pt>
                <c:pt idx="10">
                  <c:v>7.728802019764891E-2</c:v>
                </c:pt>
                <c:pt idx="11">
                  <c:v>7.7092971174032882E-2</c:v>
                </c:pt>
                <c:pt idx="12">
                  <c:v>8.1254112755129476E-2</c:v>
                </c:pt>
                <c:pt idx="13">
                  <c:v>8.0970908028392505E-2</c:v>
                </c:pt>
              </c:numCache>
            </c:numRef>
          </c:val>
        </c:ser>
        <c:ser>
          <c:idx val="28"/>
          <c:order val="28"/>
          <c:tx>
            <c:strRef>
              <c:f>доля!$AD$4</c:f>
              <c:strCache>
                <c:ptCount val="1"/>
                <c:pt idx="0">
                  <c:v>Коми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доля!$AD$5:$AD$18</c:f>
              <c:numCache>
                <c:formatCode>#,##0.0000</c:formatCode>
                <c:ptCount val="14"/>
                <c:pt idx="1">
                  <c:v>7.6547705044913678E-2</c:v>
                </c:pt>
                <c:pt idx="2">
                  <c:v>7.96178282674984E-2</c:v>
                </c:pt>
                <c:pt idx="3">
                  <c:v>7.5149511886163742E-2</c:v>
                </c:pt>
                <c:pt idx="4">
                  <c:v>8.0256947374406445E-2</c:v>
                </c:pt>
                <c:pt idx="5">
                  <c:v>7.8914023780725456E-2</c:v>
                </c:pt>
                <c:pt idx="6">
                  <c:v>7.7841029938947481E-2</c:v>
                </c:pt>
                <c:pt idx="7">
                  <c:v>7.5168756453885072E-2</c:v>
                </c:pt>
                <c:pt idx="8">
                  <c:v>7.3797904141965923E-2</c:v>
                </c:pt>
                <c:pt idx="9">
                  <c:v>7.1944618399604268E-2</c:v>
                </c:pt>
                <c:pt idx="10">
                  <c:v>7.0503687142230584E-2</c:v>
                </c:pt>
                <c:pt idx="11">
                  <c:v>6.6567156674975772E-2</c:v>
                </c:pt>
                <c:pt idx="12">
                  <c:v>6.4902002407244794E-2</c:v>
                </c:pt>
                <c:pt idx="13">
                  <c:v>5.537382094316215E-2</c:v>
                </c:pt>
              </c:numCache>
            </c:numRef>
          </c:val>
        </c:ser>
        <c:ser>
          <c:idx val="29"/>
          <c:order val="29"/>
          <c:tx>
            <c:strRef>
              <c:f>доля!$AE$4</c:f>
              <c:strCache>
                <c:ptCount val="1"/>
                <c:pt idx="0">
                  <c:v>Астраханская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доля!$AE$5:$AE$18</c:f>
              <c:numCache>
                <c:formatCode>#,##0.0000</c:formatCode>
                <c:ptCount val="14"/>
                <c:pt idx="1">
                  <c:v>3.0774815853560789E-2</c:v>
                </c:pt>
                <c:pt idx="2">
                  <c:v>3.4520347973738194E-2</c:v>
                </c:pt>
                <c:pt idx="3">
                  <c:v>3.4510138438161211E-2</c:v>
                </c:pt>
                <c:pt idx="4">
                  <c:v>3.207220360866523E-2</c:v>
                </c:pt>
                <c:pt idx="5">
                  <c:v>3.204305440277809E-2</c:v>
                </c:pt>
                <c:pt idx="6">
                  <c:v>3.5134800957889588E-2</c:v>
                </c:pt>
                <c:pt idx="7">
                  <c:v>3.5876234006339422E-2</c:v>
                </c:pt>
                <c:pt idx="8">
                  <c:v>3.6048504871752998E-2</c:v>
                </c:pt>
                <c:pt idx="9">
                  <c:v>4.170865728793309E-2</c:v>
                </c:pt>
                <c:pt idx="10">
                  <c:v>4.312580266192937E-2</c:v>
                </c:pt>
                <c:pt idx="11">
                  <c:v>4.2332913978604496E-2</c:v>
                </c:pt>
                <c:pt idx="12">
                  <c:v>4.3687766241729584E-2</c:v>
                </c:pt>
                <c:pt idx="13">
                  <c:v>3.7376589657678046E-2</c:v>
                </c:pt>
              </c:numCache>
            </c:numRef>
          </c:val>
        </c:ser>
        <c:ser>
          <c:idx val="30"/>
          <c:order val="30"/>
          <c:tx>
            <c:strRef>
              <c:f>доля!$AF$4</c:f>
              <c:strCache>
                <c:ptCount val="1"/>
                <c:pt idx="0">
                  <c:v>Волгоградская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доля!$AF$5:$AF$18</c:f>
              <c:numCache>
                <c:formatCode>#,##0.0000</c:formatCode>
                <c:ptCount val="14"/>
                <c:pt idx="1">
                  <c:v>4.6389968985069613E-2</c:v>
                </c:pt>
                <c:pt idx="2">
                  <c:v>4.6221842185159297E-2</c:v>
                </c:pt>
                <c:pt idx="3">
                  <c:v>4.5871713814279277E-2</c:v>
                </c:pt>
                <c:pt idx="4">
                  <c:v>4.3462049926414163E-2</c:v>
                </c:pt>
                <c:pt idx="5">
                  <c:v>4.4818559045089156E-2</c:v>
                </c:pt>
                <c:pt idx="6">
                  <c:v>4.5119169775427889E-2</c:v>
                </c:pt>
                <c:pt idx="7">
                  <c:v>4.4562116866410525E-2</c:v>
                </c:pt>
                <c:pt idx="8">
                  <c:v>4.7947624652876823E-2</c:v>
                </c:pt>
                <c:pt idx="9">
                  <c:v>4.76753442990877E-2</c:v>
                </c:pt>
                <c:pt idx="10">
                  <c:v>4.6737011640688213E-2</c:v>
                </c:pt>
                <c:pt idx="11">
                  <c:v>4.707527621830844E-2</c:v>
                </c:pt>
                <c:pt idx="12">
                  <c:v>4.4789195550364709E-2</c:v>
                </c:pt>
                <c:pt idx="13">
                  <c:v>4.3012368708438456E-2</c:v>
                </c:pt>
              </c:numCache>
            </c:numRef>
          </c:val>
        </c:ser>
        <c:ser>
          <c:idx val="31"/>
          <c:order val="31"/>
          <c:tx>
            <c:strRef>
              <c:f>доля!$AG$4</c:f>
              <c:strCache>
                <c:ptCount val="1"/>
                <c:pt idx="0">
                  <c:v>Краснодарский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доля!$AG$5:$AG$18</c:f>
              <c:numCache>
                <c:formatCode>#,##0.0000</c:formatCode>
                <c:ptCount val="14"/>
                <c:pt idx="1">
                  <c:v>7.537389165853664E-2</c:v>
                </c:pt>
                <c:pt idx="2">
                  <c:v>7.8792846614729239E-2</c:v>
                </c:pt>
                <c:pt idx="3">
                  <c:v>8.1335002730830191E-2</c:v>
                </c:pt>
                <c:pt idx="4">
                  <c:v>7.9467079874362759E-2</c:v>
                </c:pt>
                <c:pt idx="5">
                  <c:v>8.4640032649903621E-2</c:v>
                </c:pt>
                <c:pt idx="6">
                  <c:v>8.4121821227897201E-2</c:v>
                </c:pt>
                <c:pt idx="7">
                  <c:v>7.933114952067781E-2</c:v>
                </c:pt>
                <c:pt idx="8">
                  <c:v>8.1705343004891615E-2</c:v>
                </c:pt>
                <c:pt idx="9">
                  <c:v>8.1967314999221372E-2</c:v>
                </c:pt>
                <c:pt idx="10">
                  <c:v>7.9139974902416851E-2</c:v>
                </c:pt>
                <c:pt idx="11">
                  <c:v>7.7120787849060471E-2</c:v>
                </c:pt>
                <c:pt idx="12">
                  <c:v>7.6063403284937298E-2</c:v>
                </c:pt>
                <c:pt idx="13">
                  <c:v>7.2140753700623353E-2</c:v>
                </c:pt>
              </c:numCache>
            </c:numRef>
          </c:val>
        </c:ser>
        <c:ser>
          <c:idx val="32"/>
          <c:order val="32"/>
          <c:tx>
            <c:strRef>
              <c:f>доля!$AH$4</c:f>
              <c:strCache>
                <c:ptCount val="1"/>
                <c:pt idx="0">
                  <c:v>Адыгея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доля!$AH$5:$AH$18</c:f>
              <c:numCache>
                <c:formatCode>#,##0.0000</c:formatCode>
                <c:ptCount val="14"/>
                <c:pt idx="1">
                  <c:v>0.14766595440995869</c:v>
                </c:pt>
                <c:pt idx="2">
                  <c:v>0.14823702723244747</c:v>
                </c:pt>
                <c:pt idx="3">
                  <c:v>0.14510432070522367</c:v>
                </c:pt>
                <c:pt idx="4">
                  <c:v>0.1430567356870231</c:v>
                </c:pt>
                <c:pt idx="5">
                  <c:v>0.14179979751211044</c:v>
                </c:pt>
                <c:pt idx="6">
                  <c:v>0.1334199063427581</c:v>
                </c:pt>
                <c:pt idx="7">
                  <c:v>1.754592432844785E-2</c:v>
                </c:pt>
                <c:pt idx="8">
                  <c:v>2.2383959926393329E-2</c:v>
                </c:pt>
                <c:pt idx="9">
                  <c:v>2.2062227599049033E-2</c:v>
                </c:pt>
                <c:pt idx="10">
                  <c:v>2.1813158740557694E-2</c:v>
                </c:pt>
                <c:pt idx="11">
                  <c:v>2.193612807789971E-2</c:v>
                </c:pt>
                <c:pt idx="12">
                  <c:v>2.1692823589655942E-2</c:v>
                </c:pt>
                <c:pt idx="13">
                  <c:v>2.0118485686929512E-2</c:v>
                </c:pt>
              </c:numCache>
            </c:numRef>
          </c:val>
        </c:ser>
        <c:ser>
          <c:idx val="33"/>
          <c:order val="33"/>
          <c:tx>
            <c:strRef>
              <c:f>доля!$AI$4</c:f>
              <c:strCache>
                <c:ptCount val="1"/>
                <c:pt idx="0">
                  <c:v>Калмыкия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доля!$AI$5:$AI$18</c:f>
              <c:numCache>
                <c:formatCode>#,##0.0000</c:formatCode>
                <c:ptCount val="14"/>
                <c:pt idx="1">
                  <c:v>4.393930651840066E-2</c:v>
                </c:pt>
                <c:pt idx="2">
                  <c:v>4.4578004423431253E-2</c:v>
                </c:pt>
                <c:pt idx="3">
                  <c:v>4.6129900276558715E-2</c:v>
                </c:pt>
                <c:pt idx="4">
                  <c:v>4.6828582125848971E-2</c:v>
                </c:pt>
                <c:pt idx="5">
                  <c:v>4.8837910941616894E-2</c:v>
                </c:pt>
                <c:pt idx="6">
                  <c:v>5.127009035166695E-2</c:v>
                </c:pt>
                <c:pt idx="7">
                  <c:v>2.9873556353211955E-2</c:v>
                </c:pt>
                <c:pt idx="8">
                  <c:v>3.3026801333638181E-2</c:v>
                </c:pt>
                <c:pt idx="9">
                  <c:v>3.4732427905565022E-2</c:v>
                </c:pt>
                <c:pt idx="10">
                  <c:v>3.4101195040966106E-2</c:v>
                </c:pt>
                <c:pt idx="11">
                  <c:v>3.9706558845604437E-2</c:v>
                </c:pt>
                <c:pt idx="12">
                  <c:v>5.1260511053695591E-2</c:v>
                </c:pt>
                <c:pt idx="13">
                  <c:v>3.6869598756954766E-2</c:v>
                </c:pt>
              </c:numCache>
            </c:numRef>
          </c:val>
        </c:ser>
        <c:ser>
          <c:idx val="34"/>
          <c:order val="34"/>
          <c:tx>
            <c:strRef>
              <c:f>доля!$AJ$4</c:f>
              <c:strCache>
                <c:ptCount val="1"/>
                <c:pt idx="0">
                  <c:v>Ростовская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доля!$AJ$5:$AJ$18</c:f>
              <c:numCache>
                <c:formatCode>#,##0.0000</c:formatCode>
                <c:ptCount val="14"/>
                <c:pt idx="1">
                  <c:v>3.6726438266606737E-2</c:v>
                </c:pt>
                <c:pt idx="2">
                  <c:v>3.9075240364005261E-2</c:v>
                </c:pt>
                <c:pt idx="3">
                  <c:v>3.9808018728034883E-2</c:v>
                </c:pt>
                <c:pt idx="4">
                  <c:v>4.1236344548054589E-2</c:v>
                </c:pt>
                <c:pt idx="5">
                  <c:v>4.1264679149520402E-2</c:v>
                </c:pt>
                <c:pt idx="6">
                  <c:v>4.5695703044126353E-2</c:v>
                </c:pt>
                <c:pt idx="7">
                  <c:v>4.3256438675254485E-2</c:v>
                </c:pt>
                <c:pt idx="8">
                  <c:v>4.3749981883301509E-2</c:v>
                </c:pt>
                <c:pt idx="9">
                  <c:v>4.3490388716298505E-2</c:v>
                </c:pt>
                <c:pt idx="10">
                  <c:v>4.542147619056694E-2</c:v>
                </c:pt>
                <c:pt idx="11">
                  <c:v>4.6995625050941695E-2</c:v>
                </c:pt>
                <c:pt idx="12">
                  <c:v>4.9223311291889144E-2</c:v>
                </c:pt>
                <c:pt idx="13">
                  <c:v>5.3530625406661189E-2</c:v>
                </c:pt>
              </c:numCache>
            </c:numRef>
          </c:val>
        </c:ser>
        <c:ser>
          <c:idx val="35"/>
          <c:order val="35"/>
          <c:tx>
            <c:strRef>
              <c:f>доля!$AK$4</c:f>
              <c:strCache>
                <c:ptCount val="1"/>
                <c:pt idx="0">
                  <c:v>Кабардино-Балкария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доля!$AK$5:$AK$18</c:f>
              <c:numCache>
                <c:formatCode>#,##0.0000</c:formatCode>
                <c:ptCount val="14"/>
                <c:pt idx="1">
                  <c:v>3.2903073197816143E-2</c:v>
                </c:pt>
                <c:pt idx="2">
                  <c:v>3.6506522715085532E-2</c:v>
                </c:pt>
                <c:pt idx="3">
                  <c:v>3.6667244553178921E-2</c:v>
                </c:pt>
                <c:pt idx="4">
                  <c:v>2.9479122424257771E-2</c:v>
                </c:pt>
                <c:pt idx="5">
                  <c:v>3.1244075415190281E-2</c:v>
                </c:pt>
                <c:pt idx="6">
                  <c:v>3.4508106803298758E-2</c:v>
                </c:pt>
                <c:pt idx="7">
                  <c:v>3.3500521883844732E-2</c:v>
                </c:pt>
                <c:pt idx="8">
                  <c:v>3.8842407845911163E-2</c:v>
                </c:pt>
                <c:pt idx="9">
                  <c:v>3.9138705923651207E-2</c:v>
                </c:pt>
                <c:pt idx="10">
                  <c:v>3.0626304549371441E-2</c:v>
                </c:pt>
                <c:pt idx="11">
                  <c:v>3.2768255144392071E-2</c:v>
                </c:pt>
                <c:pt idx="12">
                  <c:v>3.6154211813447072E-2</c:v>
                </c:pt>
                <c:pt idx="13">
                  <c:v>3.5282710559470978E-2</c:v>
                </c:pt>
              </c:numCache>
            </c:numRef>
          </c:val>
        </c:ser>
        <c:ser>
          <c:idx val="36"/>
          <c:order val="36"/>
          <c:tx>
            <c:strRef>
              <c:f>доля!$AL$4</c:f>
              <c:strCache>
                <c:ptCount val="1"/>
                <c:pt idx="0">
                  <c:v>Карачаево-Черкессия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доля!$AL$5:$AL$18</c:f>
              <c:numCache>
                <c:formatCode>#,##0.0000</c:formatCode>
                <c:ptCount val="14"/>
                <c:pt idx="1">
                  <c:v>6.4326556001305185E-2</c:v>
                </c:pt>
                <c:pt idx="2">
                  <c:v>7.1823411928971903E-2</c:v>
                </c:pt>
                <c:pt idx="3">
                  <c:v>7.1868220587217799E-2</c:v>
                </c:pt>
                <c:pt idx="4">
                  <c:v>8.1086633402417577E-2</c:v>
                </c:pt>
                <c:pt idx="5">
                  <c:v>8.347259771493748E-2</c:v>
                </c:pt>
                <c:pt idx="6">
                  <c:v>8.4722955538823183E-2</c:v>
                </c:pt>
                <c:pt idx="7">
                  <c:v>5.6739988585344965E-2</c:v>
                </c:pt>
                <c:pt idx="8">
                  <c:v>7.9580181504910502E-2</c:v>
                </c:pt>
                <c:pt idx="9">
                  <c:v>8.8987244196237228E-2</c:v>
                </c:pt>
                <c:pt idx="10">
                  <c:v>7.8230837896906866E-2</c:v>
                </c:pt>
                <c:pt idx="11">
                  <c:v>7.7258338959431419E-2</c:v>
                </c:pt>
                <c:pt idx="12">
                  <c:v>8.435520077693745E-2</c:v>
                </c:pt>
                <c:pt idx="13">
                  <c:v>6.1217541377544392E-2</c:v>
                </c:pt>
              </c:numCache>
            </c:numRef>
          </c:val>
        </c:ser>
        <c:ser>
          <c:idx val="37"/>
          <c:order val="37"/>
          <c:tx>
            <c:strRef>
              <c:f>доля!$AM$4</c:f>
              <c:strCache>
                <c:ptCount val="1"/>
                <c:pt idx="0">
                  <c:v>Дагестан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доля!$AM$5:$AM$18</c:f>
              <c:numCache>
                <c:formatCode>#,##0.0000</c:formatCode>
                <c:ptCount val="14"/>
                <c:pt idx="1">
                  <c:v>1.8152132952291705E-2</c:v>
                </c:pt>
                <c:pt idx="2">
                  <c:v>2.3717461700344323E-2</c:v>
                </c:pt>
                <c:pt idx="3">
                  <c:v>2.8427794176717178E-2</c:v>
                </c:pt>
                <c:pt idx="4">
                  <c:v>3.1309833123297943E-2</c:v>
                </c:pt>
                <c:pt idx="5">
                  <c:v>3.0796263331024257E-2</c:v>
                </c:pt>
                <c:pt idx="6">
                  <c:v>3.4386655134875571E-2</c:v>
                </c:pt>
                <c:pt idx="7">
                  <c:v>4.050508461598918E-2</c:v>
                </c:pt>
                <c:pt idx="8">
                  <c:v>4.2196217703488498E-2</c:v>
                </c:pt>
                <c:pt idx="9">
                  <c:v>4.5541889100649484E-2</c:v>
                </c:pt>
                <c:pt idx="10">
                  <c:v>5.0967927615940746E-2</c:v>
                </c:pt>
                <c:pt idx="11">
                  <c:v>5.6924372580988605E-2</c:v>
                </c:pt>
                <c:pt idx="12">
                  <c:v>7.7838338198801982E-2</c:v>
                </c:pt>
                <c:pt idx="13">
                  <c:v>7.0919072533054003E-2</c:v>
                </c:pt>
              </c:numCache>
            </c:numRef>
          </c:val>
        </c:ser>
        <c:ser>
          <c:idx val="38"/>
          <c:order val="38"/>
          <c:tx>
            <c:strRef>
              <c:f>доля!$AN$4</c:f>
              <c:strCache>
                <c:ptCount val="1"/>
                <c:pt idx="0">
                  <c:v>Ингушетия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доля!$AN$5:$AN$18</c:f>
              <c:numCache>
                <c:formatCode>#,##0.0000</c:formatCode>
                <c:ptCount val="14"/>
                <c:pt idx="1">
                  <c:v>0.13895564022485099</c:v>
                </c:pt>
                <c:pt idx="2">
                  <c:v>0.14842809970050699</c:v>
                </c:pt>
                <c:pt idx="3">
                  <c:v>0.17246138832391578</c:v>
                </c:pt>
                <c:pt idx="4">
                  <c:v>0.14701847792543654</c:v>
                </c:pt>
                <c:pt idx="5">
                  <c:v>0.14910540050743851</c:v>
                </c:pt>
                <c:pt idx="6">
                  <c:v>0.14920769454390106</c:v>
                </c:pt>
                <c:pt idx="7">
                  <c:v>0.17876978209971639</c:v>
                </c:pt>
                <c:pt idx="8">
                  <c:v>0.18597508695624781</c:v>
                </c:pt>
                <c:pt idx="9">
                  <c:v>0.19200450745564612</c:v>
                </c:pt>
                <c:pt idx="10">
                  <c:v>0.17716931232697236</c:v>
                </c:pt>
                <c:pt idx="11">
                  <c:v>0.19937249057017761</c:v>
                </c:pt>
                <c:pt idx="12">
                  <c:v>0.20685842800397708</c:v>
                </c:pt>
                <c:pt idx="13">
                  <c:v>0.19661952456928355</c:v>
                </c:pt>
              </c:numCache>
            </c:numRef>
          </c:val>
        </c:ser>
        <c:ser>
          <c:idx val="39"/>
          <c:order val="39"/>
          <c:tx>
            <c:strRef>
              <c:f>доля!$AO$4</c:f>
              <c:strCache>
                <c:ptCount val="1"/>
                <c:pt idx="0">
                  <c:v>Осетия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доля!$AO$5:$AO$18</c:f>
              <c:numCache>
                <c:formatCode>#,##0.0000</c:formatCode>
                <c:ptCount val="14"/>
                <c:pt idx="1">
                  <c:v>6.0189838925074034E-2</c:v>
                </c:pt>
                <c:pt idx="2">
                  <c:v>5.9764600880698959E-2</c:v>
                </c:pt>
                <c:pt idx="3">
                  <c:v>5.8290855539422884E-2</c:v>
                </c:pt>
                <c:pt idx="4">
                  <c:v>5.7226212101718986E-2</c:v>
                </c:pt>
                <c:pt idx="5">
                  <c:v>5.8363320617844737E-2</c:v>
                </c:pt>
                <c:pt idx="6">
                  <c:v>5.9934012288590792E-2</c:v>
                </c:pt>
                <c:pt idx="7">
                  <c:v>6.1794664822116478E-2</c:v>
                </c:pt>
                <c:pt idx="8">
                  <c:v>6.0735827440756486E-2</c:v>
                </c:pt>
                <c:pt idx="9">
                  <c:v>5.9925387217450346E-2</c:v>
                </c:pt>
                <c:pt idx="10">
                  <c:v>5.8312495838022164E-2</c:v>
                </c:pt>
                <c:pt idx="11">
                  <c:v>4.9603544009900448E-2</c:v>
                </c:pt>
                <c:pt idx="12">
                  <c:v>5.1532008509535258E-2</c:v>
                </c:pt>
                <c:pt idx="13">
                  <c:v>4.4342570805932006E-2</c:v>
                </c:pt>
              </c:numCache>
            </c:numRef>
          </c:val>
        </c:ser>
        <c:ser>
          <c:idx val="40"/>
          <c:order val="40"/>
          <c:tx>
            <c:strRef>
              <c:f>доля!$AP$4</c:f>
              <c:strCache>
                <c:ptCount val="1"/>
                <c:pt idx="0">
                  <c:v>Ставрополье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доля!$AP$5:$AP$18</c:f>
              <c:numCache>
                <c:formatCode>#,##0.0000</c:formatCode>
                <c:ptCount val="14"/>
                <c:pt idx="1">
                  <c:v>4.5407653834270069E-2</c:v>
                </c:pt>
                <c:pt idx="2">
                  <c:v>4.5815126459417051E-2</c:v>
                </c:pt>
                <c:pt idx="3">
                  <c:v>4.6919680834111153E-2</c:v>
                </c:pt>
                <c:pt idx="4">
                  <c:v>4.5780699654319607E-2</c:v>
                </c:pt>
                <c:pt idx="5">
                  <c:v>4.662903512090559E-2</c:v>
                </c:pt>
                <c:pt idx="6">
                  <c:v>4.7134018668978643E-2</c:v>
                </c:pt>
                <c:pt idx="7">
                  <c:v>4.3201630324172166E-2</c:v>
                </c:pt>
                <c:pt idx="8">
                  <c:v>4.5735695677621785E-2</c:v>
                </c:pt>
                <c:pt idx="9">
                  <c:v>3.7868398616447807E-2</c:v>
                </c:pt>
                <c:pt idx="10">
                  <c:v>3.5680940788979966E-2</c:v>
                </c:pt>
                <c:pt idx="11">
                  <c:v>3.7194134912167706E-2</c:v>
                </c:pt>
                <c:pt idx="12">
                  <c:v>3.7594268356802997E-2</c:v>
                </c:pt>
                <c:pt idx="13">
                  <c:v>3.4023422138902235E-2</c:v>
                </c:pt>
              </c:numCache>
            </c:numRef>
          </c:val>
        </c:ser>
        <c:ser>
          <c:idx val="41"/>
          <c:order val="41"/>
          <c:tx>
            <c:strRef>
              <c:f>доля!$AQ$4</c:f>
              <c:strCache>
                <c:ptCount val="1"/>
                <c:pt idx="0">
                  <c:v>Чечня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доля!$AQ$5:$AQ$18</c:f>
              <c:numCache>
                <c:formatCode>#,##0.0000</c:formatCode>
                <c:ptCount val="14"/>
                <c:pt idx="1">
                  <c:v>5.0663458980210524E-3</c:v>
                </c:pt>
                <c:pt idx="2">
                  <c:v>5.2452725388821382E-3</c:v>
                </c:pt>
                <c:pt idx="3">
                  <c:v>5.6138591902537499E-3</c:v>
                </c:pt>
                <c:pt idx="4">
                  <c:v>5.3399020682979338E-3</c:v>
                </c:pt>
                <c:pt idx="5">
                  <c:v>5.2246661913949071E-3</c:v>
                </c:pt>
                <c:pt idx="6">
                  <c:v>5.2513610601351299E-3</c:v>
                </c:pt>
                <c:pt idx="7">
                  <c:v>4.9449200246307915E-3</c:v>
                </c:pt>
                <c:pt idx="8">
                  <c:v>4.9744052289990136E-3</c:v>
                </c:pt>
                <c:pt idx="9">
                  <c:v>4.3741606416319995E-3</c:v>
                </c:pt>
                <c:pt idx="10">
                  <c:v>4.1283992173876101E-3</c:v>
                </c:pt>
                <c:pt idx="11">
                  <c:v>4.1013901491385417E-3</c:v>
                </c:pt>
                <c:pt idx="12">
                  <c:v>3.8847024554083611E-3</c:v>
                </c:pt>
                <c:pt idx="13">
                  <c:v>2.7647042069592503E-3</c:v>
                </c:pt>
              </c:numCache>
            </c:numRef>
          </c:val>
        </c:ser>
        <c:ser>
          <c:idx val="42"/>
          <c:order val="42"/>
          <c:tx>
            <c:strRef>
              <c:f>доля!$AR$4</c:f>
              <c:strCache>
                <c:ptCount val="1"/>
                <c:pt idx="0">
                  <c:v>Кировская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доля!$AR$5:$AR$18</c:f>
              <c:numCache>
                <c:formatCode>#,##0.0000</c:formatCode>
                <c:ptCount val="14"/>
                <c:pt idx="1">
                  <c:v>4.0994743901082813E-2</c:v>
                </c:pt>
                <c:pt idx="2">
                  <c:v>4.2812940890369577E-2</c:v>
                </c:pt>
                <c:pt idx="3">
                  <c:v>4.4406809191778307E-2</c:v>
                </c:pt>
                <c:pt idx="4">
                  <c:v>5.0652884623519807E-2</c:v>
                </c:pt>
                <c:pt idx="5">
                  <c:v>4.8112178537415395E-2</c:v>
                </c:pt>
                <c:pt idx="6">
                  <c:v>4.8456005992837066E-2</c:v>
                </c:pt>
                <c:pt idx="7">
                  <c:v>4.7197125301752678E-2</c:v>
                </c:pt>
                <c:pt idx="8">
                  <c:v>5.1107446391849026E-2</c:v>
                </c:pt>
                <c:pt idx="9">
                  <c:v>5.0738938087513036E-2</c:v>
                </c:pt>
                <c:pt idx="10">
                  <c:v>5.9051671811834745E-2</c:v>
                </c:pt>
                <c:pt idx="11">
                  <c:v>5.802026370664836E-2</c:v>
                </c:pt>
                <c:pt idx="12">
                  <c:v>6.1320008432030525E-2</c:v>
                </c:pt>
                <c:pt idx="13">
                  <c:v>5.8420953308199172E-2</c:v>
                </c:pt>
              </c:numCache>
            </c:numRef>
          </c:val>
        </c:ser>
        <c:ser>
          <c:idx val="43"/>
          <c:order val="43"/>
          <c:tx>
            <c:strRef>
              <c:f>доля!$AS$4</c:f>
              <c:strCache>
                <c:ptCount val="1"/>
                <c:pt idx="0">
                  <c:v>Нижегородская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доля!$AS$5:$AS$18</c:f>
              <c:numCache>
                <c:formatCode>#,##0.0000</c:formatCode>
                <c:ptCount val="14"/>
                <c:pt idx="1">
                  <c:v>4.0750601555962059E-2</c:v>
                </c:pt>
                <c:pt idx="2">
                  <c:v>4.1896092487840042E-2</c:v>
                </c:pt>
                <c:pt idx="3">
                  <c:v>5.1947726130292256E-2</c:v>
                </c:pt>
                <c:pt idx="4">
                  <c:v>5.4627440987653784E-2</c:v>
                </c:pt>
                <c:pt idx="5">
                  <c:v>5.2343309205320557E-2</c:v>
                </c:pt>
                <c:pt idx="6">
                  <c:v>5.1762414102286047E-2</c:v>
                </c:pt>
                <c:pt idx="7">
                  <c:v>5.1198077468989356E-2</c:v>
                </c:pt>
                <c:pt idx="8">
                  <c:v>4.1457877253153912E-2</c:v>
                </c:pt>
                <c:pt idx="9">
                  <c:v>4.0516103406412381E-2</c:v>
                </c:pt>
                <c:pt idx="10">
                  <c:v>3.9621721137396371E-2</c:v>
                </c:pt>
                <c:pt idx="11">
                  <c:v>3.8479296778583832E-2</c:v>
                </c:pt>
                <c:pt idx="12">
                  <c:v>3.2660456701585988E-2</c:v>
                </c:pt>
                <c:pt idx="13">
                  <c:v>3.3831630808849003E-2</c:v>
                </c:pt>
              </c:numCache>
            </c:numRef>
          </c:val>
        </c:ser>
        <c:ser>
          <c:idx val="44"/>
          <c:order val="44"/>
          <c:tx>
            <c:strRef>
              <c:f>доля!$AT$4</c:f>
              <c:strCache>
                <c:ptCount val="1"/>
                <c:pt idx="0">
                  <c:v>Оренбургская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доля!$AT$5:$AT$18</c:f>
              <c:numCache>
                <c:formatCode>#,##0.0000</c:formatCode>
                <c:ptCount val="14"/>
                <c:pt idx="1">
                  <c:v>2.9694819609792478E-2</c:v>
                </c:pt>
                <c:pt idx="2">
                  <c:v>2.9944078028681782E-2</c:v>
                </c:pt>
                <c:pt idx="3">
                  <c:v>3.0474570558885299E-2</c:v>
                </c:pt>
                <c:pt idx="4">
                  <c:v>2.5808537170678172E-2</c:v>
                </c:pt>
                <c:pt idx="5">
                  <c:v>2.8445055015772738E-2</c:v>
                </c:pt>
                <c:pt idx="6">
                  <c:v>2.9540458925338242E-2</c:v>
                </c:pt>
                <c:pt idx="7">
                  <c:v>2.1755046772103097E-2</c:v>
                </c:pt>
                <c:pt idx="8">
                  <c:v>2.3588836592753588E-2</c:v>
                </c:pt>
                <c:pt idx="9">
                  <c:v>2.3500277224358049E-2</c:v>
                </c:pt>
                <c:pt idx="10">
                  <c:v>2.1679264668730741E-2</c:v>
                </c:pt>
                <c:pt idx="11">
                  <c:v>2.5585776187109451E-2</c:v>
                </c:pt>
                <c:pt idx="12">
                  <c:v>2.6903937486246362E-2</c:v>
                </c:pt>
                <c:pt idx="13">
                  <c:v>2.7740179823178369E-2</c:v>
                </c:pt>
              </c:numCache>
            </c:numRef>
          </c:val>
        </c:ser>
        <c:ser>
          <c:idx val="45"/>
          <c:order val="45"/>
          <c:tx>
            <c:strRef>
              <c:f>доля!$AU$4</c:f>
              <c:strCache>
                <c:ptCount val="1"/>
                <c:pt idx="0">
                  <c:v>Пензенская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доля!$AU$5:$AU$18</c:f>
              <c:numCache>
                <c:formatCode>#,##0.0000</c:formatCode>
                <c:ptCount val="14"/>
                <c:pt idx="1">
                  <c:v>8.6526632571781295E-2</c:v>
                </c:pt>
                <c:pt idx="2">
                  <c:v>0.10010388260727225</c:v>
                </c:pt>
                <c:pt idx="3">
                  <c:v>9.9626545502954092E-2</c:v>
                </c:pt>
                <c:pt idx="4">
                  <c:v>3.8403927996421006E-2</c:v>
                </c:pt>
                <c:pt idx="5">
                  <c:v>3.8325446467080283E-2</c:v>
                </c:pt>
                <c:pt idx="6">
                  <c:v>3.7256652796364913E-2</c:v>
                </c:pt>
                <c:pt idx="7">
                  <c:v>3.6892490421981387E-2</c:v>
                </c:pt>
                <c:pt idx="8">
                  <c:v>3.6418267529520723E-2</c:v>
                </c:pt>
                <c:pt idx="9">
                  <c:v>3.530084728274601E-2</c:v>
                </c:pt>
                <c:pt idx="10">
                  <c:v>3.4119269109370513E-2</c:v>
                </c:pt>
                <c:pt idx="11">
                  <c:v>3.4130703667203138E-2</c:v>
                </c:pt>
                <c:pt idx="12">
                  <c:v>3.3822031747365346E-2</c:v>
                </c:pt>
                <c:pt idx="13">
                  <c:v>3.1621415877997987E-2</c:v>
                </c:pt>
              </c:numCache>
            </c:numRef>
          </c:val>
        </c:ser>
        <c:ser>
          <c:idx val="46"/>
          <c:order val="46"/>
          <c:tx>
            <c:strRef>
              <c:f>доля!$AV$4</c:f>
              <c:strCache>
                <c:ptCount val="1"/>
                <c:pt idx="0">
                  <c:v>Пермский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доля!$AV$5:$AV$18</c:f>
              <c:numCache>
                <c:formatCode>#,##0.0000</c:formatCode>
                <c:ptCount val="14"/>
                <c:pt idx="1">
                  <c:v>7.0269243821790021E-4</c:v>
                </c:pt>
                <c:pt idx="2">
                  <c:v>6.7287020866479454E-4</c:v>
                </c:pt>
                <c:pt idx="3">
                  <c:v>7.2741073023516959E-4</c:v>
                </c:pt>
                <c:pt idx="4">
                  <c:v>7.5759417362838088E-4</c:v>
                </c:pt>
                <c:pt idx="5">
                  <c:v>6.8925979924337689E-4</c:v>
                </c:pt>
                <c:pt idx="6">
                  <c:v>8.0713897535228168E-4</c:v>
                </c:pt>
                <c:pt idx="7">
                  <c:v>8.4245060039435046E-4</c:v>
                </c:pt>
                <c:pt idx="8">
                  <c:v>8.8691990177047915E-4</c:v>
                </c:pt>
                <c:pt idx="9">
                  <c:v>8.7927809666901518E-4</c:v>
                </c:pt>
                <c:pt idx="10">
                  <c:v>8.9894305744335067E-4</c:v>
                </c:pt>
                <c:pt idx="11">
                  <c:v>9.4785456720673561E-4</c:v>
                </c:pt>
                <c:pt idx="12">
                  <c:v>8.4718943655490359E-4</c:v>
                </c:pt>
                <c:pt idx="13">
                  <c:v>8.7891021183678141E-4</c:v>
                </c:pt>
              </c:numCache>
            </c:numRef>
          </c:val>
        </c:ser>
        <c:ser>
          <c:idx val="47"/>
          <c:order val="47"/>
          <c:tx>
            <c:strRef>
              <c:f>доля!$AW$4</c:f>
              <c:strCache>
                <c:ptCount val="1"/>
                <c:pt idx="0">
                  <c:v>Башкортостан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доля!$AW$5:$AW$18</c:f>
              <c:numCache>
                <c:formatCode>#,##0.0000</c:formatCode>
                <c:ptCount val="14"/>
                <c:pt idx="1">
                  <c:v>4.1603449877261889E-2</c:v>
                </c:pt>
                <c:pt idx="2">
                  <c:v>4.1610552826321673E-2</c:v>
                </c:pt>
                <c:pt idx="3">
                  <c:v>4.221336762905805E-2</c:v>
                </c:pt>
                <c:pt idx="4">
                  <c:v>3.8814783233517954E-2</c:v>
                </c:pt>
                <c:pt idx="5">
                  <c:v>3.8298103527554722E-2</c:v>
                </c:pt>
                <c:pt idx="6">
                  <c:v>3.8956129557073796E-2</c:v>
                </c:pt>
                <c:pt idx="7">
                  <c:v>3.5640261378904504E-2</c:v>
                </c:pt>
                <c:pt idx="8">
                  <c:v>3.6102532906659733E-2</c:v>
                </c:pt>
                <c:pt idx="9">
                  <c:v>3.6009100413930878E-2</c:v>
                </c:pt>
                <c:pt idx="10">
                  <c:v>3.5931907568884945E-2</c:v>
                </c:pt>
                <c:pt idx="11">
                  <c:v>3.6124747936837072E-2</c:v>
                </c:pt>
                <c:pt idx="12">
                  <c:v>3.5606837628096071E-2</c:v>
                </c:pt>
                <c:pt idx="13">
                  <c:v>3.161141576729054E-2</c:v>
                </c:pt>
              </c:numCache>
            </c:numRef>
          </c:val>
        </c:ser>
        <c:ser>
          <c:idx val="48"/>
          <c:order val="48"/>
          <c:tx>
            <c:strRef>
              <c:f>доля!$AX$4</c:f>
              <c:strCache>
                <c:ptCount val="1"/>
                <c:pt idx="0">
                  <c:v>Марий Эл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доля!$AX$5:$AX$18</c:f>
              <c:numCache>
                <c:formatCode>#,##0.0000</c:formatCode>
                <c:ptCount val="14"/>
                <c:pt idx="1">
                  <c:v>0.14431885411533366</c:v>
                </c:pt>
                <c:pt idx="2">
                  <c:v>0.14283839181221564</c:v>
                </c:pt>
                <c:pt idx="3">
                  <c:v>2.0976402828474995E-2</c:v>
                </c:pt>
                <c:pt idx="4">
                  <c:v>1.9274482428789166E-2</c:v>
                </c:pt>
                <c:pt idx="5">
                  <c:v>1.97902426090385E-2</c:v>
                </c:pt>
                <c:pt idx="6">
                  <c:v>2.0466020479555508E-2</c:v>
                </c:pt>
                <c:pt idx="7">
                  <c:v>1.3577096993747657E-2</c:v>
                </c:pt>
                <c:pt idx="8">
                  <c:v>1.2786899670135816E-2</c:v>
                </c:pt>
                <c:pt idx="9">
                  <c:v>1.3642183227835995E-2</c:v>
                </c:pt>
                <c:pt idx="10">
                  <c:v>1.1671588011428546E-2</c:v>
                </c:pt>
                <c:pt idx="11">
                  <c:v>1.2462887888901746E-2</c:v>
                </c:pt>
                <c:pt idx="12">
                  <c:v>1.1343711503259324E-2</c:v>
                </c:pt>
                <c:pt idx="13">
                  <c:v>1.0231222364643473E-2</c:v>
                </c:pt>
              </c:numCache>
            </c:numRef>
          </c:val>
        </c:ser>
        <c:ser>
          <c:idx val="49"/>
          <c:order val="49"/>
          <c:tx>
            <c:strRef>
              <c:f>доля!$AY$4</c:f>
              <c:strCache>
                <c:ptCount val="1"/>
                <c:pt idx="0">
                  <c:v>Мордовия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доля!$AY$5:$AY$18</c:f>
              <c:numCache>
                <c:formatCode>#,##0.0000</c:formatCode>
                <c:ptCount val="14"/>
                <c:pt idx="1">
                  <c:v>1.8347476835793002E-2</c:v>
                </c:pt>
                <c:pt idx="2">
                  <c:v>1.9041168189819994E-2</c:v>
                </c:pt>
                <c:pt idx="3">
                  <c:v>1.9809067002308927E-2</c:v>
                </c:pt>
                <c:pt idx="4">
                  <c:v>1.8580616898853548E-2</c:v>
                </c:pt>
                <c:pt idx="5">
                  <c:v>1.8669691576114863E-2</c:v>
                </c:pt>
                <c:pt idx="6">
                  <c:v>1.8245068973260274E-2</c:v>
                </c:pt>
                <c:pt idx="7">
                  <c:v>1.7715547617232832E-2</c:v>
                </c:pt>
                <c:pt idx="8">
                  <c:v>1.7951758970273776E-2</c:v>
                </c:pt>
                <c:pt idx="9">
                  <c:v>1.8092824772572843E-2</c:v>
                </c:pt>
                <c:pt idx="10">
                  <c:v>1.9516040763614094E-2</c:v>
                </c:pt>
                <c:pt idx="11">
                  <c:v>2.2724345886575011E-2</c:v>
                </c:pt>
                <c:pt idx="12">
                  <c:v>2.6024599733012303E-2</c:v>
                </c:pt>
                <c:pt idx="13">
                  <c:v>1.9763414478004657E-2</c:v>
                </c:pt>
              </c:numCache>
            </c:numRef>
          </c:val>
        </c:ser>
        <c:ser>
          <c:idx val="50"/>
          <c:order val="50"/>
          <c:tx>
            <c:strRef>
              <c:f>доля!$AZ$4</c:f>
              <c:strCache>
                <c:ptCount val="1"/>
                <c:pt idx="0">
                  <c:v>Татарстан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доля!$AZ$5:$AZ$18</c:f>
              <c:numCache>
                <c:formatCode>#,##0.0000</c:formatCode>
                <c:ptCount val="14"/>
                <c:pt idx="1">
                  <c:v>3.3646745751068269E-2</c:v>
                </c:pt>
                <c:pt idx="2">
                  <c:v>3.7813966685069214E-2</c:v>
                </c:pt>
                <c:pt idx="3">
                  <c:v>3.850794845573257E-2</c:v>
                </c:pt>
                <c:pt idx="4">
                  <c:v>3.4633252266486989E-2</c:v>
                </c:pt>
                <c:pt idx="5">
                  <c:v>3.2823676813871737E-2</c:v>
                </c:pt>
                <c:pt idx="6">
                  <c:v>3.3456593648439802E-2</c:v>
                </c:pt>
                <c:pt idx="7">
                  <c:v>3.1373571539278486E-2</c:v>
                </c:pt>
                <c:pt idx="8">
                  <c:v>3.2018214003284778E-2</c:v>
                </c:pt>
                <c:pt idx="9">
                  <c:v>3.1864238445328104E-2</c:v>
                </c:pt>
                <c:pt idx="10">
                  <c:v>3.1329348076168856E-2</c:v>
                </c:pt>
                <c:pt idx="11">
                  <c:v>3.2647319230960023E-2</c:v>
                </c:pt>
                <c:pt idx="12">
                  <c:v>3.5027862706886105E-2</c:v>
                </c:pt>
                <c:pt idx="13">
                  <c:v>3.261295950095474E-2</c:v>
                </c:pt>
              </c:numCache>
            </c:numRef>
          </c:val>
        </c:ser>
        <c:ser>
          <c:idx val="51"/>
          <c:order val="51"/>
          <c:tx>
            <c:strRef>
              <c:f>доля!$BA$4</c:f>
              <c:strCache>
                <c:ptCount val="1"/>
                <c:pt idx="0">
                  <c:v>Самарская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доля!$BA$5:$BA$18</c:f>
              <c:numCache>
                <c:formatCode>#,##0.0000</c:formatCode>
                <c:ptCount val="14"/>
                <c:pt idx="1">
                  <c:v>4.4187409637740115E-2</c:v>
                </c:pt>
                <c:pt idx="2">
                  <c:v>4.4190396769105716E-2</c:v>
                </c:pt>
                <c:pt idx="3">
                  <c:v>4.4987310310780182E-2</c:v>
                </c:pt>
                <c:pt idx="4">
                  <c:v>4.403276661990603E-2</c:v>
                </c:pt>
                <c:pt idx="5">
                  <c:v>4.6192207532549982E-2</c:v>
                </c:pt>
                <c:pt idx="6">
                  <c:v>4.6701031182541118E-2</c:v>
                </c:pt>
                <c:pt idx="7">
                  <c:v>4.3553711043987177E-2</c:v>
                </c:pt>
                <c:pt idx="8">
                  <c:v>4.5930236439959866E-2</c:v>
                </c:pt>
                <c:pt idx="9">
                  <c:v>4.6290789380840851E-2</c:v>
                </c:pt>
                <c:pt idx="10">
                  <c:v>4.6765660123065336E-2</c:v>
                </c:pt>
                <c:pt idx="11">
                  <c:v>4.7077268980990822E-2</c:v>
                </c:pt>
                <c:pt idx="12">
                  <c:v>4.6086051115323066E-2</c:v>
                </c:pt>
                <c:pt idx="13">
                  <c:v>4.0656128471406872E-2</c:v>
                </c:pt>
              </c:numCache>
            </c:numRef>
          </c:val>
        </c:ser>
        <c:ser>
          <c:idx val="52"/>
          <c:order val="52"/>
          <c:tx>
            <c:strRef>
              <c:f>доля!$BB$4</c:f>
              <c:strCache>
                <c:ptCount val="1"/>
                <c:pt idx="0">
                  <c:v>Саратовская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доля!$BB$5:$BB$18</c:f>
              <c:numCache>
                <c:formatCode>#,##0.0000</c:formatCode>
                <c:ptCount val="14"/>
                <c:pt idx="1">
                  <c:v>3.2861107294475445E-2</c:v>
                </c:pt>
                <c:pt idx="2">
                  <c:v>3.2020222040819703E-2</c:v>
                </c:pt>
                <c:pt idx="3">
                  <c:v>2.7608310382316856E-2</c:v>
                </c:pt>
                <c:pt idx="4">
                  <c:v>2.7221219991165273E-2</c:v>
                </c:pt>
                <c:pt idx="5">
                  <c:v>2.8068642654285804E-2</c:v>
                </c:pt>
                <c:pt idx="6">
                  <c:v>2.6876517926084184E-2</c:v>
                </c:pt>
                <c:pt idx="7">
                  <c:v>2.4976981194311784E-2</c:v>
                </c:pt>
                <c:pt idx="8">
                  <c:v>2.3284895167985747E-2</c:v>
                </c:pt>
                <c:pt idx="9">
                  <c:v>2.4123492216271872E-2</c:v>
                </c:pt>
                <c:pt idx="10">
                  <c:v>2.4901867665667939E-2</c:v>
                </c:pt>
                <c:pt idx="11">
                  <c:v>2.5453270899521995E-2</c:v>
                </c:pt>
                <c:pt idx="12">
                  <c:v>2.8307936887596627E-2</c:v>
                </c:pt>
                <c:pt idx="13">
                  <c:v>2.816885201294576E-2</c:v>
                </c:pt>
              </c:numCache>
            </c:numRef>
          </c:val>
        </c:ser>
        <c:ser>
          <c:idx val="53"/>
          <c:order val="53"/>
          <c:tx>
            <c:strRef>
              <c:f>доля!$BC$4</c:f>
              <c:strCache>
                <c:ptCount val="1"/>
                <c:pt idx="0">
                  <c:v>Удмуртия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доля!$BC$5:$BC$18</c:f>
              <c:numCache>
                <c:formatCode>#,##0.0000</c:formatCode>
                <c:ptCount val="14"/>
                <c:pt idx="1">
                  <c:v>4.2088664138455509E-2</c:v>
                </c:pt>
                <c:pt idx="2">
                  <c:v>4.2424395423032966E-2</c:v>
                </c:pt>
                <c:pt idx="3">
                  <c:v>4.1974125380907695E-2</c:v>
                </c:pt>
                <c:pt idx="4">
                  <c:v>3.8443776878041319E-2</c:v>
                </c:pt>
                <c:pt idx="5">
                  <c:v>4.0340346177112595E-2</c:v>
                </c:pt>
                <c:pt idx="6">
                  <c:v>3.868170496997967E-2</c:v>
                </c:pt>
                <c:pt idx="7">
                  <c:v>3.3119551803263536E-2</c:v>
                </c:pt>
                <c:pt idx="8">
                  <c:v>3.2067041620261541E-2</c:v>
                </c:pt>
                <c:pt idx="9">
                  <c:v>2.5319292161907474E-2</c:v>
                </c:pt>
                <c:pt idx="10">
                  <c:v>2.5259763187950614E-2</c:v>
                </c:pt>
                <c:pt idx="11">
                  <c:v>2.5007672781630245E-2</c:v>
                </c:pt>
                <c:pt idx="12">
                  <c:v>2.3004027949092565E-2</c:v>
                </c:pt>
                <c:pt idx="13">
                  <c:v>2.1800112064624965E-2</c:v>
                </c:pt>
              </c:numCache>
            </c:numRef>
          </c:val>
        </c:ser>
        <c:ser>
          <c:idx val="54"/>
          <c:order val="54"/>
          <c:tx>
            <c:strRef>
              <c:f>доля!$BD$4</c:f>
              <c:strCache>
                <c:ptCount val="1"/>
                <c:pt idx="0">
                  <c:v>Ульяновская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доля!$BD$5:$BD$18</c:f>
              <c:numCache>
                <c:formatCode>#,##0.0000</c:formatCode>
                <c:ptCount val="14"/>
                <c:pt idx="1">
                  <c:v>7.1440516932742684E-2</c:v>
                </c:pt>
                <c:pt idx="2">
                  <c:v>7.6561290058619572E-2</c:v>
                </c:pt>
                <c:pt idx="3">
                  <c:v>8.4724583886835236E-2</c:v>
                </c:pt>
                <c:pt idx="4">
                  <c:v>8.177759244482008E-2</c:v>
                </c:pt>
                <c:pt idx="5">
                  <c:v>8.4739948953531097E-2</c:v>
                </c:pt>
                <c:pt idx="6">
                  <c:v>8.4112325321306358E-2</c:v>
                </c:pt>
                <c:pt idx="7">
                  <c:v>5.7246271032169754E-2</c:v>
                </c:pt>
                <c:pt idx="8">
                  <c:v>8.855158190078101E-2</c:v>
                </c:pt>
                <c:pt idx="9">
                  <c:v>8.8983556956531776E-2</c:v>
                </c:pt>
                <c:pt idx="10">
                  <c:v>8.1251718615475185E-2</c:v>
                </c:pt>
                <c:pt idx="11">
                  <c:v>8.5437481921454547E-2</c:v>
                </c:pt>
                <c:pt idx="12">
                  <c:v>8.7335377992145233E-2</c:v>
                </c:pt>
                <c:pt idx="13">
                  <c:v>9.4107389154806237E-2</c:v>
                </c:pt>
              </c:numCache>
            </c:numRef>
          </c:val>
        </c:ser>
        <c:ser>
          <c:idx val="55"/>
          <c:order val="55"/>
          <c:tx>
            <c:strRef>
              <c:f>доля!$BE$4</c:f>
              <c:strCache>
                <c:ptCount val="1"/>
                <c:pt idx="0">
                  <c:v>Чувашия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доля!$BE$5:$BE$18</c:f>
              <c:numCache>
                <c:formatCode>#,##0.0000</c:formatCode>
                <c:ptCount val="14"/>
                <c:pt idx="1">
                  <c:v>3.121998053702946E-2</c:v>
                </c:pt>
                <c:pt idx="2">
                  <c:v>2.6647737336318436E-2</c:v>
                </c:pt>
                <c:pt idx="3">
                  <c:v>2.6423756737640018E-2</c:v>
                </c:pt>
                <c:pt idx="4">
                  <c:v>2.7374412789803994E-2</c:v>
                </c:pt>
                <c:pt idx="5">
                  <c:v>2.6563010022080249E-2</c:v>
                </c:pt>
                <c:pt idx="6">
                  <c:v>2.6600045747750226E-2</c:v>
                </c:pt>
                <c:pt idx="7">
                  <c:v>3.0741050899779094E-2</c:v>
                </c:pt>
                <c:pt idx="8">
                  <c:v>3.0663321152616867E-2</c:v>
                </c:pt>
                <c:pt idx="9">
                  <c:v>3.0153634028474156E-2</c:v>
                </c:pt>
                <c:pt idx="10">
                  <c:v>2.2347678582895963E-2</c:v>
                </c:pt>
                <c:pt idx="11">
                  <c:v>2.267879561876877E-2</c:v>
                </c:pt>
                <c:pt idx="12">
                  <c:v>2.2588921228263212E-2</c:v>
                </c:pt>
                <c:pt idx="13">
                  <c:v>1.9243202504831334E-2</c:v>
                </c:pt>
              </c:numCache>
            </c:numRef>
          </c:val>
        </c:ser>
        <c:ser>
          <c:idx val="56"/>
          <c:order val="56"/>
          <c:tx>
            <c:strRef>
              <c:f>доля!$BF$4</c:f>
              <c:strCache>
                <c:ptCount val="1"/>
                <c:pt idx="0">
                  <c:v>Курганская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доля!$BF$5:$BF$18</c:f>
              <c:numCache>
                <c:formatCode>#,##0.0000</c:formatCode>
                <c:ptCount val="14"/>
                <c:pt idx="1">
                  <c:v>2.6566876517340784E-2</c:v>
                </c:pt>
                <c:pt idx="2">
                  <c:v>2.783479500150568E-2</c:v>
                </c:pt>
                <c:pt idx="3">
                  <c:v>2.7933923888809203E-2</c:v>
                </c:pt>
                <c:pt idx="4">
                  <c:v>2.6987975462186807E-2</c:v>
                </c:pt>
                <c:pt idx="5">
                  <c:v>2.8059130844571373E-2</c:v>
                </c:pt>
                <c:pt idx="6">
                  <c:v>2.7539274461524252E-2</c:v>
                </c:pt>
                <c:pt idx="7">
                  <c:v>2.7517588167360982E-2</c:v>
                </c:pt>
                <c:pt idx="8">
                  <c:v>2.7782368850856987E-2</c:v>
                </c:pt>
                <c:pt idx="9">
                  <c:v>2.7814028021335695E-2</c:v>
                </c:pt>
                <c:pt idx="10">
                  <c:v>2.8036157745472145E-2</c:v>
                </c:pt>
                <c:pt idx="11">
                  <c:v>2.8264853811863538E-2</c:v>
                </c:pt>
                <c:pt idx="12">
                  <c:v>2.7459132249912144E-2</c:v>
                </c:pt>
                <c:pt idx="13">
                  <c:v>2.5207345903113021E-2</c:v>
                </c:pt>
              </c:numCache>
            </c:numRef>
          </c:val>
        </c:ser>
        <c:ser>
          <c:idx val="57"/>
          <c:order val="57"/>
          <c:tx>
            <c:strRef>
              <c:f>доля!$BG$4</c:f>
              <c:strCache>
                <c:ptCount val="1"/>
                <c:pt idx="0">
                  <c:v>Свердловская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доля!$BG$5:$BG$18</c:f>
              <c:numCache>
                <c:formatCode>#,##0.0000</c:formatCode>
                <c:ptCount val="14"/>
                <c:pt idx="1">
                  <c:v>4.5122088781847758E-2</c:v>
                </c:pt>
                <c:pt idx="2">
                  <c:v>4.5251577220007451E-2</c:v>
                </c:pt>
                <c:pt idx="3">
                  <c:v>3.9363677561230319E-2</c:v>
                </c:pt>
                <c:pt idx="4">
                  <c:v>3.9413113926641555E-2</c:v>
                </c:pt>
                <c:pt idx="5">
                  <c:v>3.9722668786868878E-2</c:v>
                </c:pt>
                <c:pt idx="6">
                  <c:v>3.9896153149927838E-2</c:v>
                </c:pt>
                <c:pt idx="7">
                  <c:v>4.0256662031948769E-2</c:v>
                </c:pt>
                <c:pt idx="8">
                  <c:v>4.0186384047719667E-2</c:v>
                </c:pt>
                <c:pt idx="9">
                  <c:v>3.9453706607083569E-2</c:v>
                </c:pt>
                <c:pt idx="10">
                  <c:v>4.0034864153373803E-2</c:v>
                </c:pt>
                <c:pt idx="11">
                  <c:v>4.105962318607511E-2</c:v>
                </c:pt>
                <c:pt idx="12">
                  <c:v>4.0058182528433607E-2</c:v>
                </c:pt>
                <c:pt idx="13">
                  <c:v>3.7710658198953563E-2</c:v>
                </c:pt>
              </c:numCache>
            </c:numRef>
          </c:val>
        </c:ser>
        <c:ser>
          <c:idx val="58"/>
          <c:order val="58"/>
          <c:tx>
            <c:strRef>
              <c:f>доля!$BH$4</c:f>
              <c:strCache>
                <c:ptCount val="1"/>
                <c:pt idx="0">
                  <c:v>Тюменская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доля!$BH$5:$BH$18</c:f>
              <c:numCache>
                <c:formatCode>#,##0.0000</c:formatCode>
                <c:ptCount val="14"/>
                <c:pt idx="1">
                  <c:v>1.3059308471108087E-2</c:v>
                </c:pt>
                <c:pt idx="2">
                  <c:v>1.3857005898080739E-2</c:v>
                </c:pt>
                <c:pt idx="3">
                  <c:v>1.4334312833369897E-2</c:v>
                </c:pt>
                <c:pt idx="4">
                  <c:v>1.5678295612173467E-2</c:v>
                </c:pt>
                <c:pt idx="5">
                  <c:v>1.5267594148844947E-2</c:v>
                </c:pt>
                <c:pt idx="6">
                  <c:v>1.5367680255740231E-2</c:v>
                </c:pt>
                <c:pt idx="7">
                  <c:v>1.4213732064412744E-2</c:v>
                </c:pt>
                <c:pt idx="8">
                  <c:v>1.460521664939946E-2</c:v>
                </c:pt>
                <c:pt idx="9">
                  <c:v>1.5234402073807525E-2</c:v>
                </c:pt>
                <c:pt idx="10">
                  <c:v>1.5782770539924114E-2</c:v>
                </c:pt>
                <c:pt idx="11">
                  <c:v>1.7419622431801663E-2</c:v>
                </c:pt>
                <c:pt idx="12">
                  <c:v>1.8281226089818057E-2</c:v>
                </c:pt>
                <c:pt idx="13">
                  <c:v>1.8006396610770747E-2</c:v>
                </c:pt>
              </c:numCache>
            </c:numRef>
          </c:val>
        </c:ser>
        <c:ser>
          <c:idx val="59"/>
          <c:order val="59"/>
          <c:tx>
            <c:strRef>
              <c:f>доля!$BI$4</c:f>
              <c:strCache>
                <c:ptCount val="1"/>
                <c:pt idx="0">
                  <c:v>Челябинская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доля!$BI$5:$BI$18</c:f>
              <c:numCache>
                <c:formatCode>#,##0.0000</c:formatCode>
                <c:ptCount val="14"/>
                <c:pt idx="1">
                  <c:v>3.8254992464930242E-2</c:v>
                </c:pt>
                <c:pt idx="2">
                  <c:v>3.9196609160795197E-2</c:v>
                </c:pt>
                <c:pt idx="3">
                  <c:v>4.1741332704313655E-2</c:v>
                </c:pt>
                <c:pt idx="4">
                  <c:v>4.2208037747270041E-2</c:v>
                </c:pt>
                <c:pt idx="5">
                  <c:v>4.3010362499989116E-2</c:v>
                </c:pt>
                <c:pt idx="6">
                  <c:v>4.2885668716330982E-2</c:v>
                </c:pt>
                <c:pt idx="7">
                  <c:v>4.1941420981568819E-2</c:v>
                </c:pt>
                <c:pt idx="8">
                  <c:v>4.1884010697852456E-2</c:v>
                </c:pt>
                <c:pt idx="9">
                  <c:v>4.1709172914427696E-2</c:v>
                </c:pt>
                <c:pt idx="10">
                  <c:v>4.2586191311571327E-2</c:v>
                </c:pt>
                <c:pt idx="11">
                  <c:v>4.1554656624537098E-2</c:v>
                </c:pt>
                <c:pt idx="12">
                  <c:v>4.0467529063125264E-2</c:v>
                </c:pt>
                <c:pt idx="13">
                  <c:v>3.8624980812016131E-2</c:v>
                </c:pt>
              </c:numCache>
            </c:numRef>
          </c:val>
        </c:ser>
        <c:ser>
          <c:idx val="60"/>
          <c:order val="60"/>
          <c:tx>
            <c:strRef>
              <c:f>доля!$BJ$4</c:f>
              <c:strCache>
                <c:ptCount val="1"/>
                <c:pt idx="0">
                  <c:v>Алтайский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доля!$BJ$5:$BJ$18</c:f>
              <c:numCache>
                <c:formatCode>#,##0.0000</c:formatCode>
                <c:ptCount val="14"/>
                <c:pt idx="1">
                  <c:v>0.16816125270351018</c:v>
                </c:pt>
                <c:pt idx="2">
                  <c:v>0.17403042921819906</c:v>
                </c:pt>
                <c:pt idx="3">
                  <c:v>0.17522496020093453</c:v>
                </c:pt>
                <c:pt idx="4">
                  <c:v>0.17339184301328528</c:v>
                </c:pt>
                <c:pt idx="5">
                  <c:v>0.17055099925297906</c:v>
                </c:pt>
                <c:pt idx="6">
                  <c:v>0.1708749627014442</c:v>
                </c:pt>
                <c:pt idx="7">
                  <c:v>0.17973063929332253</c:v>
                </c:pt>
                <c:pt idx="8">
                  <c:v>0.18312495140864629</c:v>
                </c:pt>
                <c:pt idx="9">
                  <c:v>0.18521256502165898</c:v>
                </c:pt>
                <c:pt idx="10">
                  <c:v>0.18203248070067327</c:v>
                </c:pt>
                <c:pt idx="11">
                  <c:v>0.14351040908661652</c:v>
                </c:pt>
                <c:pt idx="12">
                  <c:v>0.1215678988555931</c:v>
                </c:pt>
                <c:pt idx="13">
                  <c:v>6.5020594250766922E-2</c:v>
                </c:pt>
              </c:numCache>
            </c:numRef>
          </c:val>
        </c:ser>
        <c:ser>
          <c:idx val="61"/>
          <c:order val="61"/>
          <c:tx>
            <c:strRef>
              <c:f>доля!$BK$4</c:f>
              <c:strCache>
                <c:ptCount val="1"/>
                <c:pt idx="0">
                  <c:v>Забайкальский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доля!$BK$5:$BK$18</c:f>
              <c:numCache>
                <c:formatCode>#,##0.0000</c:formatCode>
                <c:ptCount val="14"/>
                <c:pt idx="1">
                  <c:v>3.2131624741841509E-2</c:v>
                </c:pt>
                <c:pt idx="2">
                  <c:v>3.4413621668770773E-2</c:v>
                </c:pt>
                <c:pt idx="3">
                  <c:v>3.609432792428853E-2</c:v>
                </c:pt>
                <c:pt idx="4">
                  <c:v>3.5340636653000176E-2</c:v>
                </c:pt>
                <c:pt idx="5">
                  <c:v>3.343921565304387E-2</c:v>
                </c:pt>
                <c:pt idx="6">
                  <c:v>3.4064993818280244E-2</c:v>
                </c:pt>
                <c:pt idx="7">
                  <c:v>3.3259320274305247E-2</c:v>
                </c:pt>
                <c:pt idx="8">
                  <c:v>3.3526029320660511E-2</c:v>
                </c:pt>
                <c:pt idx="9">
                  <c:v>3.3939463643023138E-2</c:v>
                </c:pt>
                <c:pt idx="10">
                  <c:v>3.317013091767234E-2</c:v>
                </c:pt>
                <c:pt idx="11">
                  <c:v>3.3263446348231321E-2</c:v>
                </c:pt>
                <c:pt idx="12">
                  <c:v>3.4960438376547803E-2</c:v>
                </c:pt>
                <c:pt idx="13">
                  <c:v>3.3762333113596728E-2</c:v>
                </c:pt>
              </c:numCache>
            </c:numRef>
          </c:val>
        </c:ser>
        <c:ser>
          <c:idx val="62"/>
          <c:order val="62"/>
          <c:tx>
            <c:strRef>
              <c:f>доля!$BL$4</c:f>
              <c:strCache>
                <c:ptCount val="1"/>
                <c:pt idx="0">
                  <c:v>Иркутская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доля!$BL$5:$BL$18</c:f>
              <c:numCache>
                <c:formatCode>#,##0.0000</c:formatCode>
                <c:ptCount val="14"/>
                <c:pt idx="1">
                  <c:v>2.9862802270887119E-2</c:v>
                </c:pt>
                <c:pt idx="2">
                  <c:v>3.1437522878690331E-2</c:v>
                </c:pt>
                <c:pt idx="3">
                  <c:v>3.2671031897267021E-2</c:v>
                </c:pt>
                <c:pt idx="4">
                  <c:v>2.9433283768526448E-2</c:v>
                </c:pt>
                <c:pt idx="5">
                  <c:v>3.1146517245978379E-2</c:v>
                </c:pt>
                <c:pt idx="6">
                  <c:v>3.0288916483316913E-2</c:v>
                </c:pt>
                <c:pt idx="7">
                  <c:v>2.7724426722235428E-2</c:v>
                </c:pt>
                <c:pt idx="8">
                  <c:v>2.7145890598377832E-2</c:v>
                </c:pt>
                <c:pt idx="9">
                  <c:v>2.6784141230247083E-2</c:v>
                </c:pt>
                <c:pt idx="10">
                  <c:v>2.578952748159255E-2</c:v>
                </c:pt>
                <c:pt idx="11">
                  <c:v>2.6902408006310219E-2</c:v>
                </c:pt>
                <c:pt idx="12">
                  <c:v>2.5797432198928022E-2</c:v>
                </c:pt>
                <c:pt idx="13">
                  <c:v>2.5012104727252012E-2</c:v>
                </c:pt>
              </c:numCache>
            </c:numRef>
          </c:val>
        </c:ser>
        <c:ser>
          <c:idx val="63"/>
          <c:order val="63"/>
          <c:tx>
            <c:strRef>
              <c:f>доля!$BM$4</c:f>
              <c:strCache>
                <c:ptCount val="1"/>
                <c:pt idx="0">
                  <c:v>Кемеровская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доля!$BM$5:$BM$18</c:f>
              <c:numCache>
                <c:formatCode>#,##0.0000</c:formatCode>
                <c:ptCount val="14"/>
                <c:pt idx="1">
                  <c:v>4.0081271005646103E-2</c:v>
                </c:pt>
                <c:pt idx="2">
                  <c:v>4.145193420396158E-2</c:v>
                </c:pt>
                <c:pt idx="3">
                  <c:v>3.8977198490173441E-2</c:v>
                </c:pt>
                <c:pt idx="4">
                  <c:v>3.7067922003756984E-2</c:v>
                </c:pt>
                <c:pt idx="5">
                  <c:v>3.6729398834118909E-2</c:v>
                </c:pt>
                <c:pt idx="6">
                  <c:v>3.5934537940475596E-2</c:v>
                </c:pt>
                <c:pt idx="7">
                  <c:v>3.3353836136173459E-2</c:v>
                </c:pt>
                <c:pt idx="8">
                  <c:v>3.3830883810517298E-2</c:v>
                </c:pt>
                <c:pt idx="9">
                  <c:v>3.3325492937016366E-2</c:v>
                </c:pt>
                <c:pt idx="10">
                  <c:v>3.2762520237861359E-2</c:v>
                </c:pt>
                <c:pt idx="11">
                  <c:v>3.0568759845418018E-2</c:v>
                </c:pt>
                <c:pt idx="12">
                  <c:v>3.2810177180062544E-2</c:v>
                </c:pt>
                <c:pt idx="13">
                  <c:v>2.9630291718027307E-2</c:v>
                </c:pt>
              </c:numCache>
            </c:numRef>
          </c:val>
        </c:ser>
        <c:ser>
          <c:idx val="64"/>
          <c:order val="64"/>
          <c:tx>
            <c:strRef>
              <c:f>доля!$BN$4</c:f>
              <c:strCache>
                <c:ptCount val="1"/>
                <c:pt idx="0">
                  <c:v>Красноярский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доля!$BN$5:$BN$18</c:f>
              <c:numCache>
                <c:formatCode>#,##0.0000</c:formatCode>
                <c:ptCount val="14"/>
                <c:pt idx="1">
                  <c:v>2.4610568614236349E-2</c:v>
                </c:pt>
                <c:pt idx="2">
                  <c:v>2.7876058054828512E-2</c:v>
                </c:pt>
                <c:pt idx="3">
                  <c:v>2.9087464486966953E-2</c:v>
                </c:pt>
                <c:pt idx="4">
                  <c:v>2.7766278568184789E-2</c:v>
                </c:pt>
                <c:pt idx="5">
                  <c:v>2.7334476482332747E-2</c:v>
                </c:pt>
                <c:pt idx="6">
                  <c:v>2.7781385298119247E-2</c:v>
                </c:pt>
                <c:pt idx="7">
                  <c:v>2.6919280706101067E-2</c:v>
                </c:pt>
                <c:pt idx="8">
                  <c:v>2.7576640279439429E-2</c:v>
                </c:pt>
                <c:pt idx="9">
                  <c:v>2.7605128628073461E-2</c:v>
                </c:pt>
                <c:pt idx="10">
                  <c:v>2.66849639771049E-2</c:v>
                </c:pt>
                <c:pt idx="11">
                  <c:v>2.6533086238645528E-2</c:v>
                </c:pt>
                <c:pt idx="12">
                  <c:v>2.5586163464705904E-2</c:v>
                </c:pt>
                <c:pt idx="13">
                  <c:v>2.4319110018992441E-2</c:v>
                </c:pt>
              </c:numCache>
            </c:numRef>
          </c:val>
        </c:ser>
        <c:ser>
          <c:idx val="65"/>
          <c:order val="65"/>
          <c:tx>
            <c:strRef>
              <c:f>доля!$BO$4</c:f>
              <c:strCache>
                <c:ptCount val="1"/>
                <c:pt idx="0">
                  <c:v>Новосибирская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доля!$BO$5:$BO$18</c:f>
              <c:numCache>
                <c:formatCode>#,##0.0000</c:formatCode>
                <c:ptCount val="14"/>
                <c:pt idx="1">
                  <c:v>4.5626413693421852E-2</c:v>
                </c:pt>
                <c:pt idx="2">
                  <c:v>4.5401062400781136E-2</c:v>
                </c:pt>
                <c:pt idx="3">
                  <c:v>4.6208155598867186E-2</c:v>
                </c:pt>
                <c:pt idx="4">
                  <c:v>4.8129964635815113E-2</c:v>
                </c:pt>
                <c:pt idx="5">
                  <c:v>4.7021753448044365E-2</c:v>
                </c:pt>
                <c:pt idx="6">
                  <c:v>4.70465627789627E-2</c:v>
                </c:pt>
                <c:pt idx="7">
                  <c:v>4.4305602924928751E-2</c:v>
                </c:pt>
                <c:pt idx="8">
                  <c:v>4.5377075267916914E-2</c:v>
                </c:pt>
                <c:pt idx="9">
                  <c:v>4.5663594917547096E-2</c:v>
                </c:pt>
                <c:pt idx="10">
                  <c:v>4.6057932779904491E-2</c:v>
                </c:pt>
                <c:pt idx="11">
                  <c:v>4.592180870474126E-2</c:v>
                </c:pt>
                <c:pt idx="12">
                  <c:v>4.6275991039493224E-2</c:v>
                </c:pt>
                <c:pt idx="13">
                  <c:v>4.6279148544336228E-2</c:v>
                </c:pt>
              </c:numCache>
            </c:numRef>
          </c:val>
        </c:ser>
        <c:ser>
          <c:idx val="66"/>
          <c:order val="66"/>
          <c:tx>
            <c:strRef>
              <c:f>доля!$BP$4</c:f>
              <c:strCache>
                <c:ptCount val="1"/>
                <c:pt idx="0">
                  <c:v>Омская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доля!$BP$5:$BP$18</c:f>
              <c:numCache>
                <c:formatCode>#,##0.0000</c:formatCode>
                <c:ptCount val="14"/>
                <c:pt idx="1">
                  <c:v>4.7021617106034912E-2</c:v>
                </c:pt>
                <c:pt idx="2">
                  <c:v>4.7292582242688189E-2</c:v>
                </c:pt>
                <c:pt idx="3">
                  <c:v>4.8327896332905275E-2</c:v>
                </c:pt>
                <c:pt idx="4">
                  <c:v>4.9373982406714263E-2</c:v>
                </c:pt>
                <c:pt idx="5">
                  <c:v>5.0402866440648765E-2</c:v>
                </c:pt>
                <c:pt idx="6">
                  <c:v>5.0084951546607498E-2</c:v>
                </c:pt>
                <c:pt idx="7">
                  <c:v>4.5948341783208377E-2</c:v>
                </c:pt>
                <c:pt idx="8">
                  <c:v>4.3559181287741409E-2</c:v>
                </c:pt>
                <c:pt idx="9">
                  <c:v>4.2708886531982446E-2</c:v>
                </c:pt>
                <c:pt idx="10">
                  <c:v>4.2655451637005168E-2</c:v>
                </c:pt>
                <c:pt idx="11">
                  <c:v>4.3547836828313903E-2</c:v>
                </c:pt>
                <c:pt idx="12">
                  <c:v>4.3756854447320109E-2</c:v>
                </c:pt>
                <c:pt idx="13">
                  <c:v>3.8876536710764929E-2</c:v>
                </c:pt>
              </c:numCache>
            </c:numRef>
          </c:val>
        </c:ser>
        <c:ser>
          <c:idx val="67"/>
          <c:order val="67"/>
          <c:tx>
            <c:strRef>
              <c:f>доля!$BQ$4</c:f>
              <c:strCache>
                <c:ptCount val="1"/>
                <c:pt idx="0">
                  <c:v>Алтай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доля!$BQ$5:$BQ$18</c:f>
              <c:numCache>
                <c:formatCode>#,##0.0000</c:formatCode>
                <c:ptCount val="14"/>
                <c:pt idx="1">
                  <c:v>4.0973567910224641E-2</c:v>
                </c:pt>
                <c:pt idx="2">
                  <c:v>4.4777371149740772E-2</c:v>
                </c:pt>
                <c:pt idx="3">
                  <c:v>4.5129958939161087E-2</c:v>
                </c:pt>
                <c:pt idx="4">
                  <c:v>4.5118352140951092E-2</c:v>
                </c:pt>
                <c:pt idx="5">
                  <c:v>4.496725002995268E-2</c:v>
                </c:pt>
                <c:pt idx="6">
                  <c:v>4.4440780644654045E-2</c:v>
                </c:pt>
                <c:pt idx="7">
                  <c:v>4.1459027624430746E-2</c:v>
                </c:pt>
                <c:pt idx="8">
                  <c:v>4.2915360435478327E-2</c:v>
                </c:pt>
                <c:pt idx="9">
                  <c:v>4.352388261097085E-2</c:v>
                </c:pt>
                <c:pt idx="10">
                  <c:v>4.1338180101076899E-2</c:v>
                </c:pt>
                <c:pt idx="11">
                  <c:v>4.1767383593380308E-2</c:v>
                </c:pt>
                <c:pt idx="12">
                  <c:v>3.9716079255549222E-2</c:v>
                </c:pt>
                <c:pt idx="13">
                  <c:v>3.6659045648396588E-2</c:v>
                </c:pt>
              </c:numCache>
            </c:numRef>
          </c:val>
        </c:ser>
        <c:ser>
          <c:idx val="68"/>
          <c:order val="68"/>
          <c:tx>
            <c:strRef>
              <c:f>доля!$BR$4</c:f>
              <c:strCache>
                <c:ptCount val="1"/>
                <c:pt idx="0">
                  <c:v>Бурятия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доля!$BR$5:$BR$18</c:f>
              <c:numCache>
                <c:formatCode>#,##0.0000</c:formatCode>
                <c:ptCount val="14"/>
                <c:pt idx="1">
                  <c:v>2.6477969752645821E-2</c:v>
                </c:pt>
                <c:pt idx="2">
                  <c:v>2.6987813297434941E-2</c:v>
                </c:pt>
                <c:pt idx="3">
                  <c:v>2.7645944025944794E-2</c:v>
                </c:pt>
                <c:pt idx="4">
                  <c:v>2.7352883810453865E-2</c:v>
                </c:pt>
                <c:pt idx="5">
                  <c:v>3.5552894644941178E-2</c:v>
                </c:pt>
                <c:pt idx="6">
                  <c:v>3.6772990652316151E-2</c:v>
                </c:pt>
                <c:pt idx="7">
                  <c:v>3.4593143116755168E-2</c:v>
                </c:pt>
                <c:pt idx="8">
                  <c:v>3.5911162989560187E-2</c:v>
                </c:pt>
                <c:pt idx="9">
                  <c:v>3.6295040383963223E-2</c:v>
                </c:pt>
                <c:pt idx="10">
                  <c:v>3.5729394179637192E-2</c:v>
                </c:pt>
                <c:pt idx="11">
                  <c:v>3.6522146985334313E-2</c:v>
                </c:pt>
                <c:pt idx="12">
                  <c:v>3.5165523680549177E-2</c:v>
                </c:pt>
                <c:pt idx="13">
                  <c:v>3.164278996004239E-2</c:v>
                </c:pt>
              </c:numCache>
            </c:numRef>
          </c:val>
        </c:ser>
        <c:ser>
          <c:idx val="69"/>
          <c:order val="69"/>
          <c:tx>
            <c:strRef>
              <c:f>доля!$BS$4</c:f>
              <c:strCache>
                <c:ptCount val="1"/>
                <c:pt idx="0">
                  <c:v>Тыва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доля!$BS$5:$BS$18</c:f>
              <c:numCache>
                <c:formatCode>#,##0.0000</c:formatCode>
                <c:ptCount val="14"/>
                <c:pt idx="1">
                  <c:v>2.7498201035626529E-2</c:v>
                </c:pt>
                <c:pt idx="2">
                  <c:v>2.9180208457564836E-2</c:v>
                </c:pt>
                <c:pt idx="3">
                  <c:v>3.05912306054699E-2</c:v>
                </c:pt>
                <c:pt idx="4">
                  <c:v>3.0601054498094249E-2</c:v>
                </c:pt>
                <c:pt idx="5">
                  <c:v>3.1326801919818403E-2</c:v>
                </c:pt>
                <c:pt idx="6">
                  <c:v>2.5636692298388365E-2</c:v>
                </c:pt>
                <c:pt idx="7">
                  <c:v>2.9244415033264158E-2</c:v>
                </c:pt>
                <c:pt idx="8">
                  <c:v>2.9346113165277406E-2</c:v>
                </c:pt>
                <c:pt idx="9">
                  <c:v>3.0092661679799779E-2</c:v>
                </c:pt>
                <c:pt idx="10">
                  <c:v>3.1943370811533735E-2</c:v>
                </c:pt>
                <c:pt idx="11">
                  <c:v>3.1775560852427491E-2</c:v>
                </c:pt>
                <c:pt idx="12">
                  <c:v>3.3533227194430242E-2</c:v>
                </c:pt>
                <c:pt idx="13">
                  <c:v>3.1290681291554594E-2</c:v>
                </c:pt>
              </c:numCache>
            </c:numRef>
          </c:val>
        </c:ser>
        <c:ser>
          <c:idx val="70"/>
          <c:order val="70"/>
          <c:tx>
            <c:strRef>
              <c:f>доля!$BT$4</c:f>
              <c:strCache>
                <c:ptCount val="1"/>
                <c:pt idx="0">
                  <c:v>Хакасия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доля!$BT$5:$BT$18</c:f>
              <c:numCache>
                <c:formatCode>#,##0.0000</c:formatCode>
                <c:ptCount val="14"/>
                <c:pt idx="1">
                  <c:v>2.6132034847255126E-2</c:v>
                </c:pt>
                <c:pt idx="2">
                  <c:v>2.6994260663089235E-2</c:v>
                </c:pt>
                <c:pt idx="3">
                  <c:v>2.7141249755925308E-2</c:v>
                </c:pt>
                <c:pt idx="4">
                  <c:v>2.8690137431766155E-2</c:v>
                </c:pt>
                <c:pt idx="5">
                  <c:v>3.036422532134456E-2</c:v>
                </c:pt>
                <c:pt idx="6">
                  <c:v>3.2023749591334222E-2</c:v>
                </c:pt>
                <c:pt idx="7">
                  <c:v>3.2593146200484778E-2</c:v>
                </c:pt>
                <c:pt idx="8">
                  <c:v>3.4772326564630959E-2</c:v>
                </c:pt>
                <c:pt idx="9">
                  <c:v>3.4644166090155144E-2</c:v>
                </c:pt>
                <c:pt idx="10">
                  <c:v>3.0325806992002949E-2</c:v>
                </c:pt>
                <c:pt idx="11">
                  <c:v>3.2211418340009776E-2</c:v>
                </c:pt>
                <c:pt idx="12">
                  <c:v>3.4620688737412933E-2</c:v>
                </c:pt>
                <c:pt idx="13">
                  <c:v>3.3069886465767112E-2</c:v>
                </c:pt>
              </c:numCache>
            </c:numRef>
          </c:val>
        </c:ser>
        <c:ser>
          <c:idx val="71"/>
          <c:order val="71"/>
          <c:tx>
            <c:strRef>
              <c:f>доля!$BU$4</c:f>
              <c:strCache>
                <c:ptCount val="1"/>
                <c:pt idx="0">
                  <c:v>Томская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доля!$BU$5:$BU$18</c:f>
              <c:numCache>
                <c:formatCode>#,##0.0000</c:formatCode>
                <c:ptCount val="14"/>
                <c:pt idx="1">
                  <c:v>3.4365221702706429E-2</c:v>
                </c:pt>
                <c:pt idx="2">
                  <c:v>2.8692892906646259E-2</c:v>
                </c:pt>
                <c:pt idx="3">
                  <c:v>2.2904942407830305E-2</c:v>
                </c:pt>
                <c:pt idx="4">
                  <c:v>1.8536713639255929E-2</c:v>
                </c:pt>
                <c:pt idx="5">
                  <c:v>1.977889423747017E-2</c:v>
                </c:pt>
                <c:pt idx="6">
                  <c:v>2.0754723405768678E-2</c:v>
                </c:pt>
                <c:pt idx="7">
                  <c:v>1.507706410626411E-2</c:v>
                </c:pt>
                <c:pt idx="8">
                  <c:v>1.5245893344574123E-2</c:v>
                </c:pt>
                <c:pt idx="9">
                  <c:v>1.5964679916700291E-2</c:v>
                </c:pt>
                <c:pt idx="10">
                  <c:v>1.4673652231472602E-2</c:v>
                </c:pt>
                <c:pt idx="11">
                  <c:v>1.5085923928753785E-2</c:v>
                </c:pt>
                <c:pt idx="12">
                  <c:v>1.6211704652202789E-2</c:v>
                </c:pt>
                <c:pt idx="13">
                  <c:v>1.394855985401239E-2</c:v>
                </c:pt>
              </c:numCache>
            </c:numRef>
          </c:val>
        </c:ser>
        <c:ser>
          <c:idx val="72"/>
          <c:order val="72"/>
          <c:tx>
            <c:strRef>
              <c:f>доля!$BV$4</c:f>
              <c:strCache>
                <c:ptCount val="1"/>
                <c:pt idx="0">
                  <c:v>Амурская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доля!$BV$5:$BV$18</c:f>
              <c:numCache>
                <c:formatCode>#,##0.0000</c:formatCode>
                <c:ptCount val="14"/>
                <c:pt idx="1">
                  <c:v>2.2892303844198283E-2</c:v>
                </c:pt>
                <c:pt idx="2">
                  <c:v>2.5517839212905631E-2</c:v>
                </c:pt>
                <c:pt idx="3">
                  <c:v>2.8781611271333253E-2</c:v>
                </c:pt>
                <c:pt idx="4">
                  <c:v>2.635607136812269E-2</c:v>
                </c:pt>
                <c:pt idx="5">
                  <c:v>2.9157931166502803E-2</c:v>
                </c:pt>
                <c:pt idx="6">
                  <c:v>2.9831680490833314E-2</c:v>
                </c:pt>
                <c:pt idx="7">
                  <c:v>2.9933861235323999E-2</c:v>
                </c:pt>
                <c:pt idx="8">
                  <c:v>2.8983866621670056E-2</c:v>
                </c:pt>
                <c:pt idx="9">
                  <c:v>3.1021569072241996E-2</c:v>
                </c:pt>
                <c:pt idx="10">
                  <c:v>2.912891283536409E-2</c:v>
                </c:pt>
                <c:pt idx="11">
                  <c:v>3.0602860471996472E-2</c:v>
                </c:pt>
                <c:pt idx="12">
                  <c:v>3.1639800751486091E-2</c:v>
                </c:pt>
                <c:pt idx="13">
                  <c:v>2.5427105909262469E-2</c:v>
                </c:pt>
              </c:numCache>
            </c:numRef>
          </c:val>
        </c:ser>
        <c:ser>
          <c:idx val="73"/>
          <c:order val="73"/>
          <c:tx>
            <c:strRef>
              <c:f>доля!$BW$4</c:f>
              <c:strCache>
                <c:ptCount val="1"/>
                <c:pt idx="0">
                  <c:v>Еврейская АО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доля!$BW$5:$BW$18</c:f>
              <c:numCache>
                <c:formatCode>#,##0.0000</c:formatCode>
                <c:ptCount val="14"/>
                <c:pt idx="1">
                  <c:v>0.19762377465666922</c:v>
                </c:pt>
                <c:pt idx="2">
                  <c:v>0.20702191471068113</c:v>
                </c:pt>
                <c:pt idx="3">
                  <c:v>0.21072422532244126</c:v>
                </c:pt>
                <c:pt idx="4">
                  <c:v>0.21171211906426232</c:v>
                </c:pt>
                <c:pt idx="5">
                  <c:v>0.21089531897571789</c:v>
                </c:pt>
                <c:pt idx="6">
                  <c:v>0.20452867494632229</c:v>
                </c:pt>
                <c:pt idx="7">
                  <c:v>0.19354429784157948</c:v>
                </c:pt>
                <c:pt idx="8">
                  <c:v>0.18701436539707725</c:v>
                </c:pt>
                <c:pt idx="9">
                  <c:v>0.18220053307388165</c:v>
                </c:pt>
                <c:pt idx="10">
                  <c:v>0.18602559251918688</c:v>
                </c:pt>
                <c:pt idx="11">
                  <c:v>0.18468351272174113</c:v>
                </c:pt>
                <c:pt idx="12">
                  <c:v>0.18717849559391705</c:v>
                </c:pt>
                <c:pt idx="13">
                  <c:v>0.17965442464777462</c:v>
                </c:pt>
              </c:numCache>
            </c:numRef>
          </c:val>
        </c:ser>
        <c:ser>
          <c:idx val="74"/>
          <c:order val="74"/>
          <c:tx>
            <c:strRef>
              <c:f>доля!$BX$4</c:f>
              <c:strCache>
                <c:ptCount val="1"/>
                <c:pt idx="0">
                  <c:v>Камчатский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доля!$BX$5:$BX$18</c:f>
              <c:numCache>
                <c:formatCode>#,##0.0000</c:formatCode>
                <c:ptCount val="14"/>
                <c:pt idx="1">
                  <c:v>3.4113690736836344E-2</c:v>
                </c:pt>
                <c:pt idx="2">
                  <c:v>3.5605628170522083E-2</c:v>
                </c:pt>
                <c:pt idx="3">
                  <c:v>3.7879710620805529E-2</c:v>
                </c:pt>
                <c:pt idx="4">
                  <c:v>3.3510358705872254E-2</c:v>
                </c:pt>
                <c:pt idx="5">
                  <c:v>4.6772724289898322E-2</c:v>
                </c:pt>
                <c:pt idx="6">
                  <c:v>4.6959647351163619E-2</c:v>
                </c:pt>
                <c:pt idx="7">
                  <c:v>5.1885414232310592E-2</c:v>
                </c:pt>
                <c:pt idx="8">
                  <c:v>5.1534531973136836E-2</c:v>
                </c:pt>
                <c:pt idx="9">
                  <c:v>7.1930143050958267E-2</c:v>
                </c:pt>
                <c:pt idx="10">
                  <c:v>7.0799071606678254E-2</c:v>
                </c:pt>
                <c:pt idx="11">
                  <c:v>7.4073509686512509E-2</c:v>
                </c:pt>
                <c:pt idx="12">
                  <c:v>7.5354362611537579E-2</c:v>
                </c:pt>
                <c:pt idx="13">
                  <c:v>7.4402861660652325E-2</c:v>
                </c:pt>
              </c:numCache>
            </c:numRef>
          </c:val>
        </c:ser>
        <c:ser>
          <c:idx val="75"/>
          <c:order val="75"/>
          <c:tx>
            <c:strRef>
              <c:f>доля!$BY$4</c:f>
              <c:strCache>
                <c:ptCount val="1"/>
                <c:pt idx="0">
                  <c:v>Магаданская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доля!$BY$5:$BY$18</c:f>
              <c:numCache>
                <c:formatCode>#,##0.0000</c:formatCode>
                <c:ptCount val="14"/>
                <c:pt idx="1">
                  <c:v>1.7412220041112036E-2</c:v>
                </c:pt>
                <c:pt idx="2">
                  <c:v>1.8264815445567489E-2</c:v>
                </c:pt>
                <c:pt idx="3">
                  <c:v>1.8293731333274284E-2</c:v>
                </c:pt>
                <c:pt idx="4">
                  <c:v>1.8268096291928406E-2</c:v>
                </c:pt>
                <c:pt idx="5">
                  <c:v>1.8811496442857487E-2</c:v>
                </c:pt>
                <c:pt idx="6">
                  <c:v>1.6349945672443623E-2</c:v>
                </c:pt>
                <c:pt idx="7">
                  <c:v>1.7519159979819843E-2</c:v>
                </c:pt>
                <c:pt idx="8">
                  <c:v>1.4703236066319998E-2</c:v>
                </c:pt>
                <c:pt idx="9">
                  <c:v>1.5035688768361527E-2</c:v>
                </c:pt>
                <c:pt idx="10">
                  <c:v>1.5373950965891611E-2</c:v>
                </c:pt>
                <c:pt idx="11">
                  <c:v>1.5462666494385687E-2</c:v>
                </c:pt>
                <c:pt idx="12">
                  <c:v>1.496303555046518E-2</c:v>
                </c:pt>
                <c:pt idx="13">
                  <c:v>1.4509932690560515E-2</c:v>
                </c:pt>
              </c:numCache>
            </c:numRef>
          </c:val>
        </c:ser>
        <c:ser>
          <c:idx val="76"/>
          <c:order val="76"/>
          <c:tx>
            <c:strRef>
              <c:f>доля!$BZ$4</c:f>
              <c:strCache>
                <c:ptCount val="1"/>
                <c:pt idx="0">
                  <c:v>Приморский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доля!$BZ$5:$BZ$18</c:f>
              <c:numCache>
                <c:formatCode>#,##0.0000</c:formatCode>
                <c:ptCount val="14"/>
                <c:pt idx="1">
                  <c:v>2.3850356710879456E-2</c:v>
                </c:pt>
                <c:pt idx="2">
                  <c:v>2.4879938774145932E-2</c:v>
                </c:pt>
                <c:pt idx="3">
                  <c:v>2.541548943510848E-2</c:v>
                </c:pt>
                <c:pt idx="4">
                  <c:v>2.9858989194036237E-2</c:v>
                </c:pt>
                <c:pt idx="5">
                  <c:v>2.9511689063018466E-2</c:v>
                </c:pt>
                <c:pt idx="6">
                  <c:v>2.917013866790864E-2</c:v>
                </c:pt>
                <c:pt idx="7">
                  <c:v>2.7912774135940243E-2</c:v>
                </c:pt>
                <c:pt idx="8">
                  <c:v>2.5159738868855273E-2</c:v>
                </c:pt>
                <c:pt idx="9">
                  <c:v>2.5668647199997688E-2</c:v>
                </c:pt>
                <c:pt idx="10">
                  <c:v>2.5494543428668685E-2</c:v>
                </c:pt>
                <c:pt idx="11">
                  <c:v>2.4826849604094425E-2</c:v>
                </c:pt>
                <c:pt idx="12">
                  <c:v>2.5110712172552441E-2</c:v>
                </c:pt>
                <c:pt idx="13">
                  <c:v>2.6287215119775387E-2</c:v>
                </c:pt>
              </c:numCache>
            </c:numRef>
          </c:val>
        </c:ser>
        <c:ser>
          <c:idx val="77"/>
          <c:order val="77"/>
          <c:tx>
            <c:strRef>
              <c:f>доля!$CA$4</c:f>
              <c:strCache>
                <c:ptCount val="1"/>
                <c:pt idx="0">
                  <c:v>Саха-Якутия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доля!$CA$5:$CA$18</c:f>
              <c:numCache>
                <c:formatCode>#,##0.0000</c:formatCode>
                <c:ptCount val="14"/>
                <c:pt idx="1">
                  <c:v>1.6767309381709283E-2</c:v>
                </c:pt>
                <c:pt idx="2">
                  <c:v>1.4143674707378817E-2</c:v>
                </c:pt>
                <c:pt idx="3">
                  <c:v>1.3845402913291375E-2</c:v>
                </c:pt>
                <c:pt idx="4">
                  <c:v>1.2848533797991054E-2</c:v>
                </c:pt>
                <c:pt idx="5">
                  <c:v>1.2643043023296201E-2</c:v>
                </c:pt>
                <c:pt idx="6">
                  <c:v>1.3448032620290689E-2</c:v>
                </c:pt>
                <c:pt idx="7">
                  <c:v>1.2033998646727323E-2</c:v>
                </c:pt>
                <c:pt idx="8">
                  <c:v>1.2927179854302123E-2</c:v>
                </c:pt>
                <c:pt idx="9">
                  <c:v>1.4435893041453688E-2</c:v>
                </c:pt>
                <c:pt idx="10">
                  <c:v>1.4252588848826273E-2</c:v>
                </c:pt>
                <c:pt idx="11">
                  <c:v>1.5069674754944784E-2</c:v>
                </c:pt>
                <c:pt idx="12">
                  <c:v>1.7500462819800496E-2</c:v>
                </c:pt>
                <c:pt idx="13">
                  <c:v>1.234636098691445E-2</c:v>
                </c:pt>
              </c:numCache>
            </c:numRef>
          </c:val>
        </c:ser>
        <c:ser>
          <c:idx val="78"/>
          <c:order val="78"/>
          <c:tx>
            <c:strRef>
              <c:f>доля!$CB$4</c:f>
              <c:strCache>
                <c:ptCount val="1"/>
                <c:pt idx="0">
                  <c:v>Сахалинская обл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доля!$CB$5:$CB$18</c:f>
              <c:numCache>
                <c:formatCode>#,##0.0000</c:formatCode>
                <c:ptCount val="14"/>
                <c:pt idx="1">
                  <c:v>9.5051808229621847E-3</c:v>
                </c:pt>
                <c:pt idx="2">
                  <c:v>1.1731523492697737E-2</c:v>
                </c:pt>
                <c:pt idx="3">
                  <c:v>9.5081823149210688E-3</c:v>
                </c:pt>
                <c:pt idx="4">
                  <c:v>9.0750627728023638E-3</c:v>
                </c:pt>
                <c:pt idx="5">
                  <c:v>1.0267282375373702E-2</c:v>
                </c:pt>
                <c:pt idx="6">
                  <c:v>9.744027523448542E-3</c:v>
                </c:pt>
                <c:pt idx="7">
                  <c:v>9.4291308257308613E-3</c:v>
                </c:pt>
                <c:pt idx="8">
                  <c:v>9.7074011943844817E-3</c:v>
                </c:pt>
                <c:pt idx="9">
                  <c:v>1.2542551827921357E-2</c:v>
                </c:pt>
                <c:pt idx="10">
                  <c:v>1.60576338859474E-2</c:v>
                </c:pt>
                <c:pt idx="11">
                  <c:v>1.3133014113101539E-2</c:v>
                </c:pt>
                <c:pt idx="12">
                  <c:v>1.749414905082566E-2</c:v>
                </c:pt>
                <c:pt idx="13">
                  <c:v>1.9632310303995728E-2</c:v>
                </c:pt>
              </c:numCache>
            </c:numRef>
          </c:val>
        </c:ser>
        <c:ser>
          <c:idx val="79"/>
          <c:order val="79"/>
          <c:tx>
            <c:strRef>
              <c:f>доля!$CC$4</c:f>
              <c:strCache>
                <c:ptCount val="1"/>
                <c:pt idx="0">
                  <c:v>Хабаровский край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доля!$CC$5:$CC$18</c:f>
              <c:numCache>
                <c:formatCode>#,##0.0000</c:formatCode>
                <c:ptCount val="14"/>
                <c:pt idx="1">
                  <c:v>2.998525357231337E-2</c:v>
                </c:pt>
                <c:pt idx="2">
                  <c:v>3.0674673142527746E-2</c:v>
                </c:pt>
                <c:pt idx="3">
                  <c:v>3.1166463270384786E-2</c:v>
                </c:pt>
                <c:pt idx="4">
                  <c:v>2.9761748166355254E-2</c:v>
                </c:pt>
                <c:pt idx="5">
                  <c:v>2.9809609385121293E-2</c:v>
                </c:pt>
                <c:pt idx="6">
                  <c:v>3.1180588945348208E-2</c:v>
                </c:pt>
                <c:pt idx="7">
                  <c:v>2.7665043306990385E-2</c:v>
                </c:pt>
                <c:pt idx="8">
                  <c:v>2.7259400485493565E-2</c:v>
                </c:pt>
                <c:pt idx="9">
                  <c:v>2.7679725825748864E-2</c:v>
                </c:pt>
                <c:pt idx="10">
                  <c:v>2.8834510002201393E-2</c:v>
                </c:pt>
                <c:pt idx="11">
                  <c:v>3.0240671726939363E-2</c:v>
                </c:pt>
                <c:pt idx="12">
                  <c:v>3.3262197734386059E-2</c:v>
                </c:pt>
                <c:pt idx="13">
                  <c:v>2.932683885239095E-2</c:v>
                </c:pt>
              </c:numCache>
            </c:numRef>
          </c:val>
        </c:ser>
        <c:ser>
          <c:idx val="80"/>
          <c:order val="80"/>
          <c:tx>
            <c:strRef>
              <c:f>доля!$CD$4</c:f>
              <c:strCache>
                <c:ptCount val="1"/>
                <c:pt idx="0">
                  <c:v>Чукотский АО</c:v>
                </c:pt>
              </c:strCache>
            </c:strRef>
          </c:tx>
          <c:marker>
            <c:symbol val="none"/>
          </c:marker>
          <c:cat>
            <c:numRef>
              <c:f>доля!$A$5:$A$18</c:f>
              <c:numCache>
                <c:formatCode>dd/mm/yyyy</c:formatCode>
                <c:ptCount val="14"/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</c:numCache>
            </c:numRef>
          </c:cat>
          <c:val>
            <c:numRef>
              <c:f>доля!$CD$5:$CD$18</c:f>
              <c:numCache>
                <c:formatCode>#,##0.0000</c:formatCode>
                <c:ptCount val="14"/>
                <c:pt idx="1">
                  <c:v>9.0078861493836111E-4</c:v>
                </c:pt>
                <c:pt idx="2">
                  <c:v>1.0817186345665993E-3</c:v>
                </c:pt>
                <c:pt idx="3">
                  <c:v>8.1136480100210673E-4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marker val="1"/>
        <c:axId val="104960000"/>
        <c:axId val="104961536"/>
      </c:lineChart>
      <c:dateAx>
        <c:axId val="104960000"/>
        <c:scaling>
          <c:orientation val="minMax"/>
        </c:scaling>
        <c:axPos val="b"/>
        <c:numFmt formatCode="dd/mm/yy;@" sourceLinked="0"/>
        <c:tickLblPos val="nextTo"/>
        <c:crossAx val="104961536"/>
        <c:crosses val="autoZero"/>
        <c:auto val="1"/>
        <c:lblOffset val="100"/>
        <c:baseTimeUnit val="months"/>
      </c:dateAx>
      <c:valAx>
        <c:axId val="104961536"/>
        <c:scaling>
          <c:orientation val="minMax"/>
        </c:scaling>
        <c:axPos val="l"/>
        <c:majorGridlines/>
        <c:numFmt formatCode="0.00%" sourceLinked="0"/>
        <c:tickLblPos val="nextTo"/>
        <c:crossAx val="104960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293077</xdr:colOff>
      <xdr:row>5</xdr:row>
      <xdr:rowOff>97692</xdr:rowOff>
    </xdr:from>
    <xdr:to>
      <xdr:col>55</xdr:col>
      <xdr:colOff>842596</xdr:colOff>
      <xdr:row>47</xdr:row>
      <xdr:rowOff>8243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ase.garant.ru/10103000/9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032275"/>
  <sheetViews>
    <sheetView zoomScale="70" zoomScaleNormal="70" workbookViewId="0">
      <selection activeCell="O10" sqref="O10"/>
    </sheetView>
  </sheetViews>
  <sheetFormatPr defaultRowHeight="15"/>
  <cols>
    <col min="1" max="1" width="4" customWidth="1"/>
    <col min="2" max="2" width="21.85546875" customWidth="1"/>
    <col min="3" max="3" width="18.28515625" style="60" customWidth="1"/>
    <col min="4" max="4" width="4.85546875" style="54" hidden="1" customWidth="1"/>
    <col min="5" max="5" width="3.7109375" style="54" hidden="1" customWidth="1"/>
    <col min="6" max="6" width="4" hidden="1" customWidth="1"/>
    <col min="7" max="7" width="21.85546875" hidden="1" customWidth="1"/>
    <col min="8" max="8" width="18.42578125" style="60" customWidth="1"/>
    <col min="9" max="9" width="14.5703125" style="54" customWidth="1"/>
    <col min="10" max="10" width="17.85546875" customWidth="1"/>
    <col min="11" max="11" width="16.42578125" customWidth="1"/>
  </cols>
  <sheetData>
    <row r="3" spans="1:10">
      <c r="C3" s="60" t="s">
        <v>1245</v>
      </c>
      <c r="G3" t="s">
        <v>1244</v>
      </c>
      <c r="H3" s="60" t="s">
        <v>1246</v>
      </c>
      <c r="J3" t="s">
        <v>1247</v>
      </c>
    </row>
    <row r="4" spans="1:10">
      <c r="A4">
        <v>1</v>
      </c>
      <c r="B4" t="s">
        <v>0</v>
      </c>
      <c r="C4" s="60">
        <v>48314853</v>
      </c>
      <c r="F4">
        <v>1</v>
      </c>
      <c r="G4" t="s">
        <v>0</v>
      </c>
      <c r="H4" s="60">
        <v>-3584873</v>
      </c>
      <c r="I4" s="58">
        <f>CORREL(C4:C83,H4:H83)</f>
        <v>0.98388255056388885</v>
      </c>
      <c r="J4">
        <f>H4/C4</f>
        <v>-7.4198155999770921E-2</v>
      </c>
    </row>
    <row r="5" spans="1:10">
      <c r="A5">
        <v>2</v>
      </c>
      <c r="B5" t="s">
        <v>2</v>
      </c>
      <c r="C5" s="60">
        <v>24787085</v>
      </c>
      <c r="F5">
        <v>2</v>
      </c>
      <c r="G5" t="s">
        <v>2</v>
      </c>
      <c r="H5" s="60">
        <v>-19621206</v>
      </c>
      <c r="I5" s="58"/>
      <c r="J5">
        <f t="shared" ref="J5:J68" si="0">H5/C5</f>
        <v>-0.79158989449546002</v>
      </c>
    </row>
    <row r="6" spans="1:10">
      <c r="A6">
        <v>3</v>
      </c>
      <c r="B6" t="s">
        <v>3</v>
      </c>
      <c r="C6" s="60">
        <v>79263417</v>
      </c>
      <c r="F6">
        <v>3</v>
      </c>
      <c r="G6" t="s">
        <v>3</v>
      </c>
      <c r="H6" s="60">
        <v>6595735</v>
      </c>
      <c r="I6" s="58"/>
      <c r="J6">
        <f t="shared" si="0"/>
        <v>8.3212852153472017E-2</v>
      </c>
    </row>
    <row r="7" spans="1:10">
      <c r="A7">
        <v>4</v>
      </c>
      <c r="B7" t="s">
        <v>4</v>
      </c>
      <c r="C7" s="60">
        <v>833714873</v>
      </c>
      <c r="F7">
        <v>4</v>
      </c>
      <c r="G7" t="s">
        <v>4</v>
      </c>
      <c r="H7" s="60">
        <v>157296922</v>
      </c>
      <c r="I7" s="58"/>
      <c r="J7">
        <f t="shared" si="0"/>
        <v>0.18866992432795426</v>
      </c>
    </row>
    <row r="8" spans="1:10">
      <c r="A8">
        <v>5</v>
      </c>
      <c r="B8" t="s">
        <v>106</v>
      </c>
      <c r="C8" s="60">
        <v>22084475</v>
      </c>
      <c r="F8">
        <v>5</v>
      </c>
      <c r="G8" t="s">
        <v>106</v>
      </c>
      <c r="H8" s="60">
        <v>-16910878</v>
      </c>
      <c r="I8" s="58"/>
      <c r="J8">
        <f t="shared" si="0"/>
        <v>-0.76573602043969802</v>
      </c>
    </row>
    <row r="9" spans="1:10">
      <c r="A9">
        <v>6</v>
      </c>
      <c r="B9" t="s">
        <v>107</v>
      </c>
      <c r="C9" s="60">
        <v>43528888</v>
      </c>
      <c r="F9">
        <v>6</v>
      </c>
      <c r="G9" t="s">
        <v>107</v>
      </c>
      <c r="H9" s="60">
        <v>-29435515</v>
      </c>
      <c r="I9" s="58"/>
      <c r="J9">
        <f t="shared" si="0"/>
        <v>-0.67622942722543244</v>
      </c>
    </row>
    <row r="10" spans="1:10" ht="14.25" customHeight="1">
      <c r="A10">
        <v>7</v>
      </c>
      <c r="B10" t="s">
        <v>108</v>
      </c>
      <c r="C10" s="60">
        <v>14690300</v>
      </c>
      <c r="F10">
        <v>7</v>
      </c>
      <c r="G10" t="s">
        <v>108</v>
      </c>
      <c r="H10" s="60">
        <v>-22770654</v>
      </c>
      <c r="I10" s="58"/>
      <c r="J10">
        <f t="shared" si="0"/>
        <v>-1.5500469016970382</v>
      </c>
    </row>
    <row r="11" spans="1:10">
      <c r="A11">
        <v>8</v>
      </c>
      <c r="B11" t="s">
        <v>109</v>
      </c>
      <c r="C11" s="60">
        <v>52762810</v>
      </c>
      <c r="F11">
        <v>8</v>
      </c>
      <c r="G11" t="s">
        <v>109</v>
      </c>
      <c r="H11" s="60">
        <v>-133412</v>
      </c>
      <c r="I11" s="58"/>
      <c r="J11">
        <f t="shared" si="0"/>
        <v>-2.5285234050271394E-3</v>
      </c>
    </row>
    <row r="12" spans="1:10">
      <c r="A12">
        <v>9</v>
      </c>
      <c r="B12" t="s">
        <v>110</v>
      </c>
      <c r="C12" s="60">
        <v>52295449</v>
      </c>
      <c r="F12">
        <v>9</v>
      </c>
      <c r="G12" t="s">
        <v>110</v>
      </c>
      <c r="H12" s="60">
        <v>-3387383</v>
      </c>
      <c r="I12" s="58"/>
      <c r="J12">
        <f t="shared" si="0"/>
        <v>-6.4773953848259333E-2</v>
      </c>
    </row>
    <row r="13" spans="1:10">
      <c r="A13">
        <v>10</v>
      </c>
      <c r="B13" t="s">
        <v>13</v>
      </c>
      <c r="C13" s="60">
        <v>14690241852</v>
      </c>
      <c r="F13">
        <v>10</v>
      </c>
      <c r="G13" t="s">
        <v>13</v>
      </c>
      <c r="H13" s="60">
        <v>1938679418</v>
      </c>
      <c r="I13" s="58"/>
      <c r="J13">
        <f t="shared" si="0"/>
        <v>0.13197055824755252</v>
      </c>
    </row>
    <row r="14" spans="1:10">
      <c r="A14">
        <v>11</v>
      </c>
      <c r="B14" t="s">
        <v>111</v>
      </c>
      <c r="C14" s="60">
        <v>926853868</v>
      </c>
      <c r="F14">
        <v>11</v>
      </c>
      <c r="G14" t="s">
        <v>111</v>
      </c>
      <c r="H14" s="60">
        <v>368504450</v>
      </c>
      <c r="I14" s="58"/>
      <c r="J14">
        <f t="shared" si="0"/>
        <v>0.39758635392564384</v>
      </c>
    </row>
    <row r="15" spans="1:10">
      <c r="A15">
        <v>12</v>
      </c>
      <c r="B15" t="s">
        <v>112</v>
      </c>
      <c r="C15" s="60">
        <v>22167902</v>
      </c>
      <c r="F15">
        <v>12</v>
      </c>
      <c r="G15" t="s">
        <v>112</v>
      </c>
      <c r="H15" s="60">
        <v>-939878</v>
      </c>
      <c r="I15" s="58"/>
      <c r="J15">
        <f t="shared" si="0"/>
        <v>-4.2398148458072396E-2</v>
      </c>
    </row>
    <row r="16" spans="1:10">
      <c r="A16">
        <v>13</v>
      </c>
      <c r="B16" t="s">
        <v>113</v>
      </c>
      <c r="C16" s="60">
        <v>43812735</v>
      </c>
      <c r="F16">
        <v>13</v>
      </c>
      <c r="G16" t="s">
        <v>113</v>
      </c>
      <c r="H16" s="60">
        <v>-35079508</v>
      </c>
      <c r="I16" s="58"/>
      <c r="J16">
        <f t="shared" si="0"/>
        <v>-0.80066921181706641</v>
      </c>
    </row>
    <row r="17" spans="1:10">
      <c r="A17">
        <v>14</v>
      </c>
      <c r="B17" t="s">
        <v>114</v>
      </c>
      <c r="C17" s="60">
        <v>38208140</v>
      </c>
      <c r="F17">
        <v>14</v>
      </c>
      <c r="G17" t="s">
        <v>114</v>
      </c>
      <c r="H17" s="60">
        <v>-40440656</v>
      </c>
      <c r="I17" s="58"/>
      <c r="J17">
        <f t="shared" si="0"/>
        <v>-1.0584303763543581</v>
      </c>
    </row>
    <row r="18" spans="1:10">
      <c r="A18">
        <v>15</v>
      </c>
      <c r="B18" t="s">
        <v>115</v>
      </c>
      <c r="C18" s="60">
        <v>21838931</v>
      </c>
      <c r="F18">
        <v>15</v>
      </c>
      <c r="G18" t="s">
        <v>115</v>
      </c>
      <c r="H18" s="60">
        <v>-1304013</v>
      </c>
      <c r="I18" s="58"/>
      <c r="J18">
        <f t="shared" si="0"/>
        <v>-5.9710477587021089E-2</v>
      </c>
    </row>
    <row r="19" spans="1:10">
      <c r="A19">
        <v>16</v>
      </c>
      <c r="B19" t="s">
        <v>116</v>
      </c>
      <c r="C19" s="60">
        <v>28940321</v>
      </c>
      <c r="F19">
        <v>16</v>
      </c>
      <c r="G19" t="s">
        <v>116</v>
      </c>
      <c r="H19" s="60">
        <v>-43882353</v>
      </c>
      <c r="I19" s="58"/>
      <c r="J19">
        <f t="shared" si="0"/>
        <v>-1.5163049850069044</v>
      </c>
    </row>
    <row r="20" spans="1:10">
      <c r="A20">
        <v>17</v>
      </c>
      <c r="B20" t="s">
        <v>117</v>
      </c>
      <c r="C20" s="60">
        <v>70573516</v>
      </c>
      <c r="F20">
        <v>17</v>
      </c>
      <c r="G20" t="s">
        <v>117</v>
      </c>
      <c r="H20" s="60">
        <v>-41022308</v>
      </c>
      <c r="I20" s="58"/>
      <c r="J20">
        <f t="shared" si="0"/>
        <v>-0.58127057181053587</v>
      </c>
    </row>
    <row r="21" spans="1:10">
      <c r="A21">
        <v>18</v>
      </c>
      <c r="B21" t="s">
        <v>118</v>
      </c>
      <c r="C21" s="60">
        <v>383913796</v>
      </c>
      <c r="F21">
        <v>18</v>
      </c>
      <c r="G21" t="s">
        <v>118</v>
      </c>
      <c r="H21" s="60">
        <v>159822657</v>
      </c>
      <c r="I21" s="58"/>
      <c r="J21">
        <f t="shared" si="0"/>
        <v>0.41629829056729184</v>
      </c>
    </row>
    <row r="22" spans="1:10">
      <c r="A22">
        <v>19</v>
      </c>
      <c r="B22" t="s">
        <v>119</v>
      </c>
      <c r="C22" s="60">
        <v>28129963</v>
      </c>
      <c r="F22">
        <v>19</v>
      </c>
      <c r="G22" t="s">
        <v>119</v>
      </c>
      <c r="H22" s="60">
        <v>-33770138</v>
      </c>
      <c r="I22" s="58"/>
      <c r="J22">
        <f t="shared" si="0"/>
        <v>-1.2005041741434215</v>
      </c>
    </row>
    <row r="23" spans="1:10">
      <c r="A23">
        <v>20</v>
      </c>
      <c r="B23" t="s">
        <v>120</v>
      </c>
      <c r="C23" s="60">
        <v>64630411</v>
      </c>
      <c r="F23">
        <v>20</v>
      </c>
      <c r="G23" t="s">
        <v>120</v>
      </c>
      <c r="H23" s="60">
        <v>-27395906</v>
      </c>
      <c r="I23" s="58"/>
      <c r="J23">
        <f t="shared" si="0"/>
        <v>-0.42388568440327573</v>
      </c>
    </row>
    <row r="24" spans="1:10">
      <c r="A24">
        <v>21</v>
      </c>
      <c r="B24" t="s">
        <v>121</v>
      </c>
      <c r="C24" s="60">
        <v>1834897301</v>
      </c>
      <c r="F24">
        <v>21</v>
      </c>
      <c r="G24" t="s">
        <v>121</v>
      </c>
      <c r="H24" s="60">
        <v>272701264</v>
      </c>
      <c r="I24" s="58"/>
      <c r="J24">
        <f t="shared" si="0"/>
        <v>0.14861936079549556</v>
      </c>
    </row>
    <row r="25" spans="1:10">
      <c r="A25">
        <v>22</v>
      </c>
      <c r="B25" t="s">
        <v>122</v>
      </c>
      <c r="C25" s="60">
        <v>87293107</v>
      </c>
      <c r="F25">
        <v>22</v>
      </c>
      <c r="G25" t="s">
        <v>122</v>
      </c>
      <c r="H25" s="60">
        <v>1825589</v>
      </c>
      <c r="I25" s="58"/>
      <c r="J25">
        <f t="shared" si="0"/>
        <v>2.0913323660251892E-2</v>
      </c>
    </row>
    <row r="26" spans="1:10">
      <c r="A26">
        <v>23</v>
      </c>
      <c r="B26" t="s">
        <v>123</v>
      </c>
      <c r="C26" s="60">
        <v>22512337</v>
      </c>
      <c r="F26">
        <v>23</v>
      </c>
      <c r="G26" t="s">
        <v>123</v>
      </c>
      <c r="H26" s="60">
        <v>7871713</v>
      </c>
      <c r="I26" s="58"/>
      <c r="J26">
        <f t="shared" si="0"/>
        <v>0.34966218744859762</v>
      </c>
    </row>
    <row r="27" spans="1:10">
      <c r="A27">
        <v>24</v>
      </c>
      <c r="B27" t="s">
        <v>124</v>
      </c>
      <c r="C27" s="60">
        <v>69127812</v>
      </c>
      <c r="F27">
        <v>24</v>
      </c>
      <c r="G27" t="s">
        <v>124</v>
      </c>
      <c r="H27" s="60">
        <v>12699692</v>
      </c>
      <c r="I27" s="58"/>
      <c r="J27">
        <f t="shared" si="0"/>
        <v>0.18371320648771583</v>
      </c>
    </row>
    <row r="28" spans="1:10">
      <c r="A28">
        <v>25</v>
      </c>
      <c r="B28" t="s">
        <v>125</v>
      </c>
      <c r="C28" s="60">
        <v>44863389</v>
      </c>
      <c r="F28">
        <v>25</v>
      </c>
      <c r="G28" t="s">
        <v>125</v>
      </c>
      <c r="H28" s="60">
        <v>3987117</v>
      </c>
      <c r="I28" s="58"/>
      <c r="J28">
        <f t="shared" si="0"/>
        <v>8.8872398828363147E-2</v>
      </c>
    </row>
    <row r="29" spans="1:10">
      <c r="A29">
        <v>26</v>
      </c>
      <c r="B29" t="s">
        <v>126</v>
      </c>
      <c r="C29" s="60">
        <v>52074193</v>
      </c>
      <c r="F29">
        <v>26</v>
      </c>
      <c r="G29" t="s">
        <v>126</v>
      </c>
      <c r="H29" s="60">
        <v>4729787</v>
      </c>
      <c r="I29" s="58"/>
      <c r="J29">
        <f t="shared" si="0"/>
        <v>9.0827850179070468E-2</v>
      </c>
    </row>
    <row r="30" spans="1:10">
      <c r="A30">
        <v>27</v>
      </c>
      <c r="B30" t="s">
        <v>92</v>
      </c>
      <c r="C30" s="60">
        <v>50049272</v>
      </c>
      <c r="F30">
        <v>27</v>
      </c>
      <c r="G30" t="s">
        <v>92</v>
      </c>
      <c r="H30" s="60">
        <v>5549869</v>
      </c>
      <c r="I30" s="58"/>
      <c r="J30">
        <f t="shared" si="0"/>
        <v>0.11088810642440514</v>
      </c>
    </row>
    <row r="31" spans="1:10">
      <c r="A31">
        <v>28</v>
      </c>
      <c r="B31" t="s">
        <v>127</v>
      </c>
      <c r="C31" s="60">
        <v>84010475</v>
      </c>
      <c r="F31">
        <v>28</v>
      </c>
      <c r="G31" t="s">
        <v>127</v>
      </c>
      <c r="H31" s="60">
        <v>20517337</v>
      </c>
      <c r="I31" s="58"/>
      <c r="J31">
        <f t="shared" si="0"/>
        <v>0.24422355664576351</v>
      </c>
    </row>
    <row r="32" spans="1:10">
      <c r="A32">
        <v>29</v>
      </c>
      <c r="B32" t="s">
        <v>128</v>
      </c>
      <c r="C32" s="60">
        <v>24669934</v>
      </c>
      <c r="F32">
        <v>29</v>
      </c>
      <c r="G32" t="s">
        <v>128</v>
      </c>
      <c r="H32" s="60">
        <v>3310846</v>
      </c>
      <c r="I32" s="58"/>
      <c r="J32">
        <f t="shared" si="0"/>
        <v>0.13420570967072712</v>
      </c>
    </row>
    <row r="33" spans="1:10">
      <c r="A33">
        <v>30</v>
      </c>
      <c r="B33" t="s">
        <v>129</v>
      </c>
      <c r="C33" s="60">
        <v>107325919</v>
      </c>
      <c r="F33">
        <v>30</v>
      </c>
      <c r="G33" t="s">
        <v>129</v>
      </c>
      <c r="H33" s="60">
        <v>10004082</v>
      </c>
      <c r="I33" s="58"/>
      <c r="J33">
        <f t="shared" si="0"/>
        <v>9.321217179607845E-2</v>
      </c>
    </row>
    <row r="34" spans="1:10">
      <c r="A34">
        <v>31</v>
      </c>
      <c r="B34" t="s">
        <v>39</v>
      </c>
      <c r="C34" s="60">
        <v>727622617</v>
      </c>
      <c r="F34">
        <v>31</v>
      </c>
      <c r="G34" t="s">
        <v>39</v>
      </c>
      <c r="H34" s="60">
        <v>134335578</v>
      </c>
      <c r="I34" s="58"/>
      <c r="J34">
        <f t="shared" si="0"/>
        <v>0.18462259811805712</v>
      </c>
    </row>
    <row r="35" spans="1:10">
      <c r="A35">
        <v>32</v>
      </c>
      <c r="B35" t="s">
        <v>130</v>
      </c>
      <c r="C35" s="60">
        <v>24409193</v>
      </c>
      <c r="F35">
        <v>32</v>
      </c>
      <c r="G35" t="s">
        <v>130</v>
      </c>
      <c r="H35" s="60">
        <v>2194824</v>
      </c>
      <c r="I35" s="58"/>
      <c r="J35">
        <f t="shared" si="0"/>
        <v>8.991792559467246E-2</v>
      </c>
    </row>
    <row r="36" spans="1:10">
      <c r="A36">
        <v>33</v>
      </c>
      <c r="B36" t="s">
        <v>131</v>
      </c>
      <c r="C36" s="60">
        <v>9375041</v>
      </c>
      <c r="F36">
        <v>33</v>
      </c>
      <c r="G36" t="s">
        <v>131</v>
      </c>
      <c r="H36" s="60">
        <v>795866</v>
      </c>
      <c r="I36" s="58"/>
      <c r="J36">
        <f t="shared" si="0"/>
        <v>8.4892002072310943E-2</v>
      </c>
    </row>
    <row r="37" spans="1:10">
      <c r="A37">
        <v>34</v>
      </c>
      <c r="B37" t="s">
        <v>132</v>
      </c>
      <c r="C37" s="60">
        <v>603681290</v>
      </c>
      <c r="F37">
        <v>34</v>
      </c>
      <c r="G37" t="s">
        <v>132</v>
      </c>
      <c r="H37" s="60">
        <v>101171848</v>
      </c>
      <c r="I37" s="58"/>
      <c r="J37">
        <f t="shared" si="0"/>
        <v>0.16759149186154171</v>
      </c>
    </row>
    <row r="38" spans="1:10">
      <c r="A38">
        <v>35</v>
      </c>
      <c r="B38" t="s">
        <v>133</v>
      </c>
      <c r="C38" s="60">
        <v>33276525</v>
      </c>
      <c r="F38">
        <v>35</v>
      </c>
      <c r="G38" t="s">
        <v>133</v>
      </c>
      <c r="H38" s="60">
        <v>1929210</v>
      </c>
      <c r="I38" s="58"/>
      <c r="J38">
        <f t="shared" si="0"/>
        <v>5.7975104071113191E-2</v>
      </c>
    </row>
    <row r="39" spans="1:10">
      <c r="A39">
        <v>36</v>
      </c>
      <c r="B39" t="s">
        <v>134</v>
      </c>
      <c r="C39" s="60">
        <v>21508345</v>
      </c>
      <c r="F39">
        <v>36</v>
      </c>
      <c r="G39" t="s">
        <v>134</v>
      </c>
      <c r="H39" s="60">
        <v>4821100</v>
      </c>
      <c r="I39" s="58"/>
      <c r="J39">
        <f t="shared" si="0"/>
        <v>0.22415020774494737</v>
      </c>
    </row>
    <row r="40" spans="1:10">
      <c r="A40">
        <v>37</v>
      </c>
      <c r="B40" t="s">
        <v>135</v>
      </c>
      <c r="C40" s="60">
        <v>42356744</v>
      </c>
      <c r="F40">
        <v>37</v>
      </c>
      <c r="G40" t="s">
        <v>135</v>
      </c>
      <c r="H40" s="60">
        <v>-11021501</v>
      </c>
      <c r="I40" s="58"/>
      <c r="J40">
        <f t="shared" si="0"/>
        <v>-0.26020652106781389</v>
      </c>
    </row>
    <row r="41" spans="1:10">
      <c r="A41">
        <v>38</v>
      </c>
      <c r="B41" t="s">
        <v>136</v>
      </c>
      <c r="C41" s="60">
        <v>8688837</v>
      </c>
      <c r="F41">
        <v>38</v>
      </c>
      <c r="G41" t="s">
        <v>136</v>
      </c>
      <c r="H41" s="60">
        <v>-160757</v>
      </c>
      <c r="I41" s="58"/>
      <c r="J41">
        <f t="shared" si="0"/>
        <v>-1.8501555501616616E-2</v>
      </c>
    </row>
    <row r="42" spans="1:10">
      <c r="A42">
        <v>39</v>
      </c>
      <c r="B42" t="s">
        <v>137</v>
      </c>
      <c r="C42" s="60">
        <v>15542130</v>
      </c>
      <c r="F42">
        <v>39</v>
      </c>
      <c r="G42" t="s">
        <v>137</v>
      </c>
      <c r="H42" s="60">
        <v>-1753796</v>
      </c>
      <c r="I42" s="58"/>
      <c r="J42">
        <f t="shared" si="0"/>
        <v>-0.11284141877593354</v>
      </c>
    </row>
    <row r="43" spans="1:10">
      <c r="A43">
        <v>40</v>
      </c>
      <c r="B43" t="s">
        <v>138</v>
      </c>
      <c r="C43" s="60">
        <v>310224614</v>
      </c>
      <c r="F43">
        <v>40</v>
      </c>
      <c r="G43" t="s">
        <v>138</v>
      </c>
      <c r="H43" s="60">
        <v>64411165</v>
      </c>
      <c r="I43" s="58"/>
      <c r="J43">
        <f t="shared" si="0"/>
        <v>0.20762751275435545</v>
      </c>
    </row>
    <row r="44" spans="1:10">
      <c r="A44">
        <v>41</v>
      </c>
      <c r="B44" t="s">
        <v>139</v>
      </c>
      <c r="C44" s="60">
        <v>19696863</v>
      </c>
      <c r="F44">
        <v>41</v>
      </c>
      <c r="G44" t="s">
        <v>139</v>
      </c>
      <c r="H44" s="60">
        <v>3418464</v>
      </c>
      <c r="I44" s="58"/>
      <c r="J44">
        <f t="shared" si="0"/>
        <v>0.17355372781950101</v>
      </c>
    </row>
    <row r="45" spans="1:10">
      <c r="A45">
        <v>42</v>
      </c>
      <c r="B45" t="s">
        <v>140</v>
      </c>
      <c r="C45" s="60">
        <v>103505603</v>
      </c>
      <c r="F45">
        <v>42</v>
      </c>
      <c r="G45" t="s">
        <v>140</v>
      </c>
      <c r="H45" s="60">
        <v>11768745</v>
      </c>
      <c r="I45" s="58"/>
      <c r="J45">
        <f t="shared" si="0"/>
        <v>0.1137015258971053</v>
      </c>
    </row>
    <row r="46" spans="1:10">
      <c r="A46">
        <v>43</v>
      </c>
      <c r="B46" t="s">
        <v>141</v>
      </c>
      <c r="C46" s="60">
        <v>799116163</v>
      </c>
      <c r="F46">
        <v>43</v>
      </c>
      <c r="G46" t="s">
        <v>141</v>
      </c>
      <c r="H46" s="60">
        <v>213963206</v>
      </c>
      <c r="I46" s="58"/>
      <c r="J46">
        <f t="shared" si="0"/>
        <v>0.2677498164931999</v>
      </c>
    </row>
    <row r="47" spans="1:10">
      <c r="A47">
        <v>44</v>
      </c>
      <c r="B47" t="s">
        <v>142</v>
      </c>
      <c r="C47" s="60">
        <v>81637863</v>
      </c>
      <c r="F47">
        <v>44</v>
      </c>
      <c r="G47" t="s">
        <v>142</v>
      </c>
      <c r="H47" s="60">
        <v>9269550</v>
      </c>
      <c r="I47" s="58"/>
      <c r="J47">
        <f t="shared" si="0"/>
        <v>0.113544740875934</v>
      </c>
    </row>
    <row r="48" spans="1:10">
      <c r="A48">
        <v>45</v>
      </c>
      <c r="B48" t="s">
        <v>143</v>
      </c>
      <c r="C48" s="60">
        <v>36275795</v>
      </c>
      <c r="F48">
        <v>45</v>
      </c>
      <c r="G48" t="s">
        <v>143</v>
      </c>
      <c r="H48" s="60">
        <v>-139051</v>
      </c>
      <c r="I48" s="58"/>
      <c r="J48">
        <f t="shared" si="0"/>
        <v>-3.8331620299431068E-3</v>
      </c>
    </row>
    <row r="49" spans="1:10">
      <c r="A49">
        <v>46</v>
      </c>
      <c r="B49" t="s">
        <v>41</v>
      </c>
      <c r="C49" s="60">
        <v>347110542</v>
      </c>
      <c r="F49">
        <v>46</v>
      </c>
      <c r="G49" t="s">
        <v>41</v>
      </c>
      <c r="H49" s="60">
        <v>35082138</v>
      </c>
      <c r="I49" s="58"/>
      <c r="J49">
        <f t="shared" si="0"/>
        <v>0.10106906519710369</v>
      </c>
    </row>
    <row r="50" spans="1:10">
      <c r="A50">
        <v>47</v>
      </c>
      <c r="B50" t="s">
        <v>144</v>
      </c>
      <c r="C50" s="60">
        <v>346070264</v>
      </c>
      <c r="F50">
        <v>47</v>
      </c>
      <c r="G50" t="s">
        <v>144</v>
      </c>
      <c r="H50" s="60">
        <v>67359363</v>
      </c>
      <c r="I50" s="58"/>
      <c r="J50">
        <f t="shared" si="0"/>
        <v>0.19464071319343404</v>
      </c>
    </row>
    <row r="51" spans="1:10">
      <c r="A51">
        <v>48</v>
      </c>
      <c r="B51" t="s">
        <v>98</v>
      </c>
      <c r="C51" s="60">
        <v>63788077</v>
      </c>
      <c r="F51">
        <v>48</v>
      </c>
      <c r="G51" t="s">
        <v>98</v>
      </c>
      <c r="H51" s="60">
        <v>8012551</v>
      </c>
      <c r="I51" s="58"/>
      <c r="J51">
        <f t="shared" si="0"/>
        <v>0.12561204815752636</v>
      </c>
    </row>
    <row r="52" spans="1:10">
      <c r="A52">
        <v>49</v>
      </c>
      <c r="B52" t="s">
        <v>145</v>
      </c>
      <c r="C52" s="60">
        <v>92817514</v>
      </c>
      <c r="F52">
        <v>49</v>
      </c>
      <c r="G52" t="s">
        <v>145</v>
      </c>
      <c r="H52" s="60">
        <v>10593892</v>
      </c>
      <c r="I52" s="58"/>
      <c r="J52">
        <f t="shared" si="0"/>
        <v>0.11413677810849363</v>
      </c>
    </row>
    <row r="53" spans="1:10">
      <c r="A53">
        <v>50</v>
      </c>
      <c r="B53" t="s">
        <v>146</v>
      </c>
      <c r="C53" s="60">
        <v>601049132</v>
      </c>
      <c r="F53">
        <v>50</v>
      </c>
      <c r="G53" t="s">
        <v>146</v>
      </c>
      <c r="H53" s="60">
        <v>48706414</v>
      </c>
      <c r="I53" s="58"/>
      <c r="J53">
        <f t="shared" si="0"/>
        <v>8.1035661490648322E-2</v>
      </c>
    </row>
    <row r="54" spans="1:10">
      <c r="A54">
        <v>51</v>
      </c>
      <c r="B54" t="s">
        <v>147</v>
      </c>
      <c r="C54" s="60">
        <v>1195590550</v>
      </c>
      <c r="F54">
        <v>51</v>
      </c>
      <c r="G54" t="s">
        <v>147</v>
      </c>
      <c r="H54" s="60">
        <v>175473024</v>
      </c>
      <c r="I54" s="58"/>
      <c r="J54">
        <f t="shared" si="0"/>
        <v>0.14676682079830758</v>
      </c>
    </row>
    <row r="55" spans="1:10">
      <c r="A55">
        <v>52</v>
      </c>
      <c r="B55" t="s">
        <v>148</v>
      </c>
      <c r="C55" s="60">
        <v>85078050</v>
      </c>
      <c r="F55">
        <v>52</v>
      </c>
      <c r="G55" t="s">
        <v>148</v>
      </c>
      <c r="H55" s="60">
        <v>4240421</v>
      </c>
      <c r="I55" s="58"/>
      <c r="J55">
        <f t="shared" si="0"/>
        <v>4.984153962155926E-2</v>
      </c>
    </row>
    <row r="56" spans="1:10">
      <c r="A56">
        <v>53</v>
      </c>
      <c r="B56" t="s">
        <v>149</v>
      </c>
      <c r="C56" s="60">
        <v>126576964</v>
      </c>
      <c r="F56">
        <v>53</v>
      </c>
      <c r="G56" t="s">
        <v>149</v>
      </c>
      <c r="H56" s="60">
        <v>22059059</v>
      </c>
      <c r="I56" s="58"/>
      <c r="J56">
        <f t="shared" si="0"/>
        <v>0.17427388288440857</v>
      </c>
    </row>
    <row r="57" spans="1:10">
      <c r="A57">
        <v>54</v>
      </c>
      <c r="B57" t="s">
        <v>150</v>
      </c>
      <c r="C57" s="60">
        <v>27821301</v>
      </c>
      <c r="F57">
        <v>54</v>
      </c>
      <c r="G57" t="s">
        <v>150</v>
      </c>
      <c r="H57" s="60">
        <v>1445568</v>
      </c>
      <c r="I57" s="58"/>
      <c r="J57">
        <f t="shared" si="0"/>
        <v>5.1959036710756266E-2</v>
      </c>
    </row>
    <row r="58" spans="1:10">
      <c r="A58">
        <v>55</v>
      </c>
      <c r="B58" t="s">
        <v>151</v>
      </c>
      <c r="C58" s="60">
        <v>81909547</v>
      </c>
      <c r="F58">
        <v>55</v>
      </c>
      <c r="G58" t="s">
        <v>151</v>
      </c>
      <c r="H58" s="60">
        <v>3351138</v>
      </c>
      <c r="I58" s="58"/>
      <c r="J58">
        <f t="shared" si="0"/>
        <v>4.0912666749335094E-2</v>
      </c>
    </row>
    <row r="59" spans="1:10">
      <c r="A59">
        <v>56</v>
      </c>
      <c r="B59" t="s">
        <v>152</v>
      </c>
      <c r="C59" s="60">
        <v>42407638</v>
      </c>
      <c r="F59">
        <v>56</v>
      </c>
      <c r="G59" t="s">
        <v>152</v>
      </c>
      <c r="H59" s="60">
        <v>6397270</v>
      </c>
      <c r="I59" s="58"/>
      <c r="J59">
        <f t="shared" si="0"/>
        <v>0.15085183475674829</v>
      </c>
    </row>
    <row r="60" spans="1:10">
      <c r="A60">
        <v>57</v>
      </c>
      <c r="B60" t="s">
        <v>153</v>
      </c>
      <c r="C60" s="60">
        <v>1130651281</v>
      </c>
      <c r="F60">
        <v>57</v>
      </c>
      <c r="G60" t="s">
        <v>153</v>
      </c>
      <c r="H60" s="60">
        <v>248576668</v>
      </c>
      <c r="I60" s="58"/>
      <c r="J60">
        <f t="shared" si="0"/>
        <v>0.21985263907378</v>
      </c>
    </row>
    <row r="61" spans="1:10">
      <c r="A61">
        <v>58</v>
      </c>
      <c r="B61" t="s">
        <v>154</v>
      </c>
      <c r="C61" s="60">
        <v>774053038</v>
      </c>
      <c r="F61">
        <v>58</v>
      </c>
      <c r="G61" t="s">
        <v>154</v>
      </c>
      <c r="H61" s="60">
        <v>160631813</v>
      </c>
      <c r="I61" s="58"/>
      <c r="J61">
        <f t="shared" si="0"/>
        <v>0.207520421875794</v>
      </c>
    </row>
    <row r="62" spans="1:10">
      <c r="A62">
        <v>59</v>
      </c>
      <c r="B62" t="s">
        <v>155</v>
      </c>
      <c r="C62" s="60">
        <v>313718473</v>
      </c>
      <c r="F62">
        <v>59</v>
      </c>
      <c r="G62" t="s">
        <v>155</v>
      </c>
      <c r="H62" s="60">
        <v>14995293</v>
      </c>
      <c r="I62" s="58"/>
      <c r="J62">
        <f t="shared" si="0"/>
        <v>4.7798565562952998E-2</v>
      </c>
    </row>
    <row r="63" spans="1:10">
      <c r="A63">
        <v>60</v>
      </c>
      <c r="B63" t="s">
        <v>36</v>
      </c>
      <c r="C63" s="60">
        <v>118784365</v>
      </c>
      <c r="F63">
        <v>60</v>
      </c>
      <c r="G63" t="s">
        <v>36</v>
      </c>
      <c r="H63" s="60">
        <v>2404648</v>
      </c>
      <c r="I63" s="58"/>
      <c r="J63">
        <f t="shared" si="0"/>
        <v>2.0243809023182471E-2</v>
      </c>
    </row>
    <row r="64" spans="1:10">
      <c r="A64">
        <v>61</v>
      </c>
      <c r="B64" t="s">
        <v>37</v>
      </c>
      <c r="C64" s="60">
        <v>16069239</v>
      </c>
      <c r="F64">
        <v>61</v>
      </c>
      <c r="G64" t="s">
        <v>37</v>
      </c>
      <c r="H64" s="60">
        <v>-1526541</v>
      </c>
      <c r="I64" s="58"/>
      <c r="J64">
        <f t="shared" si="0"/>
        <v>-9.4997715822136938E-2</v>
      </c>
    </row>
    <row r="65" spans="1:10">
      <c r="A65">
        <v>62</v>
      </c>
      <c r="B65" t="s">
        <v>156</v>
      </c>
      <c r="C65" s="60">
        <v>325823120</v>
      </c>
      <c r="F65">
        <v>62</v>
      </c>
      <c r="G65" t="s">
        <v>156</v>
      </c>
      <c r="H65" s="60">
        <v>47555832</v>
      </c>
      <c r="I65" s="58"/>
      <c r="J65">
        <f t="shared" si="0"/>
        <v>0.14595597758685755</v>
      </c>
    </row>
    <row r="66" spans="1:10">
      <c r="A66">
        <v>63</v>
      </c>
      <c r="B66" t="s">
        <v>157</v>
      </c>
      <c r="C66" s="60">
        <v>138350106</v>
      </c>
      <c r="F66">
        <v>63</v>
      </c>
      <c r="G66" t="s">
        <v>157</v>
      </c>
      <c r="H66" s="60">
        <v>-18439882</v>
      </c>
      <c r="I66" s="58"/>
      <c r="J66">
        <f t="shared" si="0"/>
        <v>-0.13328419133990399</v>
      </c>
    </row>
    <row r="67" spans="1:10">
      <c r="A67">
        <v>64</v>
      </c>
      <c r="B67" t="s">
        <v>40</v>
      </c>
      <c r="C67" s="60">
        <v>493863303</v>
      </c>
      <c r="F67">
        <v>64</v>
      </c>
      <c r="G67" t="s">
        <v>40</v>
      </c>
      <c r="H67" s="60">
        <v>120797969</v>
      </c>
      <c r="I67" s="58"/>
      <c r="J67">
        <f t="shared" si="0"/>
        <v>0.24459798544699726</v>
      </c>
    </row>
    <row r="68" spans="1:10">
      <c r="A68">
        <v>65</v>
      </c>
      <c r="B68" t="s">
        <v>158</v>
      </c>
      <c r="C68" s="60">
        <v>1009819767</v>
      </c>
      <c r="F68">
        <v>65</v>
      </c>
      <c r="G68" t="s">
        <v>158</v>
      </c>
      <c r="H68" s="60">
        <v>192611554</v>
      </c>
      <c r="I68" s="58"/>
      <c r="J68">
        <f t="shared" si="0"/>
        <v>0.19073854592113565</v>
      </c>
    </row>
    <row r="69" spans="1:10">
      <c r="A69">
        <v>66</v>
      </c>
      <c r="B69" t="s">
        <v>159</v>
      </c>
      <c r="C69" s="60">
        <v>163978727</v>
      </c>
      <c r="F69">
        <v>66</v>
      </c>
      <c r="G69" t="s">
        <v>159</v>
      </c>
      <c r="H69" s="60">
        <v>5811857</v>
      </c>
      <c r="I69" s="58"/>
      <c r="J69">
        <f t="shared" ref="J69:J83" si="1">H69/C69</f>
        <v>3.5442749839130046E-2</v>
      </c>
    </row>
    <row r="70" spans="1:10">
      <c r="A70">
        <v>67</v>
      </c>
      <c r="B70" t="s">
        <v>160</v>
      </c>
      <c r="C70" s="60">
        <v>6742756</v>
      </c>
      <c r="F70">
        <v>67</v>
      </c>
      <c r="G70" t="s">
        <v>160</v>
      </c>
      <c r="H70" s="60">
        <v>591937</v>
      </c>
      <c r="I70" s="58"/>
      <c r="J70">
        <f t="shared" si="1"/>
        <v>8.7788583777909213E-2</v>
      </c>
    </row>
    <row r="71" spans="1:10">
      <c r="A71">
        <v>68</v>
      </c>
      <c r="B71" t="s">
        <v>161</v>
      </c>
      <c r="C71" s="60">
        <v>47952314</v>
      </c>
      <c r="F71">
        <v>68</v>
      </c>
      <c r="G71" t="s">
        <v>161</v>
      </c>
      <c r="H71" s="60">
        <v>5233933</v>
      </c>
      <c r="I71" s="58"/>
      <c r="J71">
        <f t="shared" si="1"/>
        <v>0.1091487055244091</v>
      </c>
    </row>
    <row r="72" spans="1:10">
      <c r="A72">
        <v>69</v>
      </c>
      <c r="B72" t="s">
        <v>162</v>
      </c>
      <c r="C72" s="60">
        <v>13740960</v>
      </c>
      <c r="F72">
        <v>69</v>
      </c>
      <c r="G72" t="s">
        <v>162</v>
      </c>
      <c r="H72" s="60">
        <v>2509498</v>
      </c>
      <c r="I72" s="58"/>
      <c r="J72">
        <f t="shared" si="1"/>
        <v>0.18262901573106974</v>
      </c>
    </row>
    <row r="73" spans="1:10">
      <c r="A73">
        <v>70</v>
      </c>
      <c r="B73" t="s">
        <v>163</v>
      </c>
      <c r="C73" s="60">
        <v>30720426</v>
      </c>
      <c r="F73">
        <v>70</v>
      </c>
      <c r="G73" t="s">
        <v>163</v>
      </c>
      <c r="H73" s="60">
        <v>4300325</v>
      </c>
      <c r="I73" s="58"/>
      <c r="J73">
        <f t="shared" si="1"/>
        <v>0.13998259659550294</v>
      </c>
    </row>
    <row r="74" spans="1:10">
      <c r="A74">
        <v>71</v>
      </c>
      <c r="B74" t="s">
        <v>164</v>
      </c>
      <c r="C74" s="60">
        <v>72026934</v>
      </c>
      <c r="F74">
        <v>71</v>
      </c>
      <c r="G74" t="s">
        <v>164</v>
      </c>
      <c r="H74" s="60">
        <v>3662207</v>
      </c>
      <c r="I74" s="58"/>
      <c r="J74">
        <f t="shared" si="1"/>
        <v>5.0844965856800178E-2</v>
      </c>
    </row>
    <row r="75" spans="1:10">
      <c r="A75">
        <v>72</v>
      </c>
      <c r="B75" t="s">
        <v>167</v>
      </c>
      <c r="C75" s="60">
        <v>53649047</v>
      </c>
      <c r="F75">
        <v>72</v>
      </c>
      <c r="G75" t="s">
        <v>167</v>
      </c>
      <c r="H75" s="60">
        <v>14341033</v>
      </c>
      <c r="I75" s="58"/>
      <c r="J75">
        <f t="shared" si="1"/>
        <v>0.2673119803973405</v>
      </c>
    </row>
    <row r="76" spans="1:10">
      <c r="A76">
        <v>73</v>
      </c>
      <c r="B76" t="s">
        <v>168</v>
      </c>
      <c r="C76" s="60">
        <v>2824044</v>
      </c>
      <c r="F76">
        <v>73</v>
      </c>
      <c r="G76" t="s">
        <v>168</v>
      </c>
      <c r="H76" s="60">
        <v>437570</v>
      </c>
      <c r="I76" s="58"/>
      <c r="J76">
        <f t="shared" si="1"/>
        <v>0.15494446970372983</v>
      </c>
    </row>
    <row r="77" spans="1:10">
      <c r="A77">
        <v>74</v>
      </c>
      <c r="B77" t="s">
        <v>38</v>
      </c>
      <c r="C77" s="60">
        <v>21566778</v>
      </c>
      <c r="F77">
        <v>74</v>
      </c>
      <c r="G77" t="s">
        <v>38</v>
      </c>
      <c r="H77" s="60">
        <v>-443564</v>
      </c>
      <c r="I77" s="58"/>
      <c r="J77">
        <f t="shared" si="1"/>
        <v>-2.0567003564463823E-2</v>
      </c>
    </row>
    <row r="78" spans="1:10">
      <c r="A78">
        <v>75</v>
      </c>
      <c r="B78" t="s">
        <v>169</v>
      </c>
      <c r="C78" s="60">
        <v>107668108</v>
      </c>
      <c r="F78">
        <v>75</v>
      </c>
      <c r="G78" t="s">
        <v>169</v>
      </c>
      <c r="H78" s="60">
        <v>25186667</v>
      </c>
      <c r="I78" s="58"/>
      <c r="J78">
        <f t="shared" si="1"/>
        <v>0.2339287600372805</v>
      </c>
    </row>
    <row r="79" spans="1:10">
      <c r="A79">
        <v>76</v>
      </c>
      <c r="B79" t="s">
        <v>42</v>
      </c>
      <c r="C79" s="60">
        <v>135107351</v>
      </c>
      <c r="F79">
        <v>76</v>
      </c>
      <c r="G79" t="s">
        <v>42</v>
      </c>
      <c r="H79" s="60">
        <v>7928163</v>
      </c>
      <c r="I79" s="58"/>
      <c r="J79">
        <f t="shared" si="1"/>
        <v>5.868047105741863E-2</v>
      </c>
    </row>
    <row r="80" spans="1:10">
      <c r="A80">
        <v>77</v>
      </c>
      <c r="B80" t="s">
        <v>170</v>
      </c>
      <c r="C80" s="60">
        <v>40532267</v>
      </c>
      <c r="F80">
        <v>77</v>
      </c>
      <c r="G80" t="s">
        <v>170</v>
      </c>
      <c r="H80" s="60">
        <v>-745435</v>
      </c>
      <c r="I80" s="58"/>
      <c r="J80">
        <f t="shared" si="1"/>
        <v>-1.8391149944808168E-2</v>
      </c>
    </row>
    <row r="81" spans="1:10">
      <c r="A81">
        <v>78</v>
      </c>
      <c r="B81" t="s">
        <v>171</v>
      </c>
      <c r="C81" s="60">
        <v>17095339</v>
      </c>
      <c r="F81">
        <v>78</v>
      </c>
      <c r="G81" t="s">
        <v>171</v>
      </c>
      <c r="H81" s="60">
        <v>-795641</v>
      </c>
      <c r="I81" s="58"/>
      <c r="J81">
        <f t="shared" si="1"/>
        <v>-4.6541399383773552E-2</v>
      </c>
    </row>
    <row r="82" spans="1:10">
      <c r="A82">
        <v>79</v>
      </c>
      <c r="B82" t="s">
        <v>44</v>
      </c>
      <c r="C82" s="60">
        <v>542819875</v>
      </c>
      <c r="F82">
        <v>79</v>
      </c>
      <c r="G82" t="s">
        <v>44</v>
      </c>
      <c r="H82" s="60">
        <v>132133970</v>
      </c>
      <c r="I82" s="58"/>
      <c r="J82">
        <f t="shared" si="1"/>
        <v>0.24342139277785288</v>
      </c>
    </row>
    <row r="83" spans="1:10">
      <c r="A83">
        <v>80</v>
      </c>
      <c r="B83" t="s">
        <v>172</v>
      </c>
      <c r="C83" s="60">
        <v>989223</v>
      </c>
      <c r="F83">
        <v>80</v>
      </c>
      <c r="G83" t="s">
        <v>172</v>
      </c>
      <c r="H83" s="60">
        <v>283175</v>
      </c>
      <c r="I83" s="58"/>
      <c r="J83">
        <f t="shared" si="1"/>
        <v>0.28626002428168368</v>
      </c>
    </row>
    <row r="84" spans="1:10">
      <c r="C84" s="60">
        <f>SUM(C4:C83)/80</f>
        <v>391165767.08749998</v>
      </c>
      <c r="H84" s="70">
        <f>SUM(H4:H83)/80</f>
        <v>56752326.6875</v>
      </c>
    </row>
    <row r="16386" spans="3:8">
      <c r="C16386" s="60" t="s">
        <v>174</v>
      </c>
      <c r="H16386" s="60" t="s">
        <v>1243</v>
      </c>
    </row>
    <row r="16387" spans="3:8">
      <c r="C16387" s="60">
        <v>371396063968</v>
      </c>
    </row>
    <row r="16388" spans="3:8">
      <c r="C16388" s="60">
        <v>586361568</v>
      </c>
      <c r="H16388" s="60">
        <v>-3584873</v>
      </c>
    </row>
    <row r="16389" spans="3:8">
      <c r="C16389" s="60">
        <v>488599039</v>
      </c>
      <c r="H16389" s="60">
        <v>-19621206</v>
      </c>
    </row>
    <row r="16390" spans="3:8">
      <c r="C16390" s="60">
        <v>948215101</v>
      </c>
      <c r="H16390" s="60">
        <v>6595735</v>
      </c>
    </row>
    <row r="16391" spans="3:8">
      <c r="C16391" s="60">
        <v>9969687980</v>
      </c>
      <c r="H16391" s="60">
        <v>157296922</v>
      </c>
    </row>
    <row r="16392" spans="3:8">
      <c r="C16392" s="60">
        <v>336963923</v>
      </c>
      <c r="H16392" s="60">
        <v>-16910878</v>
      </c>
    </row>
    <row r="16393" spans="3:8">
      <c r="C16393" s="60">
        <v>794462779</v>
      </c>
      <c r="H16393" s="60">
        <v>-29435515</v>
      </c>
    </row>
    <row r="16394" spans="3:8">
      <c r="C16394" s="60">
        <v>339136056</v>
      </c>
      <c r="H16394" s="60">
        <v>-22770654</v>
      </c>
    </row>
    <row r="16395" spans="3:8">
      <c r="C16395" s="60">
        <v>639560344</v>
      </c>
      <c r="H16395" s="60">
        <v>-133412</v>
      </c>
    </row>
    <row r="16396" spans="3:8">
      <c r="C16396" s="60">
        <v>705895455</v>
      </c>
      <c r="H16396" s="60">
        <v>-3387383</v>
      </c>
    </row>
    <row r="16397" spans="3:8">
      <c r="C16397" s="60">
        <v>174958053773</v>
      </c>
      <c r="H16397" s="60">
        <v>1938679418</v>
      </c>
    </row>
    <row r="16398" spans="3:8">
      <c r="C16398" s="60">
        <v>8992306105</v>
      </c>
      <c r="H16398" s="60">
        <v>368504450</v>
      </c>
    </row>
    <row r="16399" spans="3:8">
      <c r="C16399" s="60">
        <v>273594598</v>
      </c>
      <c r="H16399" s="60">
        <v>-939878</v>
      </c>
    </row>
    <row r="16400" spans="3:8">
      <c r="C16400" s="60">
        <v>748338217</v>
      </c>
      <c r="H16400" s="60">
        <v>-35079508</v>
      </c>
    </row>
    <row r="16401" spans="3:8">
      <c r="C16401" s="60">
        <v>742591566</v>
      </c>
      <c r="H16401" s="60">
        <v>-40440656</v>
      </c>
    </row>
    <row r="16402" spans="3:8">
      <c r="C16402" s="60">
        <v>273507955</v>
      </c>
      <c r="H16402" s="60">
        <v>-1304013</v>
      </c>
    </row>
    <row r="16403" spans="3:8">
      <c r="C16403" s="60">
        <v>674353021</v>
      </c>
      <c r="H16403" s="60">
        <v>-43882353</v>
      </c>
    </row>
    <row r="16404" spans="3:8">
      <c r="C16404" s="60">
        <v>1168107004</v>
      </c>
      <c r="H16404" s="60">
        <v>-41022308</v>
      </c>
    </row>
    <row r="16405" spans="3:8">
      <c r="C16405" s="60">
        <v>3950807489</v>
      </c>
      <c r="H16405" s="60">
        <v>159822657</v>
      </c>
    </row>
    <row r="16406" spans="3:8">
      <c r="C16406" s="60">
        <v>549827199</v>
      </c>
      <c r="H16406" s="60">
        <v>-33770138</v>
      </c>
    </row>
    <row r="16407" spans="3:8">
      <c r="C16407" s="60">
        <v>972643946</v>
      </c>
      <c r="H16407" s="60">
        <v>-27395906</v>
      </c>
    </row>
    <row r="16408" spans="3:8">
      <c r="C16408" s="60">
        <v>22267483718</v>
      </c>
      <c r="H16408" s="60">
        <v>272701264</v>
      </c>
    </row>
    <row r="16409" spans="3:8">
      <c r="C16409" s="60">
        <v>1113800464</v>
      </c>
      <c r="H16409" s="60">
        <v>1825589</v>
      </c>
    </row>
    <row r="16410" spans="3:8">
      <c r="C16410" s="60">
        <v>226078325</v>
      </c>
      <c r="H16410" s="60">
        <v>7871713</v>
      </c>
    </row>
    <row r="16411" spans="3:8">
      <c r="C16411" s="60">
        <v>772489868</v>
      </c>
      <c r="H16411" s="60">
        <v>12699692</v>
      </c>
    </row>
    <row r="16412" spans="3:8">
      <c r="C16412" s="60">
        <v>548998176</v>
      </c>
      <c r="H16412" s="60">
        <v>3987117</v>
      </c>
    </row>
    <row r="16413" spans="3:8">
      <c r="C16413" s="60">
        <v>643960069</v>
      </c>
      <c r="H16413" s="60">
        <v>4729787</v>
      </c>
    </row>
    <row r="16414" spans="3:8">
      <c r="C16414" s="60">
        <v>589268307</v>
      </c>
      <c r="H16414" s="60">
        <v>5549869</v>
      </c>
    </row>
    <row r="16415" spans="3:8">
      <c r="C16415" s="60">
        <v>891983736</v>
      </c>
      <c r="H16415" s="60">
        <v>20517337</v>
      </c>
    </row>
    <row r="16416" spans="3:8">
      <c r="C16416" s="60">
        <v>295520040</v>
      </c>
      <c r="H16416" s="60">
        <v>3310846</v>
      </c>
    </row>
    <row r="16417" spans="3:8">
      <c r="C16417" s="60">
        <v>1328199753</v>
      </c>
      <c r="H16417" s="60">
        <v>10004082</v>
      </c>
    </row>
    <row r="16418" spans="3:8">
      <c r="C16418" s="60">
        <v>8277193785</v>
      </c>
      <c r="H16418" s="60">
        <v>134335578</v>
      </c>
    </row>
    <row r="16419" spans="3:8">
      <c r="C16419" s="60">
        <v>299563983</v>
      </c>
      <c r="H16419" s="60">
        <v>2194824</v>
      </c>
    </row>
    <row r="16420" spans="3:8">
      <c r="C16420" s="60">
        <v>114441652</v>
      </c>
      <c r="H16420" s="60">
        <v>795866</v>
      </c>
    </row>
    <row r="16421" spans="3:8">
      <c r="C16421" s="60">
        <v>7320428976</v>
      </c>
      <c r="H16421" s="60">
        <v>101171848</v>
      </c>
    </row>
    <row r="16422" spans="3:8">
      <c r="C16422" s="60">
        <v>428965668</v>
      </c>
      <c r="H16422" s="60">
        <v>1929210</v>
      </c>
    </row>
    <row r="16423" spans="3:8">
      <c r="C16423" s="60">
        <v>240301348</v>
      </c>
      <c r="H16423" s="60">
        <v>4821100</v>
      </c>
    </row>
    <row r="16424" spans="3:8">
      <c r="C16424" s="60">
        <v>559686325</v>
      </c>
      <c r="H16424" s="60">
        <v>-11021501</v>
      </c>
    </row>
    <row r="16425" spans="3:8">
      <c r="C16425" s="60">
        <v>113999465</v>
      </c>
      <c r="H16425" s="60">
        <v>-160757</v>
      </c>
    </row>
    <row r="16426" spans="3:8">
      <c r="C16426" s="60">
        <v>215345430</v>
      </c>
      <c r="H16426" s="60">
        <v>-1753796</v>
      </c>
    </row>
    <row r="16427" spans="3:8">
      <c r="C16427" s="60">
        <v>3499758429</v>
      </c>
      <c r="H16427" s="60">
        <v>64411165</v>
      </c>
    </row>
    <row r="16428" spans="3:8">
      <c r="C16428" s="60">
        <v>229819698</v>
      </c>
      <c r="H16428" s="60">
        <v>3418464</v>
      </c>
    </row>
    <row r="16429" spans="3:8">
      <c r="C16429" s="60">
        <v>1236195032</v>
      </c>
      <c r="H16429" s="60">
        <v>11768745</v>
      </c>
    </row>
    <row r="16430" spans="3:8">
      <c r="C16430" s="60">
        <v>9103681319</v>
      </c>
      <c r="H16430" s="60">
        <v>213963206</v>
      </c>
    </row>
    <row r="16431" spans="3:8">
      <c r="C16431" s="60">
        <v>998202713</v>
      </c>
      <c r="H16431" s="60">
        <v>9269550</v>
      </c>
    </row>
    <row r="16432" spans="3:8">
      <c r="C16432" s="60">
        <v>424239727</v>
      </c>
      <c r="H16432" s="60">
        <v>-139051</v>
      </c>
    </row>
    <row r="16433" spans="3:8">
      <c r="C16433" s="60">
        <v>4231515793</v>
      </c>
      <c r="H16433" s="60">
        <v>35082138</v>
      </c>
    </row>
    <row r="16434" spans="3:8">
      <c r="C16434" s="60">
        <v>3971065989</v>
      </c>
      <c r="H16434" s="60">
        <v>67359363</v>
      </c>
    </row>
    <row r="16435" spans="3:8">
      <c r="C16435" s="60">
        <v>743463158</v>
      </c>
      <c r="H16435" s="60">
        <v>8012551</v>
      </c>
    </row>
    <row r="16436" spans="3:8">
      <c r="C16436" s="60">
        <v>1134951771</v>
      </c>
      <c r="H16436" s="60">
        <v>10593892</v>
      </c>
    </row>
    <row r="16437" spans="3:8">
      <c r="C16437" s="60">
        <v>7381988804</v>
      </c>
      <c r="H16437" s="60">
        <v>48706414</v>
      </c>
    </row>
    <row r="16438" spans="3:8">
      <c r="C16438" s="60">
        <v>14217344091</v>
      </c>
      <c r="H16438" s="60">
        <v>175473024</v>
      </c>
    </row>
    <row r="16439" spans="3:8">
      <c r="C16439" s="60">
        <v>1108378826</v>
      </c>
      <c r="H16439" s="60">
        <v>4240421</v>
      </c>
    </row>
    <row r="16440" spans="3:8">
      <c r="C16440" s="60">
        <v>1536407104</v>
      </c>
      <c r="H16440" s="60">
        <v>22059059</v>
      </c>
    </row>
    <row r="16441" spans="3:8">
      <c r="C16441" s="60">
        <v>337476477</v>
      </c>
      <c r="H16441" s="60">
        <v>1445568</v>
      </c>
    </row>
    <row r="16442" spans="3:8">
      <c r="C16442" s="60">
        <v>1000181239</v>
      </c>
      <c r="H16442" s="60">
        <v>3351138</v>
      </c>
    </row>
    <row r="16443" spans="3:8">
      <c r="C16443" s="60">
        <v>508873569</v>
      </c>
      <c r="H16443" s="60">
        <v>6397270</v>
      </c>
    </row>
    <row r="16444" spans="3:8">
      <c r="C16444" s="60">
        <v>12884771902</v>
      </c>
      <c r="H16444" s="60">
        <v>248576668</v>
      </c>
    </row>
    <row r="16445" spans="3:8">
      <c r="C16445" s="60">
        <v>8828268860</v>
      </c>
      <c r="H16445" s="60">
        <v>160631813</v>
      </c>
    </row>
    <row r="16446" spans="3:8">
      <c r="C16446" s="60">
        <v>3798264871</v>
      </c>
      <c r="H16446" s="60">
        <v>14995293</v>
      </c>
    </row>
    <row r="16447" spans="3:8">
      <c r="C16447" s="60">
        <v>1516795293</v>
      </c>
      <c r="H16447" s="60">
        <v>2404648</v>
      </c>
    </row>
    <row r="16448" spans="3:8">
      <c r="C16448" s="60">
        <v>202565380</v>
      </c>
      <c r="H16448" s="60">
        <v>-1526541</v>
      </c>
    </row>
    <row r="16449" spans="3:8">
      <c r="C16449" s="60">
        <v>3854034005</v>
      </c>
      <c r="H16449" s="60">
        <v>47555832</v>
      </c>
    </row>
    <row r="16450" spans="3:8">
      <c r="C16450" s="60">
        <v>1884675456</v>
      </c>
      <c r="H16450" s="60">
        <v>-18439882</v>
      </c>
    </row>
    <row r="16451" spans="3:8">
      <c r="C16451" s="60">
        <v>5741534613</v>
      </c>
      <c r="H16451" s="60">
        <v>120797969</v>
      </c>
    </row>
    <row r="16452" spans="3:8">
      <c r="C16452" s="60">
        <v>11857765532</v>
      </c>
      <c r="H16452" s="60">
        <v>192611554</v>
      </c>
    </row>
    <row r="16453" spans="3:8">
      <c r="C16453" s="60">
        <v>2029035734</v>
      </c>
      <c r="H16453" s="60">
        <v>5811857</v>
      </c>
    </row>
    <row r="16454" spans="3:8">
      <c r="C16454" s="60">
        <v>80032081</v>
      </c>
      <c r="H16454" s="60">
        <v>591937</v>
      </c>
    </row>
    <row r="16455" spans="3:8">
      <c r="C16455" s="60">
        <v>579213625</v>
      </c>
      <c r="H16455" s="60">
        <v>5233933</v>
      </c>
    </row>
    <row r="16456" spans="3:8">
      <c r="C16456" s="60">
        <v>161231373</v>
      </c>
      <c r="H16456" s="60">
        <v>2509498</v>
      </c>
    </row>
    <row r="16457" spans="3:8">
      <c r="C16457" s="60">
        <v>386153735</v>
      </c>
      <c r="H16457" s="60">
        <v>4300325</v>
      </c>
    </row>
    <row r="16458" spans="3:8">
      <c r="C16458" s="60">
        <v>863935824</v>
      </c>
      <c r="H16458" s="60">
        <v>3662207</v>
      </c>
    </row>
    <row r="16459" spans="3:8">
      <c r="C16459" s="60">
        <v>603478828</v>
      </c>
      <c r="H16459" s="60">
        <v>14341033</v>
      </c>
    </row>
    <row r="16460" spans="3:8">
      <c r="C16460" s="60">
        <v>33783024</v>
      </c>
      <c r="H16460" s="60">
        <v>437570</v>
      </c>
    </row>
    <row r="16461" spans="3:8">
      <c r="C16461" s="60">
        <v>281702880</v>
      </c>
      <c r="H16461" s="60">
        <v>-443564</v>
      </c>
    </row>
    <row r="16462" spans="3:8">
      <c r="C16462" s="60">
        <v>1183131021</v>
      </c>
      <c r="H16462" s="60">
        <v>25186667</v>
      </c>
    </row>
    <row r="16463" spans="3:8">
      <c r="C16463" s="60">
        <v>1650365725</v>
      </c>
      <c r="H16463" s="60">
        <v>7928163</v>
      </c>
    </row>
    <row r="16464" spans="3:8">
      <c r="C16464" s="60">
        <v>570669407</v>
      </c>
      <c r="H16464" s="60">
        <v>-745435</v>
      </c>
    </row>
    <row r="16465" spans="3:8">
      <c r="C16465" s="60">
        <v>242598985</v>
      </c>
      <c r="H16465" s="60">
        <v>-795641</v>
      </c>
    </row>
    <row r="16466" spans="3:8">
      <c r="C16466" s="60">
        <v>6128375844</v>
      </c>
      <c r="H16466" s="60">
        <v>132133970</v>
      </c>
    </row>
    <row r="16467" spans="3:8">
      <c r="C16467" s="60">
        <v>9414025</v>
      </c>
      <c r="H16467" s="60">
        <v>283175</v>
      </c>
    </row>
    <row r="32770" spans="3:8">
      <c r="C32770" s="60" t="s">
        <v>174</v>
      </c>
      <c r="H32770" s="60" t="s">
        <v>1243</v>
      </c>
    </row>
    <row r="32771" spans="3:8">
      <c r="C32771" s="60">
        <v>371396063968</v>
      </c>
    </row>
    <row r="32772" spans="3:8">
      <c r="C32772" s="60">
        <v>586361568</v>
      </c>
      <c r="H32772" s="60">
        <v>-3584873</v>
      </c>
    </row>
    <row r="32773" spans="3:8">
      <c r="C32773" s="60">
        <v>488599039</v>
      </c>
      <c r="H32773" s="60">
        <v>-19621206</v>
      </c>
    </row>
    <row r="32774" spans="3:8">
      <c r="C32774" s="60">
        <v>948215101</v>
      </c>
      <c r="H32774" s="60">
        <v>6595735</v>
      </c>
    </row>
    <row r="32775" spans="3:8">
      <c r="C32775" s="60">
        <v>9969687980</v>
      </c>
      <c r="H32775" s="60">
        <v>157296922</v>
      </c>
    </row>
    <row r="32776" spans="3:8">
      <c r="C32776" s="60">
        <v>336963923</v>
      </c>
      <c r="H32776" s="60">
        <v>-16910878</v>
      </c>
    </row>
    <row r="32777" spans="3:8">
      <c r="C32777" s="60">
        <v>794462779</v>
      </c>
      <c r="H32777" s="60">
        <v>-29435515</v>
      </c>
    </row>
    <row r="32778" spans="3:8">
      <c r="C32778" s="60">
        <v>339136056</v>
      </c>
      <c r="H32778" s="60">
        <v>-22770654</v>
      </c>
    </row>
    <row r="32779" spans="3:8">
      <c r="C32779" s="60">
        <v>639560344</v>
      </c>
      <c r="H32779" s="60">
        <v>-133412</v>
      </c>
    </row>
    <row r="32780" spans="3:8">
      <c r="C32780" s="60">
        <v>705895455</v>
      </c>
      <c r="H32780" s="60">
        <v>-3387383</v>
      </c>
    </row>
    <row r="32781" spans="3:8">
      <c r="C32781" s="60">
        <v>174958053773</v>
      </c>
      <c r="H32781" s="60">
        <v>1938679418</v>
      </c>
    </row>
    <row r="32782" spans="3:8">
      <c r="C32782" s="60">
        <v>8992306105</v>
      </c>
      <c r="H32782" s="60">
        <v>368504450</v>
      </c>
    </row>
    <row r="32783" spans="3:8">
      <c r="C32783" s="60">
        <v>273594598</v>
      </c>
      <c r="H32783" s="60">
        <v>-939878</v>
      </c>
    </row>
    <row r="32784" spans="3:8">
      <c r="C32784" s="60">
        <v>748338217</v>
      </c>
      <c r="H32784" s="60">
        <v>-35079508</v>
      </c>
    </row>
    <row r="32785" spans="3:8">
      <c r="C32785" s="60">
        <v>742591566</v>
      </c>
      <c r="H32785" s="60">
        <v>-40440656</v>
      </c>
    </row>
    <row r="32786" spans="3:8">
      <c r="C32786" s="60">
        <v>273507955</v>
      </c>
      <c r="H32786" s="60">
        <v>-1304013</v>
      </c>
    </row>
    <row r="32787" spans="3:8">
      <c r="C32787" s="60">
        <v>674353021</v>
      </c>
      <c r="H32787" s="60">
        <v>-43882353</v>
      </c>
    </row>
    <row r="32788" spans="3:8">
      <c r="C32788" s="60">
        <v>1168107004</v>
      </c>
      <c r="H32788" s="60">
        <v>-41022308</v>
      </c>
    </row>
    <row r="32789" spans="3:8">
      <c r="C32789" s="60">
        <v>3950807489</v>
      </c>
      <c r="H32789" s="60">
        <v>159822657</v>
      </c>
    </row>
    <row r="32790" spans="3:8">
      <c r="C32790" s="60">
        <v>549827199</v>
      </c>
      <c r="H32790" s="60">
        <v>-33770138</v>
      </c>
    </row>
    <row r="32791" spans="3:8">
      <c r="C32791" s="60">
        <v>972643946</v>
      </c>
      <c r="H32791" s="60">
        <v>-27395906</v>
      </c>
    </row>
    <row r="32792" spans="3:8">
      <c r="C32792" s="60">
        <v>22267483718</v>
      </c>
      <c r="H32792" s="60">
        <v>272701264</v>
      </c>
    </row>
    <row r="32793" spans="3:8">
      <c r="C32793" s="60">
        <v>1113800464</v>
      </c>
      <c r="H32793" s="60">
        <v>1825589</v>
      </c>
    </row>
    <row r="32794" spans="3:8">
      <c r="C32794" s="60">
        <v>226078325</v>
      </c>
      <c r="H32794" s="60">
        <v>7871713</v>
      </c>
    </row>
    <row r="32795" spans="3:8">
      <c r="C32795" s="60">
        <v>772489868</v>
      </c>
      <c r="H32795" s="60">
        <v>12699692</v>
      </c>
    </row>
    <row r="32796" spans="3:8">
      <c r="C32796" s="60">
        <v>548998176</v>
      </c>
      <c r="H32796" s="60">
        <v>3987117</v>
      </c>
    </row>
    <row r="32797" spans="3:8">
      <c r="C32797" s="60">
        <v>643960069</v>
      </c>
      <c r="H32797" s="60">
        <v>4729787</v>
      </c>
    </row>
    <row r="32798" spans="3:8">
      <c r="C32798" s="60">
        <v>589268307</v>
      </c>
      <c r="H32798" s="60">
        <v>5549869</v>
      </c>
    </row>
    <row r="32799" spans="3:8">
      <c r="C32799" s="60">
        <v>891983736</v>
      </c>
      <c r="H32799" s="60">
        <v>20517337</v>
      </c>
    </row>
    <row r="32800" spans="3:8">
      <c r="C32800" s="60">
        <v>295520040</v>
      </c>
      <c r="H32800" s="60">
        <v>3310846</v>
      </c>
    </row>
    <row r="32801" spans="3:8">
      <c r="C32801" s="60">
        <v>1328199753</v>
      </c>
      <c r="H32801" s="60">
        <v>10004082</v>
      </c>
    </row>
    <row r="32802" spans="3:8">
      <c r="C32802" s="60">
        <v>8277193785</v>
      </c>
      <c r="H32802" s="60">
        <v>134335578</v>
      </c>
    </row>
    <row r="32803" spans="3:8">
      <c r="C32803" s="60">
        <v>299563983</v>
      </c>
      <c r="H32803" s="60">
        <v>2194824</v>
      </c>
    </row>
    <row r="32804" spans="3:8">
      <c r="C32804" s="60">
        <v>114441652</v>
      </c>
      <c r="H32804" s="60">
        <v>795866</v>
      </c>
    </row>
    <row r="32805" spans="3:8">
      <c r="C32805" s="60">
        <v>7320428976</v>
      </c>
      <c r="H32805" s="60">
        <v>101171848</v>
      </c>
    </row>
    <row r="32806" spans="3:8">
      <c r="C32806" s="60">
        <v>428965668</v>
      </c>
      <c r="H32806" s="60">
        <v>1929210</v>
      </c>
    </row>
    <row r="32807" spans="3:8">
      <c r="C32807" s="60">
        <v>240301348</v>
      </c>
      <c r="H32807" s="60">
        <v>4821100</v>
      </c>
    </row>
    <row r="32808" spans="3:8">
      <c r="C32808" s="60">
        <v>559686325</v>
      </c>
      <c r="H32808" s="60">
        <v>-11021501</v>
      </c>
    </row>
    <row r="32809" spans="3:8">
      <c r="C32809" s="60">
        <v>113999465</v>
      </c>
      <c r="H32809" s="60">
        <v>-160757</v>
      </c>
    </row>
    <row r="32810" spans="3:8">
      <c r="C32810" s="60">
        <v>215345430</v>
      </c>
      <c r="H32810" s="60">
        <v>-1753796</v>
      </c>
    </row>
    <row r="32811" spans="3:8">
      <c r="C32811" s="60">
        <v>3499758429</v>
      </c>
      <c r="H32811" s="60">
        <v>64411165</v>
      </c>
    </row>
    <row r="32812" spans="3:8">
      <c r="C32812" s="60">
        <v>229819698</v>
      </c>
      <c r="H32812" s="60">
        <v>3418464</v>
      </c>
    </row>
    <row r="32813" spans="3:8">
      <c r="C32813" s="60">
        <v>1236195032</v>
      </c>
      <c r="H32813" s="60">
        <v>11768745</v>
      </c>
    </row>
    <row r="32814" spans="3:8">
      <c r="C32814" s="60">
        <v>9103681319</v>
      </c>
      <c r="H32814" s="60">
        <v>213963206</v>
      </c>
    </row>
    <row r="32815" spans="3:8">
      <c r="C32815" s="60">
        <v>998202713</v>
      </c>
      <c r="H32815" s="60">
        <v>9269550</v>
      </c>
    </row>
    <row r="32816" spans="3:8">
      <c r="C32816" s="60">
        <v>424239727</v>
      </c>
      <c r="H32816" s="60">
        <v>-139051</v>
      </c>
    </row>
    <row r="32817" spans="3:8">
      <c r="C32817" s="60">
        <v>4231515793</v>
      </c>
      <c r="H32817" s="60">
        <v>35082138</v>
      </c>
    </row>
    <row r="32818" spans="3:8">
      <c r="C32818" s="60">
        <v>3971065989</v>
      </c>
      <c r="H32818" s="60">
        <v>67359363</v>
      </c>
    </row>
    <row r="32819" spans="3:8">
      <c r="C32819" s="60">
        <v>743463158</v>
      </c>
      <c r="H32819" s="60">
        <v>8012551</v>
      </c>
    </row>
    <row r="32820" spans="3:8">
      <c r="C32820" s="60">
        <v>1134951771</v>
      </c>
      <c r="H32820" s="60">
        <v>10593892</v>
      </c>
    </row>
    <row r="32821" spans="3:8">
      <c r="C32821" s="60">
        <v>7381988804</v>
      </c>
      <c r="H32821" s="60">
        <v>48706414</v>
      </c>
    </row>
    <row r="32822" spans="3:8">
      <c r="C32822" s="60">
        <v>14217344091</v>
      </c>
      <c r="H32822" s="60">
        <v>175473024</v>
      </c>
    </row>
    <row r="32823" spans="3:8">
      <c r="C32823" s="60">
        <v>1108378826</v>
      </c>
      <c r="H32823" s="60">
        <v>4240421</v>
      </c>
    </row>
    <row r="32824" spans="3:8">
      <c r="C32824" s="60">
        <v>1536407104</v>
      </c>
      <c r="H32824" s="60">
        <v>22059059</v>
      </c>
    </row>
    <row r="32825" spans="3:8">
      <c r="C32825" s="60">
        <v>337476477</v>
      </c>
      <c r="H32825" s="60">
        <v>1445568</v>
      </c>
    </row>
    <row r="32826" spans="3:8">
      <c r="C32826" s="60">
        <v>1000181239</v>
      </c>
      <c r="H32826" s="60">
        <v>3351138</v>
      </c>
    </row>
    <row r="32827" spans="3:8">
      <c r="C32827" s="60">
        <v>508873569</v>
      </c>
      <c r="H32827" s="60">
        <v>6397270</v>
      </c>
    </row>
    <row r="32828" spans="3:8">
      <c r="C32828" s="60">
        <v>12884771902</v>
      </c>
      <c r="H32828" s="60">
        <v>248576668</v>
      </c>
    </row>
    <row r="32829" spans="3:8">
      <c r="C32829" s="60">
        <v>8828268860</v>
      </c>
      <c r="H32829" s="60">
        <v>160631813</v>
      </c>
    </row>
    <row r="32830" spans="3:8">
      <c r="C32830" s="60">
        <v>3798264871</v>
      </c>
      <c r="H32830" s="60">
        <v>14995293</v>
      </c>
    </row>
    <row r="32831" spans="3:8">
      <c r="C32831" s="60">
        <v>1516795293</v>
      </c>
      <c r="H32831" s="60">
        <v>2404648</v>
      </c>
    </row>
    <row r="32832" spans="3:8">
      <c r="C32832" s="60">
        <v>202565380</v>
      </c>
      <c r="H32832" s="60">
        <v>-1526541</v>
      </c>
    </row>
    <row r="32833" spans="3:8">
      <c r="C32833" s="60">
        <v>3854034005</v>
      </c>
      <c r="H32833" s="60">
        <v>47555832</v>
      </c>
    </row>
    <row r="32834" spans="3:8">
      <c r="C32834" s="60">
        <v>1884675456</v>
      </c>
      <c r="H32834" s="60">
        <v>-18439882</v>
      </c>
    </row>
    <row r="32835" spans="3:8">
      <c r="C32835" s="60">
        <v>5741534613</v>
      </c>
      <c r="H32835" s="60">
        <v>120797969</v>
      </c>
    </row>
    <row r="32836" spans="3:8">
      <c r="C32836" s="60">
        <v>11857765532</v>
      </c>
      <c r="H32836" s="60">
        <v>192611554</v>
      </c>
    </row>
    <row r="32837" spans="3:8">
      <c r="C32837" s="60">
        <v>2029035734</v>
      </c>
      <c r="H32837" s="60">
        <v>5811857</v>
      </c>
    </row>
    <row r="32838" spans="3:8">
      <c r="C32838" s="60">
        <v>80032081</v>
      </c>
      <c r="H32838" s="60">
        <v>591937</v>
      </c>
    </row>
    <row r="32839" spans="3:8">
      <c r="C32839" s="60">
        <v>579213625</v>
      </c>
      <c r="H32839" s="60">
        <v>5233933</v>
      </c>
    </row>
    <row r="32840" spans="3:8">
      <c r="C32840" s="60">
        <v>161231373</v>
      </c>
      <c r="H32840" s="60">
        <v>2509498</v>
      </c>
    </row>
    <row r="32841" spans="3:8">
      <c r="C32841" s="60">
        <v>386153735</v>
      </c>
      <c r="H32841" s="60">
        <v>4300325</v>
      </c>
    </row>
    <row r="32842" spans="3:8">
      <c r="C32842" s="60">
        <v>863935824</v>
      </c>
      <c r="H32842" s="60">
        <v>3662207</v>
      </c>
    </row>
    <row r="32843" spans="3:8">
      <c r="C32843" s="60">
        <v>603478828</v>
      </c>
      <c r="H32843" s="60">
        <v>14341033</v>
      </c>
    </row>
    <row r="32844" spans="3:8">
      <c r="C32844" s="60">
        <v>33783024</v>
      </c>
      <c r="H32844" s="60">
        <v>437570</v>
      </c>
    </row>
    <row r="32845" spans="3:8">
      <c r="C32845" s="60">
        <v>281702880</v>
      </c>
      <c r="H32845" s="60">
        <v>-443564</v>
      </c>
    </row>
    <row r="32846" spans="3:8">
      <c r="C32846" s="60">
        <v>1183131021</v>
      </c>
      <c r="H32846" s="60">
        <v>25186667</v>
      </c>
    </row>
    <row r="32847" spans="3:8">
      <c r="C32847" s="60">
        <v>1650365725</v>
      </c>
      <c r="H32847" s="60">
        <v>7928163</v>
      </c>
    </row>
    <row r="32848" spans="3:8">
      <c r="C32848" s="60">
        <v>570669407</v>
      </c>
      <c r="H32848" s="60">
        <v>-745435</v>
      </c>
    </row>
    <row r="32849" spans="3:8">
      <c r="C32849" s="60">
        <v>242598985</v>
      </c>
      <c r="H32849" s="60">
        <v>-795641</v>
      </c>
    </row>
    <row r="32850" spans="3:8">
      <c r="C32850" s="60">
        <v>6128375844</v>
      </c>
      <c r="H32850" s="60">
        <v>132133970</v>
      </c>
    </row>
    <row r="32851" spans="3:8">
      <c r="C32851" s="60">
        <v>9414025</v>
      </c>
      <c r="H32851" s="60">
        <v>283175</v>
      </c>
    </row>
    <row r="49154" spans="3:8">
      <c r="C49154" s="60" t="s">
        <v>174</v>
      </c>
      <c r="H49154" s="60" t="s">
        <v>1243</v>
      </c>
    </row>
    <row r="49155" spans="3:8">
      <c r="C49155" s="60">
        <v>371396063968</v>
      </c>
    </row>
    <row r="49156" spans="3:8">
      <c r="C49156" s="60">
        <v>586361568</v>
      </c>
      <c r="H49156" s="60">
        <v>-3584873</v>
      </c>
    </row>
    <row r="49157" spans="3:8">
      <c r="C49157" s="60">
        <v>488599039</v>
      </c>
      <c r="H49157" s="60">
        <v>-19621206</v>
      </c>
    </row>
    <row r="49158" spans="3:8">
      <c r="C49158" s="60">
        <v>948215101</v>
      </c>
      <c r="H49158" s="60">
        <v>6595735</v>
      </c>
    </row>
    <row r="49159" spans="3:8">
      <c r="C49159" s="60">
        <v>9969687980</v>
      </c>
      <c r="H49159" s="60">
        <v>157296922</v>
      </c>
    </row>
    <row r="49160" spans="3:8">
      <c r="C49160" s="60">
        <v>336963923</v>
      </c>
      <c r="H49160" s="60">
        <v>-16910878</v>
      </c>
    </row>
    <row r="49161" spans="3:8">
      <c r="C49161" s="60">
        <v>794462779</v>
      </c>
      <c r="H49161" s="60">
        <v>-29435515</v>
      </c>
    </row>
    <row r="49162" spans="3:8">
      <c r="C49162" s="60">
        <v>339136056</v>
      </c>
      <c r="H49162" s="60">
        <v>-22770654</v>
      </c>
    </row>
    <row r="49163" spans="3:8">
      <c r="C49163" s="60">
        <v>639560344</v>
      </c>
      <c r="H49163" s="60">
        <v>-133412</v>
      </c>
    </row>
    <row r="49164" spans="3:8">
      <c r="C49164" s="60">
        <v>705895455</v>
      </c>
      <c r="H49164" s="60">
        <v>-3387383</v>
      </c>
    </row>
    <row r="49165" spans="3:8">
      <c r="C49165" s="60">
        <v>174958053773</v>
      </c>
      <c r="H49165" s="60">
        <v>1938679418</v>
      </c>
    </row>
    <row r="49166" spans="3:8">
      <c r="C49166" s="60">
        <v>8992306105</v>
      </c>
      <c r="H49166" s="60">
        <v>368504450</v>
      </c>
    </row>
    <row r="49167" spans="3:8">
      <c r="C49167" s="60">
        <v>273594598</v>
      </c>
      <c r="H49167" s="60">
        <v>-939878</v>
      </c>
    </row>
    <row r="49168" spans="3:8">
      <c r="C49168" s="60">
        <v>748338217</v>
      </c>
      <c r="H49168" s="60">
        <v>-35079508</v>
      </c>
    </row>
    <row r="49169" spans="3:8">
      <c r="C49169" s="60">
        <v>742591566</v>
      </c>
      <c r="H49169" s="60">
        <v>-40440656</v>
      </c>
    </row>
    <row r="49170" spans="3:8">
      <c r="C49170" s="60">
        <v>273507955</v>
      </c>
      <c r="H49170" s="60">
        <v>-1304013</v>
      </c>
    </row>
    <row r="49171" spans="3:8">
      <c r="C49171" s="60">
        <v>674353021</v>
      </c>
      <c r="H49171" s="60">
        <v>-43882353</v>
      </c>
    </row>
    <row r="49172" spans="3:8">
      <c r="C49172" s="60">
        <v>1168107004</v>
      </c>
      <c r="H49172" s="60">
        <v>-41022308</v>
      </c>
    </row>
    <row r="49173" spans="3:8">
      <c r="C49173" s="60">
        <v>3950807489</v>
      </c>
      <c r="H49173" s="60">
        <v>159822657</v>
      </c>
    </row>
    <row r="49174" spans="3:8">
      <c r="C49174" s="60">
        <v>549827199</v>
      </c>
      <c r="H49174" s="60">
        <v>-33770138</v>
      </c>
    </row>
    <row r="49175" spans="3:8">
      <c r="C49175" s="60">
        <v>972643946</v>
      </c>
      <c r="H49175" s="60">
        <v>-27395906</v>
      </c>
    </row>
    <row r="49176" spans="3:8">
      <c r="C49176" s="60">
        <v>22267483718</v>
      </c>
      <c r="H49176" s="60">
        <v>272701264</v>
      </c>
    </row>
    <row r="49177" spans="3:8">
      <c r="C49177" s="60">
        <v>1113800464</v>
      </c>
      <c r="H49177" s="60">
        <v>1825589</v>
      </c>
    </row>
    <row r="49178" spans="3:8">
      <c r="C49178" s="60">
        <v>226078325</v>
      </c>
      <c r="H49178" s="60">
        <v>7871713</v>
      </c>
    </row>
    <row r="49179" spans="3:8">
      <c r="C49179" s="60">
        <v>772489868</v>
      </c>
      <c r="H49179" s="60">
        <v>12699692</v>
      </c>
    </row>
    <row r="49180" spans="3:8">
      <c r="C49180" s="60">
        <v>548998176</v>
      </c>
      <c r="H49180" s="60">
        <v>3987117</v>
      </c>
    </row>
    <row r="49181" spans="3:8">
      <c r="C49181" s="60">
        <v>643960069</v>
      </c>
      <c r="H49181" s="60">
        <v>4729787</v>
      </c>
    </row>
    <row r="49182" spans="3:8">
      <c r="C49182" s="60">
        <v>589268307</v>
      </c>
      <c r="H49182" s="60">
        <v>5549869</v>
      </c>
    </row>
    <row r="49183" spans="3:8">
      <c r="C49183" s="60">
        <v>891983736</v>
      </c>
      <c r="H49183" s="60">
        <v>20517337</v>
      </c>
    </row>
    <row r="49184" spans="3:8">
      <c r="C49184" s="60">
        <v>295520040</v>
      </c>
      <c r="H49184" s="60">
        <v>3310846</v>
      </c>
    </row>
    <row r="49185" spans="3:8">
      <c r="C49185" s="60">
        <v>1328199753</v>
      </c>
      <c r="H49185" s="60">
        <v>10004082</v>
      </c>
    </row>
    <row r="49186" spans="3:8">
      <c r="C49186" s="60">
        <v>8277193785</v>
      </c>
      <c r="H49186" s="60">
        <v>134335578</v>
      </c>
    </row>
    <row r="49187" spans="3:8">
      <c r="C49187" s="60">
        <v>299563983</v>
      </c>
      <c r="H49187" s="60">
        <v>2194824</v>
      </c>
    </row>
    <row r="49188" spans="3:8">
      <c r="C49188" s="60">
        <v>114441652</v>
      </c>
      <c r="H49188" s="60">
        <v>795866</v>
      </c>
    </row>
    <row r="49189" spans="3:8">
      <c r="C49189" s="60">
        <v>7320428976</v>
      </c>
      <c r="H49189" s="60">
        <v>101171848</v>
      </c>
    </row>
    <row r="49190" spans="3:8">
      <c r="C49190" s="60">
        <v>428965668</v>
      </c>
      <c r="H49190" s="60">
        <v>1929210</v>
      </c>
    </row>
    <row r="49191" spans="3:8">
      <c r="C49191" s="60">
        <v>240301348</v>
      </c>
      <c r="H49191" s="60">
        <v>4821100</v>
      </c>
    </row>
    <row r="49192" spans="3:8">
      <c r="C49192" s="60">
        <v>559686325</v>
      </c>
      <c r="H49192" s="60">
        <v>-11021501</v>
      </c>
    </row>
    <row r="49193" spans="3:8">
      <c r="C49193" s="60">
        <v>113999465</v>
      </c>
      <c r="H49193" s="60">
        <v>-160757</v>
      </c>
    </row>
    <row r="49194" spans="3:8">
      <c r="C49194" s="60">
        <v>215345430</v>
      </c>
      <c r="H49194" s="60">
        <v>-1753796</v>
      </c>
    </row>
    <row r="49195" spans="3:8">
      <c r="C49195" s="60">
        <v>3499758429</v>
      </c>
      <c r="H49195" s="60">
        <v>64411165</v>
      </c>
    </row>
    <row r="49196" spans="3:8">
      <c r="C49196" s="60">
        <v>229819698</v>
      </c>
      <c r="H49196" s="60">
        <v>3418464</v>
      </c>
    </row>
    <row r="49197" spans="3:8">
      <c r="C49197" s="60">
        <v>1236195032</v>
      </c>
      <c r="H49197" s="60">
        <v>11768745</v>
      </c>
    </row>
    <row r="49198" spans="3:8">
      <c r="C49198" s="60">
        <v>9103681319</v>
      </c>
      <c r="H49198" s="60">
        <v>213963206</v>
      </c>
    </row>
    <row r="49199" spans="3:8">
      <c r="C49199" s="60">
        <v>998202713</v>
      </c>
      <c r="H49199" s="60">
        <v>9269550</v>
      </c>
    </row>
    <row r="49200" spans="3:8">
      <c r="C49200" s="60">
        <v>424239727</v>
      </c>
      <c r="H49200" s="60">
        <v>-139051</v>
      </c>
    </row>
    <row r="49201" spans="3:8">
      <c r="C49201" s="60">
        <v>4231515793</v>
      </c>
      <c r="H49201" s="60">
        <v>35082138</v>
      </c>
    </row>
    <row r="49202" spans="3:8">
      <c r="C49202" s="60">
        <v>3971065989</v>
      </c>
      <c r="H49202" s="60">
        <v>67359363</v>
      </c>
    </row>
    <row r="49203" spans="3:8">
      <c r="C49203" s="60">
        <v>743463158</v>
      </c>
      <c r="H49203" s="60">
        <v>8012551</v>
      </c>
    </row>
    <row r="49204" spans="3:8">
      <c r="C49204" s="60">
        <v>1134951771</v>
      </c>
      <c r="H49204" s="60">
        <v>10593892</v>
      </c>
    </row>
    <row r="49205" spans="3:8">
      <c r="C49205" s="60">
        <v>7381988804</v>
      </c>
      <c r="H49205" s="60">
        <v>48706414</v>
      </c>
    </row>
    <row r="49206" spans="3:8">
      <c r="C49206" s="60">
        <v>14217344091</v>
      </c>
      <c r="H49206" s="60">
        <v>175473024</v>
      </c>
    </row>
    <row r="49207" spans="3:8">
      <c r="C49207" s="60">
        <v>1108378826</v>
      </c>
      <c r="H49207" s="60">
        <v>4240421</v>
      </c>
    </row>
    <row r="49208" spans="3:8">
      <c r="C49208" s="60">
        <v>1536407104</v>
      </c>
      <c r="H49208" s="60">
        <v>22059059</v>
      </c>
    </row>
    <row r="49209" spans="3:8">
      <c r="C49209" s="60">
        <v>337476477</v>
      </c>
      <c r="H49209" s="60">
        <v>1445568</v>
      </c>
    </row>
    <row r="49210" spans="3:8">
      <c r="C49210" s="60">
        <v>1000181239</v>
      </c>
      <c r="H49210" s="60">
        <v>3351138</v>
      </c>
    </row>
    <row r="49211" spans="3:8">
      <c r="C49211" s="60">
        <v>508873569</v>
      </c>
      <c r="H49211" s="60">
        <v>6397270</v>
      </c>
    </row>
    <row r="49212" spans="3:8">
      <c r="C49212" s="60">
        <v>12884771902</v>
      </c>
      <c r="H49212" s="60">
        <v>248576668</v>
      </c>
    </row>
    <row r="49213" spans="3:8">
      <c r="C49213" s="60">
        <v>8828268860</v>
      </c>
      <c r="H49213" s="60">
        <v>160631813</v>
      </c>
    </row>
    <row r="49214" spans="3:8">
      <c r="C49214" s="60">
        <v>3798264871</v>
      </c>
      <c r="H49214" s="60">
        <v>14995293</v>
      </c>
    </row>
    <row r="49215" spans="3:8">
      <c r="C49215" s="60">
        <v>1516795293</v>
      </c>
      <c r="H49215" s="60">
        <v>2404648</v>
      </c>
    </row>
    <row r="49216" spans="3:8">
      <c r="C49216" s="60">
        <v>202565380</v>
      </c>
      <c r="H49216" s="60">
        <v>-1526541</v>
      </c>
    </row>
    <row r="49217" spans="3:8">
      <c r="C49217" s="60">
        <v>3854034005</v>
      </c>
      <c r="H49217" s="60">
        <v>47555832</v>
      </c>
    </row>
    <row r="49218" spans="3:8">
      <c r="C49218" s="60">
        <v>1884675456</v>
      </c>
      <c r="H49218" s="60">
        <v>-18439882</v>
      </c>
    </row>
    <row r="49219" spans="3:8">
      <c r="C49219" s="60">
        <v>5741534613</v>
      </c>
      <c r="H49219" s="60">
        <v>120797969</v>
      </c>
    </row>
    <row r="49220" spans="3:8">
      <c r="C49220" s="60">
        <v>11857765532</v>
      </c>
      <c r="H49220" s="60">
        <v>192611554</v>
      </c>
    </row>
    <row r="49221" spans="3:8">
      <c r="C49221" s="60">
        <v>2029035734</v>
      </c>
      <c r="H49221" s="60">
        <v>5811857</v>
      </c>
    </row>
    <row r="49222" spans="3:8">
      <c r="C49222" s="60">
        <v>80032081</v>
      </c>
      <c r="H49222" s="60">
        <v>591937</v>
      </c>
    </row>
    <row r="49223" spans="3:8">
      <c r="C49223" s="60">
        <v>579213625</v>
      </c>
      <c r="H49223" s="60">
        <v>5233933</v>
      </c>
    </row>
    <row r="49224" spans="3:8">
      <c r="C49224" s="60">
        <v>161231373</v>
      </c>
      <c r="H49224" s="60">
        <v>2509498</v>
      </c>
    </row>
    <row r="49225" spans="3:8">
      <c r="C49225" s="60">
        <v>386153735</v>
      </c>
      <c r="H49225" s="60">
        <v>4300325</v>
      </c>
    </row>
    <row r="49226" spans="3:8">
      <c r="C49226" s="60">
        <v>863935824</v>
      </c>
      <c r="H49226" s="60">
        <v>3662207</v>
      </c>
    </row>
    <row r="49227" spans="3:8">
      <c r="C49227" s="60">
        <v>603478828</v>
      </c>
      <c r="H49227" s="60">
        <v>14341033</v>
      </c>
    </row>
    <row r="49228" spans="3:8">
      <c r="C49228" s="60">
        <v>33783024</v>
      </c>
      <c r="H49228" s="60">
        <v>437570</v>
      </c>
    </row>
    <row r="49229" spans="3:8">
      <c r="C49229" s="60">
        <v>281702880</v>
      </c>
      <c r="H49229" s="60">
        <v>-443564</v>
      </c>
    </row>
    <row r="49230" spans="3:8">
      <c r="C49230" s="60">
        <v>1183131021</v>
      </c>
      <c r="H49230" s="60">
        <v>25186667</v>
      </c>
    </row>
    <row r="49231" spans="3:8">
      <c r="C49231" s="60">
        <v>1650365725</v>
      </c>
      <c r="H49231" s="60">
        <v>7928163</v>
      </c>
    </row>
    <row r="49232" spans="3:8">
      <c r="C49232" s="60">
        <v>570669407</v>
      </c>
      <c r="H49232" s="60">
        <v>-745435</v>
      </c>
    </row>
    <row r="49233" spans="3:8">
      <c r="C49233" s="60">
        <v>242598985</v>
      </c>
      <c r="H49233" s="60">
        <v>-795641</v>
      </c>
    </row>
    <row r="49234" spans="3:8">
      <c r="C49234" s="60">
        <v>6128375844</v>
      </c>
      <c r="H49234" s="60">
        <v>132133970</v>
      </c>
    </row>
    <row r="49235" spans="3:8">
      <c r="C49235" s="60">
        <v>9414025</v>
      </c>
      <c r="H49235" s="60">
        <v>283175</v>
      </c>
    </row>
    <row r="65538" spans="3:8">
      <c r="C65538" s="60" t="s">
        <v>174</v>
      </c>
      <c r="H65538" s="60" t="s">
        <v>1243</v>
      </c>
    </row>
    <row r="65539" spans="3:8">
      <c r="C65539" s="60">
        <v>371396063968</v>
      </c>
    </row>
    <row r="65540" spans="3:8">
      <c r="C65540" s="60">
        <v>586361568</v>
      </c>
      <c r="H65540" s="60">
        <v>-3584873</v>
      </c>
    </row>
    <row r="65541" spans="3:8">
      <c r="C65541" s="60">
        <v>488599039</v>
      </c>
      <c r="H65541" s="60">
        <v>-19621206</v>
      </c>
    </row>
    <row r="65542" spans="3:8">
      <c r="C65542" s="60">
        <v>948215101</v>
      </c>
      <c r="H65542" s="60">
        <v>6595735</v>
      </c>
    </row>
    <row r="65543" spans="3:8">
      <c r="C65543" s="60">
        <v>9969687980</v>
      </c>
      <c r="H65543" s="60">
        <v>157296922</v>
      </c>
    </row>
    <row r="65544" spans="3:8">
      <c r="C65544" s="60">
        <v>336963923</v>
      </c>
      <c r="H65544" s="60">
        <v>-16910878</v>
      </c>
    </row>
    <row r="65545" spans="3:8">
      <c r="C65545" s="60">
        <v>794462779</v>
      </c>
      <c r="H65545" s="60">
        <v>-29435515</v>
      </c>
    </row>
    <row r="65546" spans="3:8">
      <c r="C65546" s="60">
        <v>339136056</v>
      </c>
      <c r="H65546" s="60">
        <v>-22770654</v>
      </c>
    </row>
    <row r="65547" spans="3:8">
      <c r="C65547" s="60">
        <v>639560344</v>
      </c>
      <c r="H65547" s="60">
        <v>-133412</v>
      </c>
    </row>
    <row r="65548" spans="3:8">
      <c r="C65548" s="60">
        <v>705895455</v>
      </c>
      <c r="H65548" s="60">
        <v>-3387383</v>
      </c>
    </row>
    <row r="65549" spans="3:8">
      <c r="C65549" s="60">
        <v>174958053773</v>
      </c>
      <c r="H65549" s="60">
        <v>1938679418</v>
      </c>
    </row>
    <row r="65550" spans="3:8">
      <c r="C65550" s="60">
        <v>8992306105</v>
      </c>
      <c r="H65550" s="60">
        <v>368504450</v>
      </c>
    </row>
    <row r="65551" spans="3:8">
      <c r="C65551" s="60">
        <v>273594598</v>
      </c>
      <c r="H65551" s="60">
        <v>-939878</v>
      </c>
    </row>
    <row r="65552" spans="3:8">
      <c r="C65552" s="60">
        <v>748338217</v>
      </c>
      <c r="H65552" s="60">
        <v>-35079508</v>
      </c>
    </row>
    <row r="65553" spans="3:8">
      <c r="C65553" s="60">
        <v>742591566</v>
      </c>
      <c r="H65553" s="60">
        <v>-40440656</v>
      </c>
    </row>
    <row r="65554" spans="3:8">
      <c r="C65554" s="60">
        <v>273507955</v>
      </c>
      <c r="H65554" s="60">
        <v>-1304013</v>
      </c>
    </row>
    <row r="65555" spans="3:8">
      <c r="C65555" s="60">
        <v>674353021</v>
      </c>
      <c r="H65555" s="60">
        <v>-43882353</v>
      </c>
    </row>
    <row r="65556" spans="3:8">
      <c r="C65556" s="60">
        <v>1168107004</v>
      </c>
      <c r="H65556" s="60">
        <v>-41022308</v>
      </c>
    </row>
    <row r="65557" spans="3:8">
      <c r="C65557" s="60">
        <v>3950807489</v>
      </c>
      <c r="H65557" s="60">
        <v>159822657</v>
      </c>
    </row>
    <row r="65558" spans="3:8">
      <c r="C65558" s="60">
        <v>549827199</v>
      </c>
      <c r="H65558" s="60">
        <v>-33770138</v>
      </c>
    </row>
    <row r="65559" spans="3:8">
      <c r="C65559" s="60">
        <v>972643946</v>
      </c>
      <c r="H65559" s="60">
        <v>-27395906</v>
      </c>
    </row>
    <row r="65560" spans="3:8">
      <c r="C65560" s="60">
        <v>22267483718</v>
      </c>
      <c r="H65560" s="60">
        <v>272701264</v>
      </c>
    </row>
    <row r="65561" spans="3:8">
      <c r="C65561" s="60">
        <v>1113800464</v>
      </c>
      <c r="H65561" s="60">
        <v>1825589</v>
      </c>
    </row>
    <row r="65562" spans="3:8">
      <c r="C65562" s="60">
        <v>226078325</v>
      </c>
      <c r="H65562" s="60">
        <v>7871713</v>
      </c>
    </row>
    <row r="65563" spans="3:8">
      <c r="C65563" s="60">
        <v>772489868</v>
      </c>
      <c r="H65563" s="60">
        <v>12699692</v>
      </c>
    </row>
    <row r="65564" spans="3:8">
      <c r="C65564" s="60">
        <v>548998176</v>
      </c>
      <c r="H65564" s="60">
        <v>3987117</v>
      </c>
    </row>
    <row r="65565" spans="3:8">
      <c r="C65565" s="60">
        <v>643960069</v>
      </c>
      <c r="H65565" s="60">
        <v>4729787</v>
      </c>
    </row>
    <row r="65566" spans="3:8">
      <c r="C65566" s="60">
        <v>589268307</v>
      </c>
      <c r="H65566" s="60">
        <v>5549869</v>
      </c>
    </row>
    <row r="65567" spans="3:8">
      <c r="C65567" s="60">
        <v>891983736</v>
      </c>
      <c r="H65567" s="60">
        <v>20517337</v>
      </c>
    </row>
    <row r="65568" spans="3:8">
      <c r="C65568" s="60">
        <v>295520040</v>
      </c>
      <c r="H65568" s="60">
        <v>3310846</v>
      </c>
    </row>
    <row r="65569" spans="3:8">
      <c r="C65569" s="60">
        <v>1328199753</v>
      </c>
      <c r="H65569" s="60">
        <v>10004082</v>
      </c>
    </row>
    <row r="65570" spans="3:8">
      <c r="C65570" s="60">
        <v>8277193785</v>
      </c>
      <c r="H65570" s="60">
        <v>134335578</v>
      </c>
    </row>
    <row r="65571" spans="3:8">
      <c r="C65571" s="60">
        <v>299563983</v>
      </c>
      <c r="H65571" s="60">
        <v>2194824</v>
      </c>
    </row>
    <row r="65572" spans="3:8">
      <c r="C65572" s="60">
        <v>114441652</v>
      </c>
      <c r="H65572" s="60">
        <v>795866</v>
      </c>
    </row>
    <row r="65573" spans="3:8">
      <c r="C65573" s="60">
        <v>7320428976</v>
      </c>
      <c r="H65573" s="60">
        <v>101171848</v>
      </c>
    </row>
    <row r="65574" spans="3:8">
      <c r="C65574" s="60">
        <v>428965668</v>
      </c>
      <c r="H65574" s="60">
        <v>1929210</v>
      </c>
    </row>
    <row r="65575" spans="3:8">
      <c r="C65575" s="60">
        <v>240301348</v>
      </c>
      <c r="H65575" s="60">
        <v>4821100</v>
      </c>
    </row>
    <row r="65576" spans="3:8">
      <c r="C65576" s="60">
        <v>559686325</v>
      </c>
      <c r="H65576" s="60">
        <v>-11021501</v>
      </c>
    </row>
    <row r="65577" spans="3:8">
      <c r="C65577" s="60">
        <v>113999465</v>
      </c>
      <c r="H65577" s="60">
        <v>-160757</v>
      </c>
    </row>
    <row r="65578" spans="3:8">
      <c r="C65578" s="60">
        <v>215345430</v>
      </c>
      <c r="H65578" s="60">
        <v>-1753796</v>
      </c>
    </row>
    <row r="65579" spans="3:8">
      <c r="C65579" s="60">
        <v>3499758429</v>
      </c>
      <c r="H65579" s="60">
        <v>64411165</v>
      </c>
    </row>
    <row r="65580" spans="3:8">
      <c r="C65580" s="60">
        <v>229819698</v>
      </c>
      <c r="H65580" s="60">
        <v>3418464</v>
      </c>
    </row>
    <row r="65581" spans="3:8">
      <c r="C65581" s="60">
        <v>1236195032</v>
      </c>
      <c r="H65581" s="60">
        <v>11768745</v>
      </c>
    </row>
    <row r="65582" spans="3:8">
      <c r="C65582" s="60">
        <v>9103681319</v>
      </c>
      <c r="H65582" s="60">
        <v>213963206</v>
      </c>
    </row>
    <row r="65583" spans="3:8">
      <c r="C65583" s="60">
        <v>998202713</v>
      </c>
      <c r="H65583" s="60">
        <v>9269550</v>
      </c>
    </row>
    <row r="65584" spans="3:8">
      <c r="C65584" s="60">
        <v>424239727</v>
      </c>
      <c r="H65584" s="60">
        <v>-139051</v>
      </c>
    </row>
    <row r="65585" spans="3:8">
      <c r="C65585" s="60">
        <v>4231515793</v>
      </c>
      <c r="H65585" s="60">
        <v>35082138</v>
      </c>
    </row>
    <row r="65586" spans="3:8">
      <c r="C65586" s="60">
        <v>3971065989</v>
      </c>
      <c r="H65586" s="60">
        <v>67359363</v>
      </c>
    </row>
    <row r="65587" spans="3:8">
      <c r="C65587" s="60">
        <v>743463158</v>
      </c>
      <c r="H65587" s="60">
        <v>8012551</v>
      </c>
    </row>
    <row r="65588" spans="3:8">
      <c r="C65588" s="60">
        <v>1134951771</v>
      </c>
      <c r="H65588" s="60">
        <v>10593892</v>
      </c>
    </row>
    <row r="65589" spans="3:8">
      <c r="C65589" s="60">
        <v>7381988804</v>
      </c>
      <c r="H65589" s="60">
        <v>48706414</v>
      </c>
    </row>
    <row r="65590" spans="3:8">
      <c r="C65590" s="60">
        <v>14217344091</v>
      </c>
      <c r="H65590" s="60">
        <v>175473024</v>
      </c>
    </row>
    <row r="65591" spans="3:8">
      <c r="C65591" s="60">
        <v>1108378826</v>
      </c>
      <c r="H65591" s="60">
        <v>4240421</v>
      </c>
    </row>
    <row r="65592" spans="3:8">
      <c r="C65592" s="60">
        <v>1536407104</v>
      </c>
      <c r="H65592" s="60">
        <v>22059059</v>
      </c>
    </row>
    <row r="65593" spans="3:8">
      <c r="C65593" s="60">
        <v>337476477</v>
      </c>
      <c r="H65593" s="60">
        <v>1445568</v>
      </c>
    </row>
    <row r="65594" spans="3:8">
      <c r="C65594" s="60">
        <v>1000181239</v>
      </c>
      <c r="H65594" s="60">
        <v>3351138</v>
      </c>
    </row>
    <row r="65595" spans="3:8">
      <c r="C65595" s="60">
        <v>508873569</v>
      </c>
      <c r="H65595" s="60">
        <v>6397270</v>
      </c>
    </row>
    <row r="65596" spans="3:8">
      <c r="C65596" s="60">
        <v>12884771902</v>
      </c>
      <c r="H65596" s="60">
        <v>248576668</v>
      </c>
    </row>
    <row r="65597" spans="3:8">
      <c r="C65597" s="60">
        <v>8828268860</v>
      </c>
      <c r="H65597" s="60">
        <v>160631813</v>
      </c>
    </row>
    <row r="65598" spans="3:8">
      <c r="C65598" s="60">
        <v>3798264871</v>
      </c>
      <c r="H65598" s="60">
        <v>14995293</v>
      </c>
    </row>
    <row r="65599" spans="3:8">
      <c r="C65599" s="60">
        <v>1516795293</v>
      </c>
      <c r="H65599" s="60">
        <v>2404648</v>
      </c>
    </row>
    <row r="65600" spans="3:8">
      <c r="C65600" s="60">
        <v>202565380</v>
      </c>
      <c r="H65600" s="60">
        <v>-1526541</v>
      </c>
    </row>
    <row r="65601" spans="3:8">
      <c r="C65601" s="60">
        <v>3854034005</v>
      </c>
      <c r="H65601" s="60">
        <v>47555832</v>
      </c>
    </row>
    <row r="65602" spans="3:8">
      <c r="C65602" s="60">
        <v>1884675456</v>
      </c>
      <c r="H65602" s="60">
        <v>-18439882</v>
      </c>
    </row>
    <row r="65603" spans="3:8">
      <c r="C65603" s="60">
        <v>5741534613</v>
      </c>
      <c r="H65603" s="60">
        <v>120797969</v>
      </c>
    </row>
    <row r="65604" spans="3:8">
      <c r="C65604" s="60">
        <v>11857765532</v>
      </c>
      <c r="H65604" s="60">
        <v>192611554</v>
      </c>
    </row>
    <row r="65605" spans="3:8">
      <c r="C65605" s="60">
        <v>2029035734</v>
      </c>
      <c r="H65605" s="60">
        <v>5811857</v>
      </c>
    </row>
    <row r="65606" spans="3:8">
      <c r="C65606" s="60">
        <v>80032081</v>
      </c>
      <c r="H65606" s="60">
        <v>591937</v>
      </c>
    </row>
    <row r="65607" spans="3:8">
      <c r="C65607" s="60">
        <v>579213625</v>
      </c>
      <c r="H65607" s="60">
        <v>5233933</v>
      </c>
    </row>
    <row r="65608" spans="3:8">
      <c r="C65608" s="60">
        <v>161231373</v>
      </c>
      <c r="H65608" s="60">
        <v>2509498</v>
      </c>
    </row>
    <row r="65609" spans="3:8">
      <c r="C65609" s="60">
        <v>386153735</v>
      </c>
      <c r="H65609" s="60">
        <v>4300325</v>
      </c>
    </row>
    <row r="65610" spans="3:8">
      <c r="C65610" s="60">
        <v>863935824</v>
      </c>
      <c r="H65610" s="60">
        <v>3662207</v>
      </c>
    </row>
    <row r="65611" spans="3:8">
      <c r="C65611" s="60">
        <v>603478828</v>
      </c>
      <c r="H65611" s="60">
        <v>14341033</v>
      </c>
    </row>
    <row r="65612" spans="3:8">
      <c r="C65612" s="60">
        <v>33783024</v>
      </c>
      <c r="H65612" s="60">
        <v>437570</v>
      </c>
    </row>
    <row r="65613" spans="3:8">
      <c r="C65613" s="60">
        <v>281702880</v>
      </c>
      <c r="H65613" s="60">
        <v>-443564</v>
      </c>
    </row>
    <row r="65614" spans="3:8">
      <c r="C65614" s="60">
        <v>1183131021</v>
      </c>
      <c r="H65614" s="60">
        <v>25186667</v>
      </c>
    </row>
    <row r="65615" spans="3:8">
      <c r="C65615" s="60">
        <v>1650365725</v>
      </c>
      <c r="H65615" s="60">
        <v>7928163</v>
      </c>
    </row>
    <row r="65616" spans="3:8">
      <c r="C65616" s="60">
        <v>570669407</v>
      </c>
      <c r="H65616" s="60">
        <v>-745435</v>
      </c>
    </row>
    <row r="65617" spans="3:8">
      <c r="C65617" s="60">
        <v>242598985</v>
      </c>
      <c r="H65617" s="60">
        <v>-795641</v>
      </c>
    </row>
    <row r="65618" spans="3:8">
      <c r="C65618" s="60">
        <v>6128375844</v>
      </c>
      <c r="H65618" s="60">
        <v>132133970</v>
      </c>
    </row>
    <row r="65619" spans="3:8">
      <c r="C65619" s="60">
        <v>9414025</v>
      </c>
      <c r="H65619" s="60">
        <v>283175</v>
      </c>
    </row>
    <row r="81922" spans="3:8">
      <c r="C81922" s="60" t="s">
        <v>174</v>
      </c>
      <c r="H81922" s="60" t="s">
        <v>1243</v>
      </c>
    </row>
    <row r="81923" spans="3:8">
      <c r="C81923" s="60">
        <v>371396063968</v>
      </c>
    </row>
    <row r="81924" spans="3:8">
      <c r="C81924" s="60">
        <v>586361568</v>
      </c>
      <c r="H81924" s="60">
        <v>-3584873</v>
      </c>
    </row>
    <row r="81925" spans="3:8">
      <c r="C81925" s="60">
        <v>488599039</v>
      </c>
      <c r="H81925" s="60">
        <v>-19621206</v>
      </c>
    </row>
    <row r="81926" spans="3:8">
      <c r="C81926" s="60">
        <v>948215101</v>
      </c>
      <c r="H81926" s="60">
        <v>6595735</v>
      </c>
    </row>
    <row r="81927" spans="3:8">
      <c r="C81927" s="60">
        <v>9969687980</v>
      </c>
      <c r="H81927" s="60">
        <v>157296922</v>
      </c>
    </row>
    <row r="81928" spans="3:8">
      <c r="C81928" s="60">
        <v>336963923</v>
      </c>
      <c r="H81928" s="60">
        <v>-16910878</v>
      </c>
    </row>
    <row r="81929" spans="3:8">
      <c r="C81929" s="60">
        <v>794462779</v>
      </c>
      <c r="H81929" s="60">
        <v>-29435515</v>
      </c>
    </row>
    <row r="81930" spans="3:8">
      <c r="C81930" s="60">
        <v>339136056</v>
      </c>
      <c r="H81930" s="60">
        <v>-22770654</v>
      </c>
    </row>
    <row r="81931" spans="3:8">
      <c r="C81931" s="60">
        <v>639560344</v>
      </c>
      <c r="H81931" s="60">
        <v>-133412</v>
      </c>
    </row>
    <row r="81932" spans="3:8">
      <c r="C81932" s="60">
        <v>705895455</v>
      </c>
      <c r="H81932" s="60">
        <v>-3387383</v>
      </c>
    </row>
    <row r="81933" spans="3:8">
      <c r="C81933" s="60">
        <v>174958053773</v>
      </c>
      <c r="H81933" s="60">
        <v>1938679418</v>
      </c>
    </row>
    <row r="81934" spans="3:8">
      <c r="C81934" s="60">
        <v>8992306105</v>
      </c>
      <c r="H81934" s="60">
        <v>368504450</v>
      </c>
    </row>
    <row r="81935" spans="3:8">
      <c r="C81935" s="60">
        <v>273594598</v>
      </c>
      <c r="H81935" s="60">
        <v>-939878</v>
      </c>
    </row>
    <row r="81936" spans="3:8">
      <c r="C81936" s="60">
        <v>748338217</v>
      </c>
      <c r="H81936" s="60">
        <v>-35079508</v>
      </c>
    </row>
    <row r="81937" spans="3:8">
      <c r="C81937" s="60">
        <v>742591566</v>
      </c>
      <c r="H81937" s="60">
        <v>-40440656</v>
      </c>
    </row>
    <row r="81938" spans="3:8">
      <c r="C81938" s="60">
        <v>273507955</v>
      </c>
      <c r="H81938" s="60">
        <v>-1304013</v>
      </c>
    </row>
    <row r="81939" spans="3:8">
      <c r="C81939" s="60">
        <v>674353021</v>
      </c>
      <c r="H81939" s="60">
        <v>-43882353</v>
      </c>
    </row>
    <row r="81940" spans="3:8">
      <c r="C81940" s="60">
        <v>1168107004</v>
      </c>
      <c r="H81940" s="60">
        <v>-41022308</v>
      </c>
    </row>
    <row r="81941" spans="3:8">
      <c r="C81941" s="60">
        <v>3950807489</v>
      </c>
      <c r="H81941" s="60">
        <v>159822657</v>
      </c>
    </row>
    <row r="81942" spans="3:8">
      <c r="C81942" s="60">
        <v>549827199</v>
      </c>
      <c r="H81942" s="60">
        <v>-33770138</v>
      </c>
    </row>
    <row r="81943" spans="3:8">
      <c r="C81943" s="60">
        <v>972643946</v>
      </c>
      <c r="H81943" s="60">
        <v>-27395906</v>
      </c>
    </row>
    <row r="81944" spans="3:8">
      <c r="C81944" s="60">
        <v>22267483718</v>
      </c>
      <c r="H81944" s="60">
        <v>272701264</v>
      </c>
    </row>
    <row r="81945" spans="3:8">
      <c r="C81945" s="60">
        <v>1113800464</v>
      </c>
      <c r="H81945" s="60">
        <v>1825589</v>
      </c>
    </row>
    <row r="81946" spans="3:8">
      <c r="C81946" s="60">
        <v>226078325</v>
      </c>
      <c r="H81946" s="60">
        <v>7871713</v>
      </c>
    </row>
    <row r="81947" spans="3:8">
      <c r="C81947" s="60">
        <v>772489868</v>
      </c>
      <c r="H81947" s="60">
        <v>12699692</v>
      </c>
    </row>
    <row r="81948" spans="3:8">
      <c r="C81948" s="60">
        <v>548998176</v>
      </c>
      <c r="H81948" s="60">
        <v>3987117</v>
      </c>
    </row>
    <row r="81949" spans="3:8">
      <c r="C81949" s="60">
        <v>643960069</v>
      </c>
      <c r="H81949" s="60">
        <v>4729787</v>
      </c>
    </row>
    <row r="81950" spans="3:8">
      <c r="C81950" s="60">
        <v>589268307</v>
      </c>
      <c r="H81950" s="60">
        <v>5549869</v>
      </c>
    </row>
    <row r="81951" spans="3:8">
      <c r="C81951" s="60">
        <v>891983736</v>
      </c>
      <c r="H81951" s="60">
        <v>20517337</v>
      </c>
    </row>
    <row r="81952" spans="3:8">
      <c r="C81952" s="60">
        <v>295520040</v>
      </c>
      <c r="H81952" s="60">
        <v>3310846</v>
      </c>
    </row>
    <row r="81953" spans="3:8">
      <c r="C81953" s="60">
        <v>1328199753</v>
      </c>
      <c r="H81953" s="60">
        <v>10004082</v>
      </c>
    </row>
    <row r="81954" spans="3:8">
      <c r="C81954" s="60">
        <v>8277193785</v>
      </c>
      <c r="H81954" s="60">
        <v>134335578</v>
      </c>
    </row>
    <row r="81955" spans="3:8">
      <c r="C81955" s="60">
        <v>299563983</v>
      </c>
      <c r="H81955" s="60">
        <v>2194824</v>
      </c>
    </row>
    <row r="81956" spans="3:8">
      <c r="C81956" s="60">
        <v>114441652</v>
      </c>
      <c r="H81956" s="60">
        <v>795866</v>
      </c>
    </row>
    <row r="81957" spans="3:8">
      <c r="C81957" s="60">
        <v>7320428976</v>
      </c>
      <c r="H81957" s="60">
        <v>101171848</v>
      </c>
    </row>
    <row r="81958" spans="3:8">
      <c r="C81958" s="60">
        <v>428965668</v>
      </c>
      <c r="H81958" s="60">
        <v>1929210</v>
      </c>
    </row>
    <row r="81959" spans="3:8">
      <c r="C81959" s="60">
        <v>240301348</v>
      </c>
      <c r="H81959" s="60">
        <v>4821100</v>
      </c>
    </row>
    <row r="81960" spans="3:8">
      <c r="C81960" s="60">
        <v>559686325</v>
      </c>
      <c r="H81960" s="60">
        <v>-11021501</v>
      </c>
    </row>
    <row r="81961" spans="3:8">
      <c r="C81961" s="60">
        <v>113999465</v>
      </c>
      <c r="H81961" s="60">
        <v>-160757</v>
      </c>
    </row>
    <row r="81962" spans="3:8">
      <c r="C81962" s="60">
        <v>215345430</v>
      </c>
      <c r="H81962" s="60">
        <v>-1753796</v>
      </c>
    </row>
    <row r="81963" spans="3:8">
      <c r="C81963" s="60">
        <v>3499758429</v>
      </c>
      <c r="H81963" s="60">
        <v>64411165</v>
      </c>
    </row>
    <row r="81964" spans="3:8">
      <c r="C81964" s="60">
        <v>229819698</v>
      </c>
      <c r="H81964" s="60">
        <v>3418464</v>
      </c>
    </row>
    <row r="81965" spans="3:8">
      <c r="C81965" s="60">
        <v>1236195032</v>
      </c>
      <c r="H81965" s="60">
        <v>11768745</v>
      </c>
    </row>
    <row r="81966" spans="3:8">
      <c r="C81966" s="60">
        <v>9103681319</v>
      </c>
      <c r="H81966" s="60">
        <v>213963206</v>
      </c>
    </row>
    <row r="81967" spans="3:8">
      <c r="C81967" s="60">
        <v>998202713</v>
      </c>
      <c r="H81967" s="60">
        <v>9269550</v>
      </c>
    </row>
    <row r="81968" spans="3:8">
      <c r="C81968" s="60">
        <v>424239727</v>
      </c>
      <c r="H81968" s="60">
        <v>-139051</v>
      </c>
    </row>
    <row r="81969" spans="3:8">
      <c r="C81969" s="60">
        <v>4231515793</v>
      </c>
      <c r="H81969" s="60">
        <v>35082138</v>
      </c>
    </row>
    <row r="81970" spans="3:8">
      <c r="C81970" s="60">
        <v>3971065989</v>
      </c>
      <c r="H81970" s="60">
        <v>67359363</v>
      </c>
    </row>
    <row r="81971" spans="3:8">
      <c r="C81971" s="60">
        <v>743463158</v>
      </c>
      <c r="H81971" s="60">
        <v>8012551</v>
      </c>
    </row>
    <row r="81972" spans="3:8">
      <c r="C81972" s="60">
        <v>1134951771</v>
      </c>
      <c r="H81972" s="60">
        <v>10593892</v>
      </c>
    </row>
    <row r="81973" spans="3:8">
      <c r="C81973" s="60">
        <v>7381988804</v>
      </c>
      <c r="H81973" s="60">
        <v>48706414</v>
      </c>
    </row>
    <row r="81974" spans="3:8">
      <c r="C81974" s="60">
        <v>14217344091</v>
      </c>
      <c r="H81974" s="60">
        <v>175473024</v>
      </c>
    </row>
    <row r="81975" spans="3:8">
      <c r="C81975" s="60">
        <v>1108378826</v>
      </c>
      <c r="H81975" s="60">
        <v>4240421</v>
      </c>
    </row>
    <row r="81976" spans="3:8">
      <c r="C81976" s="60">
        <v>1536407104</v>
      </c>
      <c r="H81976" s="60">
        <v>22059059</v>
      </c>
    </row>
    <row r="81977" spans="3:8">
      <c r="C81977" s="60">
        <v>337476477</v>
      </c>
      <c r="H81977" s="60">
        <v>1445568</v>
      </c>
    </row>
    <row r="81978" spans="3:8">
      <c r="C81978" s="60">
        <v>1000181239</v>
      </c>
      <c r="H81978" s="60">
        <v>3351138</v>
      </c>
    </row>
    <row r="81979" spans="3:8">
      <c r="C81979" s="60">
        <v>508873569</v>
      </c>
      <c r="H81979" s="60">
        <v>6397270</v>
      </c>
    </row>
    <row r="81980" spans="3:8">
      <c r="C81980" s="60">
        <v>12884771902</v>
      </c>
      <c r="H81980" s="60">
        <v>248576668</v>
      </c>
    </row>
    <row r="81981" spans="3:8">
      <c r="C81981" s="60">
        <v>8828268860</v>
      </c>
      <c r="H81981" s="60">
        <v>160631813</v>
      </c>
    </row>
    <row r="81982" spans="3:8">
      <c r="C81982" s="60">
        <v>3798264871</v>
      </c>
      <c r="H81982" s="60">
        <v>14995293</v>
      </c>
    </row>
    <row r="81983" spans="3:8">
      <c r="C81983" s="60">
        <v>1516795293</v>
      </c>
      <c r="H81983" s="60">
        <v>2404648</v>
      </c>
    </row>
    <row r="81984" spans="3:8">
      <c r="C81984" s="60">
        <v>202565380</v>
      </c>
      <c r="H81984" s="60">
        <v>-1526541</v>
      </c>
    </row>
    <row r="81985" spans="3:8">
      <c r="C81985" s="60">
        <v>3854034005</v>
      </c>
      <c r="H81985" s="60">
        <v>47555832</v>
      </c>
    </row>
    <row r="81986" spans="3:8">
      <c r="C81986" s="60">
        <v>1884675456</v>
      </c>
      <c r="H81986" s="60">
        <v>-18439882</v>
      </c>
    </row>
    <row r="81987" spans="3:8">
      <c r="C81987" s="60">
        <v>5741534613</v>
      </c>
      <c r="H81987" s="60">
        <v>120797969</v>
      </c>
    </row>
    <row r="81988" spans="3:8">
      <c r="C81988" s="60">
        <v>11857765532</v>
      </c>
      <c r="H81988" s="60">
        <v>192611554</v>
      </c>
    </row>
    <row r="81989" spans="3:8">
      <c r="C81989" s="60">
        <v>2029035734</v>
      </c>
      <c r="H81989" s="60">
        <v>5811857</v>
      </c>
    </row>
    <row r="81990" spans="3:8">
      <c r="C81990" s="60">
        <v>80032081</v>
      </c>
      <c r="H81990" s="60">
        <v>591937</v>
      </c>
    </row>
    <row r="81991" spans="3:8">
      <c r="C81991" s="60">
        <v>579213625</v>
      </c>
      <c r="H81991" s="60">
        <v>5233933</v>
      </c>
    </row>
    <row r="81992" spans="3:8">
      <c r="C81992" s="60">
        <v>161231373</v>
      </c>
      <c r="H81992" s="60">
        <v>2509498</v>
      </c>
    </row>
    <row r="81993" spans="3:8">
      <c r="C81993" s="60">
        <v>386153735</v>
      </c>
      <c r="H81993" s="60">
        <v>4300325</v>
      </c>
    </row>
    <row r="81994" spans="3:8">
      <c r="C81994" s="60">
        <v>863935824</v>
      </c>
      <c r="H81994" s="60">
        <v>3662207</v>
      </c>
    </row>
    <row r="81995" spans="3:8">
      <c r="C81995" s="60">
        <v>603478828</v>
      </c>
      <c r="H81995" s="60">
        <v>14341033</v>
      </c>
    </row>
    <row r="81996" spans="3:8">
      <c r="C81996" s="60">
        <v>33783024</v>
      </c>
      <c r="H81996" s="60">
        <v>437570</v>
      </c>
    </row>
    <row r="81997" spans="3:8">
      <c r="C81997" s="60">
        <v>281702880</v>
      </c>
      <c r="H81997" s="60">
        <v>-443564</v>
      </c>
    </row>
    <row r="81998" spans="3:8">
      <c r="C81998" s="60">
        <v>1183131021</v>
      </c>
      <c r="H81998" s="60">
        <v>25186667</v>
      </c>
    </row>
    <row r="81999" spans="3:8">
      <c r="C81999" s="60">
        <v>1650365725</v>
      </c>
      <c r="H81999" s="60">
        <v>7928163</v>
      </c>
    </row>
    <row r="82000" spans="3:8">
      <c r="C82000" s="60">
        <v>570669407</v>
      </c>
      <c r="H82000" s="60">
        <v>-745435</v>
      </c>
    </row>
    <row r="82001" spans="3:8">
      <c r="C82001" s="60">
        <v>242598985</v>
      </c>
      <c r="H82001" s="60">
        <v>-795641</v>
      </c>
    </row>
    <row r="82002" spans="3:8">
      <c r="C82002" s="60">
        <v>6128375844</v>
      </c>
      <c r="H82002" s="60">
        <v>132133970</v>
      </c>
    </row>
    <row r="82003" spans="3:8">
      <c r="C82003" s="60">
        <v>9414025</v>
      </c>
      <c r="H82003" s="60">
        <v>283175</v>
      </c>
    </row>
    <row r="98306" spans="3:8">
      <c r="C98306" s="60" t="s">
        <v>174</v>
      </c>
      <c r="H98306" s="60" t="s">
        <v>1243</v>
      </c>
    </row>
    <row r="98307" spans="3:8">
      <c r="C98307" s="60">
        <v>371396063968</v>
      </c>
    </row>
    <row r="98308" spans="3:8">
      <c r="C98308" s="60">
        <v>586361568</v>
      </c>
      <c r="H98308" s="60">
        <v>-3584873</v>
      </c>
    </row>
    <row r="98309" spans="3:8">
      <c r="C98309" s="60">
        <v>488599039</v>
      </c>
      <c r="H98309" s="60">
        <v>-19621206</v>
      </c>
    </row>
    <row r="98310" spans="3:8">
      <c r="C98310" s="60">
        <v>948215101</v>
      </c>
      <c r="H98310" s="60">
        <v>6595735</v>
      </c>
    </row>
    <row r="98311" spans="3:8">
      <c r="C98311" s="60">
        <v>9969687980</v>
      </c>
      <c r="H98311" s="60">
        <v>157296922</v>
      </c>
    </row>
    <row r="98312" spans="3:8">
      <c r="C98312" s="60">
        <v>336963923</v>
      </c>
      <c r="H98312" s="60">
        <v>-16910878</v>
      </c>
    </row>
    <row r="98313" spans="3:8">
      <c r="C98313" s="60">
        <v>794462779</v>
      </c>
      <c r="H98313" s="60">
        <v>-29435515</v>
      </c>
    </row>
    <row r="98314" spans="3:8">
      <c r="C98314" s="60">
        <v>339136056</v>
      </c>
      <c r="H98314" s="60">
        <v>-22770654</v>
      </c>
    </row>
    <row r="98315" spans="3:8">
      <c r="C98315" s="60">
        <v>639560344</v>
      </c>
      <c r="H98315" s="60">
        <v>-133412</v>
      </c>
    </row>
    <row r="98316" spans="3:8">
      <c r="C98316" s="60">
        <v>705895455</v>
      </c>
      <c r="H98316" s="60">
        <v>-3387383</v>
      </c>
    </row>
    <row r="98317" spans="3:8">
      <c r="C98317" s="60">
        <v>174958053773</v>
      </c>
      <c r="H98317" s="60">
        <v>1938679418</v>
      </c>
    </row>
    <row r="98318" spans="3:8">
      <c r="C98318" s="60">
        <v>8992306105</v>
      </c>
      <c r="H98318" s="60">
        <v>368504450</v>
      </c>
    </row>
    <row r="98319" spans="3:8">
      <c r="C98319" s="60">
        <v>273594598</v>
      </c>
      <c r="H98319" s="60">
        <v>-939878</v>
      </c>
    </row>
    <row r="98320" spans="3:8">
      <c r="C98320" s="60">
        <v>748338217</v>
      </c>
      <c r="H98320" s="60">
        <v>-35079508</v>
      </c>
    </row>
    <row r="98321" spans="3:8">
      <c r="C98321" s="60">
        <v>742591566</v>
      </c>
      <c r="H98321" s="60">
        <v>-40440656</v>
      </c>
    </row>
    <row r="98322" spans="3:8">
      <c r="C98322" s="60">
        <v>273507955</v>
      </c>
      <c r="H98322" s="60">
        <v>-1304013</v>
      </c>
    </row>
    <row r="98323" spans="3:8">
      <c r="C98323" s="60">
        <v>674353021</v>
      </c>
      <c r="H98323" s="60">
        <v>-43882353</v>
      </c>
    </row>
    <row r="98324" spans="3:8">
      <c r="C98324" s="60">
        <v>1168107004</v>
      </c>
      <c r="H98324" s="60">
        <v>-41022308</v>
      </c>
    </row>
    <row r="98325" spans="3:8">
      <c r="C98325" s="60">
        <v>3950807489</v>
      </c>
      <c r="H98325" s="60">
        <v>159822657</v>
      </c>
    </row>
    <row r="98326" spans="3:8">
      <c r="C98326" s="60">
        <v>549827199</v>
      </c>
      <c r="H98326" s="60">
        <v>-33770138</v>
      </c>
    </row>
    <row r="98327" spans="3:8">
      <c r="C98327" s="60">
        <v>972643946</v>
      </c>
      <c r="H98327" s="60">
        <v>-27395906</v>
      </c>
    </row>
    <row r="98328" spans="3:8">
      <c r="C98328" s="60">
        <v>22267483718</v>
      </c>
      <c r="H98328" s="60">
        <v>272701264</v>
      </c>
    </row>
    <row r="98329" spans="3:8">
      <c r="C98329" s="60">
        <v>1113800464</v>
      </c>
      <c r="H98329" s="60">
        <v>1825589</v>
      </c>
    </row>
    <row r="98330" spans="3:8">
      <c r="C98330" s="60">
        <v>226078325</v>
      </c>
      <c r="H98330" s="60">
        <v>7871713</v>
      </c>
    </row>
    <row r="98331" spans="3:8">
      <c r="C98331" s="60">
        <v>772489868</v>
      </c>
      <c r="H98331" s="60">
        <v>12699692</v>
      </c>
    </row>
    <row r="98332" spans="3:8">
      <c r="C98332" s="60">
        <v>548998176</v>
      </c>
      <c r="H98332" s="60">
        <v>3987117</v>
      </c>
    </row>
    <row r="98333" spans="3:8">
      <c r="C98333" s="60">
        <v>643960069</v>
      </c>
      <c r="H98333" s="60">
        <v>4729787</v>
      </c>
    </row>
    <row r="98334" spans="3:8">
      <c r="C98334" s="60">
        <v>589268307</v>
      </c>
      <c r="H98334" s="60">
        <v>5549869</v>
      </c>
    </row>
    <row r="98335" spans="3:8">
      <c r="C98335" s="60">
        <v>891983736</v>
      </c>
      <c r="H98335" s="60">
        <v>20517337</v>
      </c>
    </row>
    <row r="98336" spans="3:8">
      <c r="C98336" s="60">
        <v>295520040</v>
      </c>
      <c r="H98336" s="60">
        <v>3310846</v>
      </c>
    </row>
    <row r="98337" spans="3:8">
      <c r="C98337" s="60">
        <v>1328199753</v>
      </c>
      <c r="H98337" s="60">
        <v>10004082</v>
      </c>
    </row>
    <row r="98338" spans="3:8">
      <c r="C98338" s="60">
        <v>8277193785</v>
      </c>
      <c r="H98338" s="60">
        <v>134335578</v>
      </c>
    </row>
    <row r="98339" spans="3:8">
      <c r="C98339" s="60">
        <v>299563983</v>
      </c>
      <c r="H98339" s="60">
        <v>2194824</v>
      </c>
    </row>
    <row r="98340" spans="3:8">
      <c r="C98340" s="60">
        <v>114441652</v>
      </c>
      <c r="H98340" s="60">
        <v>795866</v>
      </c>
    </row>
    <row r="98341" spans="3:8">
      <c r="C98341" s="60">
        <v>7320428976</v>
      </c>
      <c r="H98341" s="60">
        <v>101171848</v>
      </c>
    </row>
    <row r="98342" spans="3:8">
      <c r="C98342" s="60">
        <v>428965668</v>
      </c>
      <c r="H98342" s="60">
        <v>1929210</v>
      </c>
    </row>
    <row r="98343" spans="3:8">
      <c r="C98343" s="60">
        <v>240301348</v>
      </c>
      <c r="H98343" s="60">
        <v>4821100</v>
      </c>
    </row>
    <row r="98344" spans="3:8">
      <c r="C98344" s="60">
        <v>559686325</v>
      </c>
      <c r="H98344" s="60">
        <v>-11021501</v>
      </c>
    </row>
    <row r="98345" spans="3:8">
      <c r="C98345" s="60">
        <v>113999465</v>
      </c>
      <c r="H98345" s="60">
        <v>-160757</v>
      </c>
    </row>
    <row r="98346" spans="3:8">
      <c r="C98346" s="60">
        <v>215345430</v>
      </c>
      <c r="H98346" s="60">
        <v>-1753796</v>
      </c>
    </row>
    <row r="98347" spans="3:8">
      <c r="C98347" s="60">
        <v>3499758429</v>
      </c>
      <c r="H98347" s="60">
        <v>64411165</v>
      </c>
    </row>
    <row r="98348" spans="3:8">
      <c r="C98348" s="60">
        <v>229819698</v>
      </c>
      <c r="H98348" s="60">
        <v>3418464</v>
      </c>
    </row>
    <row r="98349" spans="3:8">
      <c r="C98349" s="60">
        <v>1236195032</v>
      </c>
      <c r="H98349" s="60">
        <v>11768745</v>
      </c>
    </row>
    <row r="98350" spans="3:8">
      <c r="C98350" s="60">
        <v>9103681319</v>
      </c>
      <c r="H98350" s="60">
        <v>213963206</v>
      </c>
    </row>
    <row r="98351" spans="3:8">
      <c r="C98351" s="60">
        <v>998202713</v>
      </c>
      <c r="H98351" s="60">
        <v>9269550</v>
      </c>
    </row>
    <row r="98352" spans="3:8">
      <c r="C98352" s="60">
        <v>424239727</v>
      </c>
      <c r="H98352" s="60">
        <v>-139051</v>
      </c>
    </row>
    <row r="98353" spans="3:8">
      <c r="C98353" s="60">
        <v>4231515793</v>
      </c>
      <c r="H98353" s="60">
        <v>35082138</v>
      </c>
    </row>
    <row r="98354" spans="3:8">
      <c r="C98354" s="60">
        <v>3971065989</v>
      </c>
      <c r="H98354" s="60">
        <v>67359363</v>
      </c>
    </row>
    <row r="98355" spans="3:8">
      <c r="C98355" s="60">
        <v>743463158</v>
      </c>
      <c r="H98355" s="60">
        <v>8012551</v>
      </c>
    </row>
    <row r="98356" spans="3:8">
      <c r="C98356" s="60">
        <v>1134951771</v>
      </c>
      <c r="H98356" s="60">
        <v>10593892</v>
      </c>
    </row>
    <row r="98357" spans="3:8">
      <c r="C98357" s="60">
        <v>7381988804</v>
      </c>
      <c r="H98357" s="60">
        <v>48706414</v>
      </c>
    </row>
    <row r="98358" spans="3:8">
      <c r="C98358" s="60">
        <v>14217344091</v>
      </c>
      <c r="H98358" s="60">
        <v>175473024</v>
      </c>
    </row>
    <row r="98359" spans="3:8">
      <c r="C98359" s="60">
        <v>1108378826</v>
      </c>
      <c r="H98359" s="60">
        <v>4240421</v>
      </c>
    </row>
    <row r="98360" spans="3:8">
      <c r="C98360" s="60">
        <v>1536407104</v>
      </c>
      <c r="H98360" s="60">
        <v>22059059</v>
      </c>
    </row>
    <row r="98361" spans="3:8">
      <c r="C98361" s="60">
        <v>337476477</v>
      </c>
      <c r="H98361" s="60">
        <v>1445568</v>
      </c>
    </row>
    <row r="98362" spans="3:8">
      <c r="C98362" s="60">
        <v>1000181239</v>
      </c>
      <c r="H98362" s="60">
        <v>3351138</v>
      </c>
    </row>
    <row r="98363" spans="3:8">
      <c r="C98363" s="60">
        <v>508873569</v>
      </c>
      <c r="H98363" s="60">
        <v>6397270</v>
      </c>
    </row>
    <row r="98364" spans="3:8">
      <c r="C98364" s="60">
        <v>12884771902</v>
      </c>
      <c r="H98364" s="60">
        <v>248576668</v>
      </c>
    </row>
    <row r="98365" spans="3:8">
      <c r="C98365" s="60">
        <v>8828268860</v>
      </c>
      <c r="H98365" s="60">
        <v>160631813</v>
      </c>
    </row>
    <row r="98366" spans="3:8">
      <c r="C98366" s="60">
        <v>3798264871</v>
      </c>
      <c r="H98366" s="60">
        <v>14995293</v>
      </c>
    </row>
    <row r="98367" spans="3:8">
      <c r="C98367" s="60">
        <v>1516795293</v>
      </c>
      <c r="H98367" s="60">
        <v>2404648</v>
      </c>
    </row>
    <row r="98368" spans="3:8">
      <c r="C98368" s="60">
        <v>202565380</v>
      </c>
      <c r="H98368" s="60">
        <v>-1526541</v>
      </c>
    </row>
    <row r="98369" spans="3:8">
      <c r="C98369" s="60">
        <v>3854034005</v>
      </c>
      <c r="H98369" s="60">
        <v>47555832</v>
      </c>
    </row>
    <row r="98370" spans="3:8">
      <c r="C98370" s="60">
        <v>1884675456</v>
      </c>
      <c r="H98370" s="60">
        <v>-18439882</v>
      </c>
    </row>
    <row r="98371" spans="3:8">
      <c r="C98371" s="60">
        <v>5741534613</v>
      </c>
      <c r="H98371" s="60">
        <v>120797969</v>
      </c>
    </row>
    <row r="98372" spans="3:8">
      <c r="C98372" s="60">
        <v>11857765532</v>
      </c>
      <c r="H98372" s="60">
        <v>192611554</v>
      </c>
    </row>
    <row r="98373" spans="3:8">
      <c r="C98373" s="60">
        <v>2029035734</v>
      </c>
      <c r="H98373" s="60">
        <v>5811857</v>
      </c>
    </row>
    <row r="98374" spans="3:8">
      <c r="C98374" s="60">
        <v>80032081</v>
      </c>
      <c r="H98374" s="60">
        <v>591937</v>
      </c>
    </row>
    <row r="98375" spans="3:8">
      <c r="C98375" s="60">
        <v>579213625</v>
      </c>
      <c r="H98375" s="60">
        <v>5233933</v>
      </c>
    </row>
    <row r="98376" spans="3:8">
      <c r="C98376" s="60">
        <v>161231373</v>
      </c>
      <c r="H98376" s="60">
        <v>2509498</v>
      </c>
    </row>
    <row r="98377" spans="3:8">
      <c r="C98377" s="60">
        <v>386153735</v>
      </c>
      <c r="H98377" s="60">
        <v>4300325</v>
      </c>
    </row>
    <row r="98378" spans="3:8">
      <c r="C98378" s="60">
        <v>863935824</v>
      </c>
      <c r="H98378" s="60">
        <v>3662207</v>
      </c>
    </row>
    <row r="98379" spans="3:8">
      <c r="C98379" s="60">
        <v>603478828</v>
      </c>
      <c r="H98379" s="60">
        <v>14341033</v>
      </c>
    </row>
    <row r="98380" spans="3:8">
      <c r="C98380" s="60">
        <v>33783024</v>
      </c>
      <c r="H98380" s="60">
        <v>437570</v>
      </c>
    </row>
    <row r="98381" spans="3:8">
      <c r="C98381" s="60">
        <v>281702880</v>
      </c>
      <c r="H98381" s="60">
        <v>-443564</v>
      </c>
    </row>
    <row r="98382" spans="3:8">
      <c r="C98382" s="60">
        <v>1183131021</v>
      </c>
      <c r="H98382" s="60">
        <v>25186667</v>
      </c>
    </row>
    <row r="98383" spans="3:8">
      <c r="C98383" s="60">
        <v>1650365725</v>
      </c>
      <c r="H98383" s="60">
        <v>7928163</v>
      </c>
    </row>
    <row r="98384" spans="3:8">
      <c r="C98384" s="60">
        <v>570669407</v>
      </c>
      <c r="H98384" s="60">
        <v>-745435</v>
      </c>
    </row>
    <row r="98385" spans="3:8">
      <c r="C98385" s="60">
        <v>242598985</v>
      </c>
      <c r="H98385" s="60">
        <v>-795641</v>
      </c>
    </row>
    <row r="98386" spans="3:8">
      <c r="C98386" s="60">
        <v>6128375844</v>
      </c>
      <c r="H98386" s="60">
        <v>132133970</v>
      </c>
    </row>
    <row r="98387" spans="3:8">
      <c r="C98387" s="60">
        <v>9414025</v>
      </c>
      <c r="H98387" s="60">
        <v>283175</v>
      </c>
    </row>
    <row r="114690" spans="3:8">
      <c r="C114690" s="60" t="s">
        <v>174</v>
      </c>
      <c r="H114690" s="60" t="s">
        <v>1243</v>
      </c>
    </row>
    <row r="114691" spans="3:8">
      <c r="C114691" s="60">
        <v>371396063968</v>
      </c>
    </row>
    <row r="114692" spans="3:8">
      <c r="C114692" s="60">
        <v>586361568</v>
      </c>
      <c r="H114692" s="60">
        <v>-3584873</v>
      </c>
    </row>
    <row r="114693" spans="3:8">
      <c r="C114693" s="60">
        <v>488599039</v>
      </c>
      <c r="H114693" s="60">
        <v>-19621206</v>
      </c>
    </row>
    <row r="114694" spans="3:8">
      <c r="C114694" s="60">
        <v>948215101</v>
      </c>
      <c r="H114694" s="60">
        <v>6595735</v>
      </c>
    </row>
    <row r="114695" spans="3:8">
      <c r="C114695" s="60">
        <v>9969687980</v>
      </c>
      <c r="H114695" s="60">
        <v>157296922</v>
      </c>
    </row>
    <row r="114696" spans="3:8">
      <c r="C114696" s="60">
        <v>336963923</v>
      </c>
      <c r="H114696" s="60">
        <v>-16910878</v>
      </c>
    </row>
    <row r="114697" spans="3:8">
      <c r="C114697" s="60">
        <v>794462779</v>
      </c>
      <c r="H114697" s="60">
        <v>-29435515</v>
      </c>
    </row>
    <row r="114698" spans="3:8">
      <c r="C114698" s="60">
        <v>339136056</v>
      </c>
      <c r="H114698" s="60">
        <v>-22770654</v>
      </c>
    </row>
    <row r="114699" spans="3:8">
      <c r="C114699" s="60">
        <v>639560344</v>
      </c>
      <c r="H114699" s="60">
        <v>-133412</v>
      </c>
    </row>
    <row r="114700" spans="3:8">
      <c r="C114700" s="60">
        <v>705895455</v>
      </c>
      <c r="H114700" s="60">
        <v>-3387383</v>
      </c>
    </row>
    <row r="114701" spans="3:8">
      <c r="C114701" s="60">
        <v>174958053773</v>
      </c>
      <c r="H114701" s="60">
        <v>1938679418</v>
      </c>
    </row>
    <row r="114702" spans="3:8">
      <c r="C114702" s="60">
        <v>8992306105</v>
      </c>
      <c r="H114702" s="60">
        <v>368504450</v>
      </c>
    </row>
    <row r="114703" spans="3:8">
      <c r="C114703" s="60">
        <v>273594598</v>
      </c>
      <c r="H114703" s="60">
        <v>-939878</v>
      </c>
    </row>
    <row r="114704" spans="3:8">
      <c r="C114704" s="60">
        <v>748338217</v>
      </c>
      <c r="H114704" s="60">
        <v>-35079508</v>
      </c>
    </row>
    <row r="114705" spans="3:8">
      <c r="C114705" s="60">
        <v>742591566</v>
      </c>
      <c r="H114705" s="60">
        <v>-40440656</v>
      </c>
    </row>
    <row r="114706" spans="3:8">
      <c r="C114706" s="60">
        <v>273507955</v>
      </c>
      <c r="H114706" s="60">
        <v>-1304013</v>
      </c>
    </row>
    <row r="114707" spans="3:8">
      <c r="C114707" s="60">
        <v>674353021</v>
      </c>
      <c r="H114707" s="60">
        <v>-43882353</v>
      </c>
    </row>
    <row r="114708" spans="3:8">
      <c r="C114708" s="60">
        <v>1168107004</v>
      </c>
      <c r="H114708" s="60">
        <v>-41022308</v>
      </c>
    </row>
    <row r="114709" spans="3:8">
      <c r="C114709" s="60">
        <v>3950807489</v>
      </c>
      <c r="H114709" s="60">
        <v>159822657</v>
      </c>
    </row>
    <row r="114710" spans="3:8">
      <c r="C114710" s="60">
        <v>549827199</v>
      </c>
      <c r="H114710" s="60">
        <v>-33770138</v>
      </c>
    </row>
    <row r="114711" spans="3:8">
      <c r="C114711" s="60">
        <v>972643946</v>
      </c>
      <c r="H114711" s="60">
        <v>-27395906</v>
      </c>
    </row>
    <row r="114712" spans="3:8">
      <c r="C114712" s="60">
        <v>22267483718</v>
      </c>
      <c r="H114712" s="60">
        <v>272701264</v>
      </c>
    </row>
    <row r="114713" spans="3:8">
      <c r="C114713" s="60">
        <v>1113800464</v>
      </c>
      <c r="H114713" s="60">
        <v>1825589</v>
      </c>
    </row>
    <row r="114714" spans="3:8">
      <c r="C114714" s="60">
        <v>226078325</v>
      </c>
      <c r="H114714" s="60">
        <v>7871713</v>
      </c>
    </row>
    <row r="114715" spans="3:8">
      <c r="C114715" s="60">
        <v>772489868</v>
      </c>
      <c r="H114715" s="60">
        <v>12699692</v>
      </c>
    </row>
    <row r="114716" spans="3:8">
      <c r="C114716" s="60">
        <v>548998176</v>
      </c>
      <c r="H114716" s="60">
        <v>3987117</v>
      </c>
    </row>
    <row r="114717" spans="3:8">
      <c r="C114717" s="60">
        <v>643960069</v>
      </c>
      <c r="H114717" s="60">
        <v>4729787</v>
      </c>
    </row>
    <row r="114718" spans="3:8">
      <c r="C114718" s="60">
        <v>589268307</v>
      </c>
      <c r="H114718" s="60">
        <v>5549869</v>
      </c>
    </row>
    <row r="114719" spans="3:8">
      <c r="C114719" s="60">
        <v>891983736</v>
      </c>
      <c r="H114719" s="60">
        <v>20517337</v>
      </c>
    </row>
    <row r="114720" spans="3:8">
      <c r="C114720" s="60">
        <v>295520040</v>
      </c>
      <c r="H114720" s="60">
        <v>3310846</v>
      </c>
    </row>
    <row r="114721" spans="3:8">
      <c r="C114721" s="60">
        <v>1328199753</v>
      </c>
      <c r="H114721" s="60">
        <v>10004082</v>
      </c>
    </row>
    <row r="114722" spans="3:8">
      <c r="C114722" s="60">
        <v>8277193785</v>
      </c>
      <c r="H114722" s="60">
        <v>134335578</v>
      </c>
    </row>
    <row r="114723" spans="3:8">
      <c r="C114723" s="60">
        <v>299563983</v>
      </c>
      <c r="H114723" s="60">
        <v>2194824</v>
      </c>
    </row>
    <row r="114724" spans="3:8">
      <c r="C114724" s="60">
        <v>114441652</v>
      </c>
      <c r="H114724" s="60">
        <v>795866</v>
      </c>
    </row>
    <row r="114725" spans="3:8">
      <c r="C114725" s="60">
        <v>7320428976</v>
      </c>
      <c r="H114725" s="60">
        <v>101171848</v>
      </c>
    </row>
    <row r="114726" spans="3:8">
      <c r="C114726" s="60">
        <v>428965668</v>
      </c>
      <c r="H114726" s="60">
        <v>1929210</v>
      </c>
    </row>
    <row r="114727" spans="3:8">
      <c r="C114727" s="60">
        <v>240301348</v>
      </c>
      <c r="H114727" s="60">
        <v>4821100</v>
      </c>
    </row>
    <row r="114728" spans="3:8">
      <c r="C114728" s="60">
        <v>559686325</v>
      </c>
      <c r="H114728" s="60">
        <v>-11021501</v>
      </c>
    </row>
    <row r="114729" spans="3:8">
      <c r="C114729" s="60">
        <v>113999465</v>
      </c>
      <c r="H114729" s="60">
        <v>-160757</v>
      </c>
    </row>
    <row r="114730" spans="3:8">
      <c r="C114730" s="60">
        <v>215345430</v>
      </c>
      <c r="H114730" s="60">
        <v>-1753796</v>
      </c>
    </row>
    <row r="114731" spans="3:8">
      <c r="C114731" s="60">
        <v>3499758429</v>
      </c>
      <c r="H114731" s="60">
        <v>64411165</v>
      </c>
    </row>
    <row r="114732" spans="3:8">
      <c r="C114732" s="60">
        <v>229819698</v>
      </c>
      <c r="H114732" s="60">
        <v>3418464</v>
      </c>
    </row>
    <row r="114733" spans="3:8">
      <c r="C114733" s="60">
        <v>1236195032</v>
      </c>
      <c r="H114733" s="60">
        <v>11768745</v>
      </c>
    </row>
    <row r="114734" spans="3:8">
      <c r="C114734" s="60">
        <v>9103681319</v>
      </c>
      <c r="H114734" s="60">
        <v>213963206</v>
      </c>
    </row>
    <row r="114735" spans="3:8">
      <c r="C114735" s="60">
        <v>998202713</v>
      </c>
      <c r="H114735" s="60">
        <v>9269550</v>
      </c>
    </row>
    <row r="114736" spans="3:8">
      <c r="C114736" s="60">
        <v>424239727</v>
      </c>
      <c r="H114736" s="60">
        <v>-139051</v>
      </c>
    </row>
    <row r="114737" spans="3:8">
      <c r="C114737" s="60">
        <v>4231515793</v>
      </c>
      <c r="H114737" s="60">
        <v>35082138</v>
      </c>
    </row>
    <row r="114738" spans="3:8">
      <c r="C114738" s="60">
        <v>3971065989</v>
      </c>
      <c r="H114738" s="60">
        <v>67359363</v>
      </c>
    </row>
    <row r="114739" spans="3:8">
      <c r="C114739" s="60">
        <v>743463158</v>
      </c>
      <c r="H114739" s="60">
        <v>8012551</v>
      </c>
    </row>
    <row r="114740" spans="3:8">
      <c r="C114740" s="60">
        <v>1134951771</v>
      </c>
      <c r="H114740" s="60">
        <v>10593892</v>
      </c>
    </row>
    <row r="114741" spans="3:8">
      <c r="C114741" s="60">
        <v>7381988804</v>
      </c>
      <c r="H114741" s="60">
        <v>48706414</v>
      </c>
    </row>
    <row r="114742" spans="3:8">
      <c r="C114742" s="60">
        <v>14217344091</v>
      </c>
      <c r="H114742" s="60">
        <v>175473024</v>
      </c>
    </row>
    <row r="114743" spans="3:8">
      <c r="C114743" s="60">
        <v>1108378826</v>
      </c>
      <c r="H114743" s="60">
        <v>4240421</v>
      </c>
    </row>
    <row r="114744" spans="3:8">
      <c r="C114744" s="60">
        <v>1536407104</v>
      </c>
      <c r="H114744" s="60">
        <v>22059059</v>
      </c>
    </row>
    <row r="114745" spans="3:8">
      <c r="C114745" s="60">
        <v>337476477</v>
      </c>
      <c r="H114745" s="60">
        <v>1445568</v>
      </c>
    </row>
    <row r="114746" spans="3:8">
      <c r="C114746" s="60">
        <v>1000181239</v>
      </c>
      <c r="H114746" s="60">
        <v>3351138</v>
      </c>
    </row>
    <row r="114747" spans="3:8">
      <c r="C114747" s="60">
        <v>508873569</v>
      </c>
      <c r="H114747" s="60">
        <v>6397270</v>
      </c>
    </row>
    <row r="114748" spans="3:8">
      <c r="C114748" s="60">
        <v>12884771902</v>
      </c>
      <c r="H114748" s="60">
        <v>248576668</v>
      </c>
    </row>
    <row r="114749" spans="3:8">
      <c r="C114749" s="60">
        <v>8828268860</v>
      </c>
      <c r="H114749" s="60">
        <v>160631813</v>
      </c>
    </row>
    <row r="114750" spans="3:8">
      <c r="C114750" s="60">
        <v>3798264871</v>
      </c>
      <c r="H114750" s="60">
        <v>14995293</v>
      </c>
    </row>
    <row r="114751" spans="3:8">
      <c r="C114751" s="60">
        <v>1516795293</v>
      </c>
      <c r="H114751" s="60">
        <v>2404648</v>
      </c>
    </row>
    <row r="114752" spans="3:8">
      <c r="C114752" s="60">
        <v>202565380</v>
      </c>
      <c r="H114752" s="60">
        <v>-1526541</v>
      </c>
    </row>
    <row r="114753" spans="3:8">
      <c r="C114753" s="60">
        <v>3854034005</v>
      </c>
      <c r="H114753" s="60">
        <v>47555832</v>
      </c>
    </row>
    <row r="114754" spans="3:8">
      <c r="C114754" s="60">
        <v>1884675456</v>
      </c>
      <c r="H114754" s="60">
        <v>-18439882</v>
      </c>
    </row>
    <row r="114755" spans="3:8">
      <c r="C114755" s="60">
        <v>5741534613</v>
      </c>
      <c r="H114755" s="60">
        <v>120797969</v>
      </c>
    </row>
    <row r="114756" spans="3:8">
      <c r="C114756" s="60">
        <v>11857765532</v>
      </c>
      <c r="H114756" s="60">
        <v>192611554</v>
      </c>
    </row>
    <row r="114757" spans="3:8">
      <c r="C114757" s="60">
        <v>2029035734</v>
      </c>
      <c r="H114757" s="60">
        <v>5811857</v>
      </c>
    </row>
    <row r="114758" spans="3:8">
      <c r="C114758" s="60">
        <v>80032081</v>
      </c>
      <c r="H114758" s="60">
        <v>591937</v>
      </c>
    </row>
    <row r="114759" spans="3:8">
      <c r="C114759" s="60">
        <v>579213625</v>
      </c>
      <c r="H114759" s="60">
        <v>5233933</v>
      </c>
    </row>
    <row r="114760" spans="3:8">
      <c r="C114760" s="60">
        <v>161231373</v>
      </c>
      <c r="H114760" s="60">
        <v>2509498</v>
      </c>
    </row>
    <row r="114761" spans="3:8">
      <c r="C114761" s="60">
        <v>386153735</v>
      </c>
      <c r="H114761" s="60">
        <v>4300325</v>
      </c>
    </row>
    <row r="114762" spans="3:8">
      <c r="C114762" s="60">
        <v>863935824</v>
      </c>
      <c r="H114762" s="60">
        <v>3662207</v>
      </c>
    </row>
    <row r="114763" spans="3:8">
      <c r="C114763" s="60">
        <v>603478828</v>
      </c>
      <c r="H114763" s="60">
        <v>14341033</v>
      </c>
    </row>
    <row r="114764" spans="3:8">
      <c r="C114764" s="60">
        <v>33783024</v>
      </c>
      <c r="H114764" s="60">
        <v>437570</v>
      </c>
    </row>
    <row r="114765" spans="3:8">
      <c r="C114765" s="60">
        <v>281702880</v>
      </c>
      <c r="H114765" s="60">
        <v>-443564</v>
      </c>
    </row>
    <row r="114766" spans="3:8">
      <c r="C114766" s="60">
        <v>1183131021</v>
      </c>
      <c r="H114766" s="60">
        <v>25186667</v>
      </c>
    </row>
    <row r="114767" spans="3:8">
      <c r="C114767" s="60">
        <v>1650365725</v>
      </c>
      <c r="H114767" s="60">
        <v>7928163</v>
      </c>
    </row>
    <row r="114768" spans="3:8">
      <c r="C114768" s="60">
        <v>570669407</v>
      </c>
      <c r="H114768" s="60">
        <v>-745435</v>
      </c>
    </row>
    <row r="114769" spans="3:8">
      <c r="C114769" s="60">
        <v>242598985</v>
      </c>
      <c r="H114769" s="60">
        <v>-795641</v>
      </c>
    </row>
    <row r="114770" spans="3:8">
      <c r="C114770" s="60">
        <v>6128375844</v>
      </c>
      <c r="H114770" s="60">
        <v>132133970</v>
      </c>
    </row>
    <row r="114771" spans="3:8">
      <c r="C114771" s="60">
        <v>9414025</v>
      </c>
      <c r="H114771" s="60">
        <v>283175</v>
      </c>
    </row>
    <row r="131074" spans="3:8">
      <c r="C131074" s="60" t="s">
        <v>174</v>
      </c>
      <c r="H131074" s="60" t="s">
        <v>1243</v>
      </c>
    </row>
    <row r="131075" spans="3:8">
      <c r="C131075" s="60">
        <v>371396063968</v>
      </c>
    </row>
    <row r="131076" spans="3:8">
      <c r="C131076" s="60">
        <v>586361568</v>
      </c>
      <c r="H131076" s="60">
        <v>-3584873</v>
      </c>
    </row>
    <row r="131077" spans="3:8">
      <c r="C131077" s="60">
        <v>488599039</v>
      </c>
      <c r="H131077" s="60">
        <v>-19621206</v>
      </c>
    </row>
    <row r="131078" spans="3:8">
      <c r="C131078" s="60">
        <v>948215101</v>
      </c>
      <c r="H131078" s="60">
        <v>6595735</v>
      </c>
    </row>
    <row r="131079" spans="3:8">
      <c r="C131079" s="60">
        <v>9969687980</v>
      </c>
      <c r="H131079" s="60">
        <v>157296922</v>
      </c>
    </row>
    <row r="131080" spans="3:8">
      <c r="C131080" s="60">
        <v>336963923</v>
      </c>
      <c r="H131080" s="60">
        <v>-16910878</v>
      </c>
    </row>
    <row r="131081" spans="3:8">
      <c r="C131081" s="60">
        <v>794462779</v>
      </c>
      <c r="H131081" s="60">
        <v>-29435515</v>
      </c>
    </row>
    <row r="131082" spans="3:8">
      <c r="C131082" s="60">
        <v>339136056</v>
      </c>
      <c r="H131082" s="60">
        <v>-22770654</v>
      </c>
    </row>
    <row r="131083" spans="3:8">
      <c r="C131083" s="60">
        <v>639560344</v>
      </c>
      <c r="H131083" s="60">
        <v>-133412</v>
      </c>
    </row>
    <row r="131084" spans="3:8">
      <c r="C131084" s="60">
        <v>705895455</v>
      </c>
      <c r="H131084" s="60">
        <v>-3387383</v>
      </c>
    </row>
    <row r="131085" spans="3:8">
      <c r="C131085" s="60">
        <v>174958053773</v>
      </c>
      <c r="H131085" s="60">
        <v>1938679418</v>
      </c>
    </row>
    <row r="131086" spans="3:8">
      <c r="C131086" s="60">
        <v>8992306105</v>
      </c>
      <c r="H131086" s="60">
        <v>368504450</v>
      </c>
    </row>
    <row r="131087" spans="3:8">
      <c r="C131087" s="60">
        <v>273594598</v>
      </c>
      <c r="H131087" s="60">
        <v>-939878</v>
      </c>
    </row>
    <row r="131088" spans="3:8">
      <c r="C131088" s="60">
        <v>748338217</v>
      </c>
      <c r="H131088" s="60">
        <v>-35079508</v>
      </c>
    </row>
    <row r="131089" spans="3:8">
      <c r="C131089" s="60">
        <v>742591566</v>
      </c>
      <c r="H131089" s="60">
        <v>-40440656</v>
      </c>
    </row>
    <row r="131090" spans="3:8">
      <c r="C131090" s="60">
        <v>273507955</v>
      </c>
      <c r="H131090" s="60">
        <v>-1304013</v>
      </c>
    </row>
    <row r="131091" spans="3:8">
      <c r="C131091" s="60">
        <v>674353021</v>
      </c>
      <c r="H131091" s="60">
        <v>-43882353</v>
      </c>
    </row>
    <row r="131092" spans="3:8">
      <c r="C131092" s="60">
        <v>1168107004</v>
      </c>
      <c r="H131092" s="60">
        <v>-41022308</v>
      </c>
    </row>
    <row r="131093" spans="3:8">
      <c r="C131093" s="60">
        <v>3950807489</v>
      </c>
      <c r="H131093" s="60">
        <v>159822657</v>
      </c>
    </row>
    <row r="131094" spans="3:8">
      <c r="C131094" s="60">
        <v>549827199</v>
      </c>
      <c r="H131094" s="60">
        <v>-33770138</v>
      </c>
    </row>
    <row r="131095" spans="3:8">
      <c r="C131095" s="60">
        <v>972643946</v>
      </c>
      <c r="H131095" s="60">
        <v>-27395906</v>
      </c>
    </row>
    <row r="131096" spans="3:8">
      <c r="C131096" s="60">
        <v>22267483718</v>
      </c>
      <c r="H131096" s="60">
        <v>272701264</v>
      </c>
    </row>
    <row r="131097" spans="3:8">
      <c r="C131097" s="60">
        <v>1113800464</v>
      </c>
      <c r="H131097" s="60">
        <v>1825589</v>
      </c>
    </row>
    <row r="131098" spans="3:8">
      <c r="C131098" s="60">
        <v>226078325</v>
      </c>
      <c r="H131098" s="60">
        <v>7871713</v>
      </c>
    </row>
    <row r="131099" spans="3:8">
      <c r="C131099" s="60">
        <v>772489868</v>
      </c>
      <c r="H131099" s="60">
        <v>12699692</v>
      </c>
    </row>
    <row r="131100" spans="3:8">
      <c r="C131100" s="60">
        <v>548998176</v>
      </c>
      <c r="H131100" s="60">
        <v>3987117</v>
      </c>
    </row>
    <row r="131101" spans="3:8">
      <c r="C131101" s="60">
        <v>643960069</v>
      </c>
      <c r="H131101" s="60">
        <v>4729787</v>
      </c>
    </row>
    <row r="131102" spans="3:8">
      <c r="C131102" s="60">
        <v>589268307</v>
      </c>
      <c r="H131102" s="60">
        <v>5549869</v>
      </c>
    </row>
    <row r="131103" spans="3:8">
      <c r="C131103" s="60">
        <v>891983736</v>
      </c>
      <c r="H131103" s="60">
        <v>20517337</v>
      </c>
    </row>
    <row r="131104" spans="3:8">
      <c r="C131104" s="60">
        <v>295520040</v>
      </c>
      <c r="H131104" s="60">
        <v>3310846</v>
      </c>
    </row>
    <row r="131105" spans="3:8">
      <c r="C131105" s="60">
        <v>1328199753</v>
      </c>
      <c r="H131105" s="60">
        <v>10004082</v>
      </c>
    </row>
    <row r="131106" spans="3:8">
      <c r="C131106" s="60">
        <v>8277193785</v>
      </c>
      <c r="H131106" s="60">
        <v>134335578</v>
      </c>
    </row>
    <row r="131107" spans="3:8">
      <c r="C131107" s="60">
        <v>299563983</v>
      </c>
      <c r="H131107" s="60">
        <v>2194824</v>
      </c>
    </row>
    <row r="131108" spans="3:8">
      <c r="C131108" s="60">
        <v>114441652</v>
      </c>
      <c r="H131108" s="60">
        <v>795866</v>
      </c>
    </row>
    <row r="131109" spans="3:8">
      <c r="C131109" s="60">
        <v>7320428976</v>
      </c>
      <c r="H131109" s="60">
        <v>101171848</v>
      </c>
    </row>
    <row r="131110" spans="3:8">
      <c r="C131110" s="60">
        <v>428965668</v>
      </c>
      <c r="H131110" s="60">
        <v>1929210</v>
      </c>
    </row>
    <row r="131111" spans="3:8">
      <c r="C131111" s="60">
        <v>240301348</v>
      </c>
      <c r="H131111" s="60">
        <v>4821100</v>
      </c>
    </row>
    <row r="131112" spans="3:8">
      <c r="C131112" s="60">
        <v>559686325</v>
      </c>
      <c r="H131112" s="60">
        <v>-11021501</v>
      </c>
    </row>
    <row r="131113" spans="3:8">
      <c r="C131113" s="60">
        <v>113999465</v>
      </c>
      <c r="H131113" s="60">
        <v>-160757</v>
      </c>
    </row>
    <row r="131114" spans="3:8">
      <c r="C131114" s="60">
        <v>215345430</v>
      </c>
      <c r="H131114" s="60">
        <v>-1753796</v>
      </c>
    </row>
    <row r="131115" spans="3:8">
      <c r="C131115" s="60">
        <v>3499758429</v>
      </c>
      <c r="H131115" s="60">
        <v>64411165</v>
      </c>
    </row>
    <row r="131116" spans="3:8">
      <c r="C131116" s="60">
        <v>229819698</v>
      </c>
      <c r="H131116" s="60">
        <v>3418464</v>
      </c>
    </row>
    <row r="131117" spans="3:8">
      <c r="C131117" s="60">
        <v>1236195032</v>
      </c>
      <c r="H131117" s="60">
        <v>11768745</v>
      </c>
    </row>
    <row r="131118" spans="3:8">
      <c r="C131118" s="60">
        <v>9103681319</v>
      </c>
      <c r="H131118" s="60">
        <v>213963206</v>
      </c>
    </row>
    <row r="131119" spans="3:8">
      <c r="C131119" s="60">
        <v>998202713</v>
      </c>
      <c r="H131119" s="60">
        <v>9269550</v>
      </c>
    </row>
    <row r="131120" spans="3:8">
      <c r="C131120" s="60">
        <v>424239727</v>
      </c>
      <c r="H131120" s="60">
        <v>-139051</v>
      </c>
    </row>
    <row r="131121" spans="3:8">
      <c r="C131121" s="60">
        <v>4231515793</v>
      </c>
      <c r="H131121" s="60">
        <v>35082138</v>
      </c>
    </row>
    <row r="131122" spans="3:8">
      <c r="C131122" s="60">
        <v>3971065989</v>
      </c>
      <c r="H131122" s="60">
        <v>67359363</v>
      </c>
    </row>
    <row r="131123" spans="3:8">
      <c r="C131123" s="60">
        <v>743463158</v>
      </c>
      <c r="H131123" s="60">
        <v>8012551</v>
      </c>
    </row>
    <row r="131124" spans="3:8">
      <c r="C131124" s="60">
        <v>1134951771</v>
      </c>
      <c r="H131124" s="60">
        <v>10593892</v>
      </c>
    </row>
    <row r="131125" spans="3:8">
      <c r="C131125" s="60">
        <v>7381988804</v>
      </c>
      <c r="H131125" s="60">
        <v>48706414</v>
      </c>
    </row>
    <row r="131126" spans="3:8">
      <c r="C131126" s="60">
        <v>14217344091</v>
      </c>
      <c r="H131126" s="60">
        <v>175473024</v>
      </c>
    </row>
    <row r="131127" spans="3:8">
      <c r="C131127" s="60">
        <v>1108378826</v>
      </c>
      <c r="H131127" s="60">
        <v>4240421</v>
      </c>
    </row>
    <row r="131128" spans="3:8">
      <c r="C131128" s="60">
        <v>1536407104</v>
      </c>
      <c r="H131128" s="60">
        <v>22059059</v>
      </c>
    </row>
    <row r="131129" spans="3:8">
      <c r="C131129" s="60">
        <v>337476477</v>
      </c>
      <c r="H131129" s="60">
        <v>1445568</v>
      </c>
    </row>
    <row r="131130" spans="3:8">
      <c r="C131130" s="60">
        <v>1000181239</v>
      </c>
      <c r="H131130" s="60">
        <v>3351138</v>
      </c>
    </row>
    <row r="131131" spans="3:8">
      <c r="C131131" s="60">
        <v>508873569</v>
      </c>
      <c r="H131131" s="60">
        <v>6397270</v>
      </c>
    </row>
    <row r="131132" spans="3:8">
      <c r="C131132" s="60">
        <v>12884771902</v>
      </c>
      <c r="H131132" s="60">
        <v>248576668</v>
      </c>
    </row>
    <row r="131133" spans="3:8">
      <c r="C131133" s="60">
        <v>8828268860</v>
      </c>
      <c r="H131133" s="60">
        <v>160631813</v>
      </c>
    </row>
    <row r="131134" spans="3:8">
      <c r="C131134" s="60">
        <v>3798264871</v>
      </c>
      <c r="H131134" s="60">
        <v>14995293</v>
      </c>
    </row>
    <row r="131135" spans="3:8">
      <c r="C131135" s="60">
        <v>1516795293</v>
      </c>
      <c r="H131135" s="60">
        <v>2404648</v>
      </c>
    </row>
    <row r="131136" spans="3:8">
      <c r="C131136" s="60">
        <v>202565380</v>
      </c>
      <c r="H131136" s="60">
        <v>-1526541</v>
      </c>
    </row>
    <row r="131137" spans="3:8">
      <c r="C131137" s="60">
        <v>3854034005</v>
      </c>
      <c r="H131137" s="60">
        <v>47555832</v>
      </c>
    </row>
    <row r="131138" spans="3:8">
      <c r="C131138" s="60">
        <v>1884675456</v>
      </c>
      <c r="H131138" s="60">
        <v>-18439882</v>
      </c>
    </row>
    <row r="131139" spans="3:8">
      <c r="C131139" s="60">
        <v>5741534613</v>
      </c>
      <c r="H131139" s="60">
        <v>120797969</v>
      </c>
    </row>
    <row r="131140" spans="3:8">
      <c r="C131140" s="60">
        <v>11857765532</v>
      </c>
      <c r="H131140" s="60">
        <v>192611554</v>
      </c>
    </row>
    <row r="131141" spans="3:8">
      <c r="C131141" s="60">
        <v>2029035734</v>
      </c>
      <c r="H131141" s="60">
        <v>5811857</v>
      </c>
    </row>
    <row r="131142" spans="3:8">
      <c r="C131142" s="60">
        <v>80032081</v>
      </c>
      <c r="H131142" s="60">
        <v>591937</v>
      </c>
    </row>
    <row r="131143" spans="3:8">
      <c r="C131143" s="60">
        <v>579213625</v>
      </c>
      <c r="H131143" s="60">
        <v>5233933</v>
      </c>
    </row>
    <row r="131144" spans="3:8">
      <c r="C131144" s="60">
        <v>161231373</v>
      </c>
      <c r="H131144" s="60">
        <v>2509498</v>
      </c>
    </row>
    <row r="131145" spans="3:8">
      <c r="C131145" s="60">
        <v>386153735</v>
      </c>
      <c r="H131145" s="60">
        <v>4300325</v>
      </c>
    </row>
    <row r="131146" spans="3:8">
      <c r="C131146" s="60">
        <v>863935824</v>
      </c>
      <c r="H131146" s="60">
        <v>3662207</v>
      </c>
    </row>
    <row r="131147" spans="3:8">
      <c r="C131147" s="60">
        <v>603478828</v>
      </c>
      <c r="H131147" s="60">
        <v>14341033</v>
      </c>
    </row>
    <row r="131148" spans="3:8">
      <c r="C131148" s="60">
        <v>33783024</v>
      </c>
      <c r="H131148" s="60">
        <v>437570</v>
      </c>
    </row>
    <row r="131149" spans="3:8">
      <c r="C131149" s="60">
        <v>281702880</v>
      </c>
      <c r="H131149" s="60">
        <v>-443564</v>
      </c>
    </row>
    <row r="131150" spans="3:8">
      <c r="C131150" s="60">
        <v>1183131021</v>
      </c>
      <c r="H131150" s="60">
        <v>25186667</v>
      </c>
    </row>
    <row r="131151" spans="3:8">
      <c r="C131151" s="60">
        <v>1650365725</v>
      </c>
      <c r="H131151" s="60">
        <v>7928163</v>
      </c>
    </row>
    <row r="131152" spans="3:8">
      <c r="C131152" s="60">
        <v>570669407</v>
      </c>
      <c r="H131152" s="60">
        <v>-745435</v>
      </c>
    </row>
    <row r="131153" spans="3:8">
      <c r="C131153" s="60">
        <v>242598985</v>
      </c>
      <c r="H131153" s="60">
        <v>-795641</v>
      </c>
    </row>
    <row r="131154" spans="3:8">
      <c r="C131154" s="60">
        <v>6128375844</v>
      </c>
      <c r="H131154" s="60">
        <v>132133970</v>
      </c>
    </row>
    <row r="131155" spans="3:8">
      <c r="C131155" s="60">
        <v>9414025</v>
      </c>
      <c r="H131155" s="60">
        <v>283175</v>
      </c>
    </row>
    <row r="147458" spans="3:8">
      <c r="C147458" s="60" t="s">
        <v>174</v>
      </c>
      <c r="H147458" s="60" t="s">
        <v>1243</v>
      </c>
    </row>
    <row r="147459" spans="3:8">
      <c r="C147459" s="60">
        <v>371396063968</v>
      </c>
    </row>
    <row r="147460" spans="3:8">
      <c r="C147460" s="60">
        <v>586361568</v>
      </c>
      <c r="H147460" s="60">
        <v>-3584873</v>
      </c>
    </row>
    <row r="147461" spans="3:8">
      <c r="C147461" s="60">
        <v>488599039</v>
      </c>
      <c r="H147461" s="60">
        <v>-19621206</v>
      </c>
    </row>
    <row r="147462" spans="3:8">
      <c r="C147462" s="60">
        <v>948215101</v>
      </c>
      <c r="H147462" s="60">
        <v>6595735</v>
      </c>
    </row>
    <row r="147463" spans="3:8">
      <c r="C147463" s="60">
        <v>9969687980</v>
      </c>
      <c r="H147463" s="60">
        <v>157296922</v>
      </c>
    </row>
    <row r="147464" spans="3:8">
      <c r="C147464" s="60">
        <v>336963923</v>
      </c>
      <c r="H147464" s="60">
        <v>-16910878</v>
      </c>
    </row>
    <row r="147465" spans="3:8">
      <c r="C147465" s="60">
        <v>794462779</v>
      </c>
      <c r="H147465" s="60">
        <v>-29435515</v>
      </c>
    </row>
    <row r="147466" spans="3:8">
      <c r="C147466" s="60">
        <v>339136056</v>
      </c>
      <c r="H147466" s="60">
        <v>-22770654</v>
      </c>
    </row>
    <row r="147467" spans="3:8">
      <c r="C147467" s="60">
        <v>639560344</v>
      </c>
      <c r="H147467" s="60">
        <v>-133412</v>
      </c>
    </row>
    <row r="147468" spans="3:8">
      <c r="C147468" s="60">
        <v>705895455</v>
      </c>
      <c r="H147468" s="60">
        <v>-3387383</v>
      </c>
    </row>
    <row r="147469" spans="3:8">
      <c r="C147469" s="60">
        <v>174958053773</v>
      </c>
      <c r="H147469" s="60">
        <v>1938679418</v>
      </c>
    </row>
    <row r="147470" spans="3:8">
      <c r="C147470" s="60">
        <v>8992306105</v>
      </c>
      <c r="H147470" s="60">
        <v>368504450</v>
      </c>
    </row>
    <row r="147471" spans="3:8">
      <c r="C147471" s="60">
        <v>273594598</v>
      </c>
      <c r="H147471" s="60">
        <v>-939878</v>
      </c>
    </row>
    <row r="147472" spans="3:8">
      <c r="C147472" s="60">
        <v>748338217</v>
      </c>
      <c r="H147472" s="60">
        <v>-35079508</v>
      </c>
    </row>
    <row r="147473" spans="3:8">
      <c r="C147473" s="60">
        <v>742591566</v>
      </c>
      <c r="H147473" s="60">
        <v>-40440656</v>
      </c>
    </row>
    <row r="147474" spans="3:8">
      <c r="C147474" s="60">
        <v>273507955</v>
      </c>
      <c r="H147474" s="60">
        <v>-1304013</v>
      </c>
    </row>
    <row r="147475" spans="3:8">
      <c r="C147475" s="60">
        <v>674353021</v>
      </c>
      <c r="H147475" s="60">
        <v>-43882353</v>
      </c>
    </row>
    <row r="147476" spans="3:8">
      <c r="C147476" s="60">
        <v>1168107004</v>
      </c>
      <c r="H147476" s="60">
        <v>-41022308</v>
      </c>
    </row>
    <row r="147477" spans="3:8">
      <c r="C147477" s="60">
        <v>3950807489</v>
      </c>
      <c r="H147477" s="60">
        <v>159822657</v>
      </c>
    </row>
    <row r="147478" spans="3:8">
      <c r="C147478" s="60">
        <v>549827199</v>
      </c>
      <c r="H147478" s="60">
        <v>-33770138</v>
      </c>
    </row>
    <row r="147479" spans="3:8">
      <c r="C147479" s="60">
        <v>972643946</v>
      </c>
      <c r="H147479" s="60">
        <v>-27395906</v>
      </c>
    </row>
    <row r="147480" spans="3:8">
      <c r="C147480" s="60">
        <v>22267483718</v>
      </c>
      <c r="H147480" s="60">
        <v>272701264</v>
      </c>
    </row>
    <row r="147481" spans="3:8">
      <c r="C147481" s="60">
        <v>1113800464</v>
      </c>
      <c r="H147481" s="60">
        <v>1825589</v>
      </c>
    </row>
    <row r="147482" spans="3:8">
      <c r="C147482" s="60">
        <v>226078325</v>
      </c>
      <c r="H147482" s="60">
        <v>7871713</v>
      </c>
    </row>
    <row r="147483" spans="3:8">
      <c r="C147483" s="60">
        <v>772489868</v>
      </c>
      <c r="H147483" s="60">
        <v>12699692</v>
      </c>
    </row>
    <row r="147484" spans="3:8">
      <c r="C147484" s="60">
        <v>548998176</v>
      </c>
      <c r="H147484" s="60">
        <v>3987117</v>
      </c>
    </row>
    <row r="147485" spans="3:8">
      <c r="C147485" s="60">
        <v>643960069</v>
      </c>
      <c r="H147485" s="60">
        <v>4729787</v>
      </c>
    </row>
    <row r="147486" spans="3:8">
      <c r="C147486" s="60">
        <v>589268307</v>
      </c>
      <c r="H147486" s="60">
        <v>5549869</v>
      </c>
    </row>
    <row r="147487" spans="3:8">
      <c r="C147487" s="60">
        <v>891983736</v>
      </c>
      <c r="H147487" s="60">
        <v>20517337</v>
      </c>
    </row>
    <row r="147488" spans="3:8">
      <c r="C147488" s="60">
        <v>295520040</v>
      </c>
      <c r="H147488" s="60">
        <v>3310846</v>
      </c>
    </row>
    <row r="147489" spans="3:8">
      <c r="C147489" s="60">
        <v>1328199753</v>
      </c>
      <c r="H147489" s="60">
        <v>10004082</v>
      </c>
    </row>
    <row r="147490" spans="3:8">
      <c r="C147490" s="60">
        <v>8277193785</v>
      </c>
      <c r="H147490" s="60">
        <v>134335578</v>
      </c>
    </row>
    <row r="147491" spans="3:8">
      <c r="C147491" s="60">
        <v>299563983</v>
      </c>
      <c r="H147491" s="60">
        <v>2194824</v>
      </c>
    </row>
    <row r="147492" spans="3:8">
      <c r="C147492" s="60">
        <v>114441652</v>
      </c>
      <c r="H147492" s="60">
        <v>795866</v>
      </c>
    </row>
    <row r="147493" spans="3:8">
      <c r="C147493" s="60">
        <v>7320428976</v>
      </c>
      <c r="H147493" s="60">
        <v>101171848</v>
      </c>
    </row>
    <row r="147494" spans="3:8">
      <c r="C147494" s="60">
        <v>428965668</v>
      </c>
      <c r="H147494" s="60">
        <v>1929210</v>
      </c>
    </row>
    <row r="147495" spans="3:8">
      <c r="C147495" s="60">
        <v>240301348</v>
      </c>
      <c r="H147495" s="60">
        <v>4821100</v>
      </c>
    </row>
    <row r="147496" spans="3:8">
      <c r="C147496" s="60">
        <v>559686325</v>
      </c>
      <c r="H147496" s="60">
        <v>-11021501</v>
      </c>
    </row>
    <row r="147497" spans="3:8">
      <c r="C147497" s="60">
        <v>113999465</v>
      </c>
      <c r="H147497" s="60">
        <v>-160757</v>
      </c>
    </row>
    <row r="147498" spans="3:8">
      <c r="C147498" s="60">
        <v>215345430</v>
      </c>
      <c r="H147498" s="60">
        <v>-1753796</v>
      </c>
    </row>
    <row r="147499" spans="3:8">
      <c r="C147499" s="60">
        <v>3499758429</v>
      </c>
      <c r="H147499" s="60">
        <v>64411165</v>
      </c>
    </row>
    <row r="147500" spans="3:8">
      <c r="C147500" s="60">
        <v>229819698</v>
      </c>
      <c r="H147500" s="60">
        <v>3418464</v>
      </c>
    </row>
    <row r="147501" spans="3:8">
      <c r="C147501" s="60">
        <v>1236195032</v>
      </c>
      <c r="H147501" s="60">
        <v>11768745</v>
      </c>
    </row>
    <row r="147502" spans="3:8">
      <c r="C147502" s="60">
        <v>9103681319</v>
      </c>
      <c r="H147502" s="60">
        <v>213963206</v>
      </c>
    </row>
    <row r="147503" spans="3:8">
      <c r="C147503" s="60">
        <v>998202713</v>
      </c>
      <c r="H147503" s="60">
        <v>9269550</v>
      </c>
    </row>
    <row r="147504" spans="3:8">
      <c r="C147504" s="60">
        <v>424239727</v>
      </c>
      <c r="H147504" s="60">
        <v>-139051</v>
      </c>
    </row>
    <row r="147505" spans="3:8">
      <c r="C147505" s="60">
        <v>4231515793</v>
      </c>
      <c r="H147505" s="60">
        <v>35082138</v>
      </c>
    </row>
    <row r="147506" spans="3:8">
      <c r="C147506" s="60">
        <v>3971065989</v>
      </c>
      <c r="H147506" s="60">
        <v>67359363</v>
      </c>
    </row>
    <row r="147507" spans="3:8">
      <c r="C147507" s="60">
        <v>743463158</v>
      </c>
      <c r="H147507" s="60">
        <v>8012551</v>
      </c>
    </row>
    <row r="147508" spans="3:8">
      <c r="C147508" s="60">
        <v>1134951771</v>
      </c>
      <c r="H147508" s="60">
        <v>10593892</v>
      </c>
    </row>
    <row r="147509" spans="3:8">
      <c r="C147509" s="60">
        <v>7381988804</v>
      </c>
      <c r="H147509" s="60">
        <v>48706414</v>
      </c>
    </row>
    <row r="147510" spans="3:8">
      <c r="C147510" s="60">
        <v>14217344091</v>
      </c>
      <c r="H147510" s="60">
        <v>175473024</v>
      </c>
    </row>
    <row r="147511" spans="3:8">
      <c r="C147511" s="60">
        <v>1108378826</v>
      </c>
      <c r="H147511" s="60">
        <v>4240421</v>
      </c>
    </row>
    <row r="147512" spans="3:8">
      <c r="C147512" s="60">
        <v>1536407104</v>
      </c>
      <c r="H147512" s="60">
        <v>22059059</v>
      </c>
    </row>
    <row r="147513" spans="3:8">
      <c r="C147513" s="60">
        <v>337476477</v>
      </c>
      <c r="H147513" s="60">
        <v>1445568</v>
      </c>
    </row>
    <row r="147514" spans="3:8">
      <c r="C147514" s="60">
        <v>1000181239</v>
      </c>
      <c r="H147514" s="60">
        <v>3351138</v>
      </c>
    </row>
    <row r="147515" spans="3:8">
      <c r="C147515" s="60">
        <v>508873569</v>
      </c>
      <c r="H147515" s="60">
        <v>6397270</v>
      </c>
    </row>
    <row r="147516" spans="3:8">
      <c r="C147516" s="60">
        <v>12884771902</v>
      </c>
      <c r="H147516" s="60">
        <v>248576668</v>
      </c>
    </row>
    <row r="147517" spans="3:8">
      <c r="C147517" s="60">
        <v>8828268860</v>
      </c>
      <c r="H147517" s="60">
        <v>160631813</v>
      </c>
    </row>
    <row r="147518" spans="3:8">
      <c r="C147518" s="60">
        <v>3798264871</v>
      </c>
      <c r="H147518" s="60">
        <v>14995293</v>
      </c>
    </row>
    <row r="147519" spans="3:8">
      <c r="C147519" s="60">
        <v>1516795293</v>
      </c>
      <c r="H147519" s="60">
        <v>2404648</v>
      </c>
    </row>
    <row r="147520" spans="3:8">
      <c r="C147520" s="60">
        <v>202565380</v>
      </c>
      <c r="H147520" s="60">
        <v>-1526541</v>
      </c>
    </row>
    <row r="147521" spans="3:8">
      <c r="C147521" s="60">
        <v>3854034005</v>
      </c>
      <c r="H147521" s="60">
        <v>47555832</v>
      </c>
    </row>
    <row r="147522" spans="3:8">
      <c r="C147522" s="60">
        <v>1884675456</v>
      </c>
      <c r="H147522" s="60">
        <v>-18439882</v>
      </c>
    </row>
    <row r="147523" spans="3:8">
      <c r="C147523" s="60">
        <v>5741534613</v>
      </c>
      <c r="H147523" s="60">
        <v>120797969</v>
      </c>
    </row>
    <row r="147524" spans="3:8">
      <c r="C147524" s="60">
        <v>11857765532</v>
      </c>
      <c r="H147524" s="60">
        <v>192611554</v>
      </c>
    </row>
    <row r="147525" spans="3:8">
      <c r="C147525" s="60">
        <v>2029035734</v>
      </c>
      <c r="H147525" s="60">
        <v>5811857</v>
      </c>
    </row>
    <row r="147526" spans="3:8">
      <c r="C147526" s="60">
        <v>80032081</v>
      </c>
      <c r="H147526" s="60">
        <v>591937</v>
      </c>
    </row>
    <row r="147527" spans="3:8">
      <c r="C147527" s="60">
        <v>579213625</v>
      </c>
      <c r="H147527" s="60">
        <v>5233933</v>
      </c>
    </row>
    <row r="147528" spans="3:8">
      <c r="C147528" s="60">
        <v>161231373</v>
      </c>
      <c r="H147528" s="60">
        <v>2509498</v>
      </c>
    </row>
    <row r="147529" spans="3:8">
      <c r="C147529" s="60">
        <v>386153735</v>
      </c>
      <c r="H147529" s="60">
        <v>4300325</v>
      </c>
    </row>
    <row r="147530" spans="3:8">
      <c r="C147530" s="60">
        <v>863935824</v>
      </c>
      <c r="H147530" s="60">
        <v>3662207</v>
      </c>
    </row>
    <row r="147531" spans="3:8">
      <c r="C147531" s="60">
        <v>603478828</v>
      </c>
      <c r="H147531" s="60">
        <v>14341033</v>
      </c>
    </row>
    <row r="147532" spans="3:8">
      <c r="C147532" s="60">
        <v>33783024</v>
      </c>
      <c r="H147532" s="60">
        <v>437570</v>
      </c>
    </row>
    <row r="147533" spans="3:8">
      <c r="C147533" s="60">
        <v>281702880</v>
      </c>
      <c r="H147533" s="60">
        <v>-443564</v>
      </c>
    </row>
    <row r="147534" spans="3:8">
      <c r="C147534" s="60">
        <v>1183131021</v>
      </c>
      <c r="H147534" s="60">
        <v>25186667</v>
      </c>
    </row>
    <row r="147535" spans="3:8">
      <c r="C147535" s="60">
        <v>1650365725</v>
      </c>
      <c r="H147535" s="60">
        <v>7928163</v>
      </c>
    </row>
    <row r="147536" spans="3:8">
      <c r="C147536" s="60">
        <v>570669407</v>
      </c>
      <c r="H147536" s="60">
        <v>-745435</v>
      </c>
    </row>
    <row r="147537" spans="3:8">
      <c r="C147537" s="60">
        <v>242598985</v>
      </c>
      <c r="H147537" s="60">
        <v>-795641</v>
      </c>
    </row>
    <row r="147538" spans="3:8">
      <c r="C147538" s="60">
        <v>6128375844</v>
      </c>
      <c r="H147538" s="60">
        <v>132133970</v>
      </c>
    </row>
    <row r="147539" spans="3:8">
      <c r="C147539" s="60">
        <v>9414025</v>
      </c>
      <c r="H147539" s="60">
        <v>283175</v>
      </c>
    </row>
    <row r="163842" spans="3:8">
      <c r="C163842" s="60" t="s">
        <v>174</v>
      </c>
      <c r="H163842" s="60" t="s">
        <v>1243</v>
      </c>
    </row>
    <row r="163843" spans="3:8">
      <c r="C163843" s="60">
        <v>371396063968</v>
      </c>
    </row>
    <row r="163844" spans="3:8">
      <c r="C163844" s="60">
        <v>586361568</v>
      </c>
      <c r="H163844" s="60">
        <v>-3584873</v>
      </c>
    </row>
    <row r="163845" spans="3:8">
      <c r="C163845" s="60">
        <v>488599039</v>
      </c>
      <c r="H163845" s="60">
        <v>-19621206</v>
      </c>
    </row>
    <row r="163846" spans="3:8">
      <c r="C163846" s="60">
        <v>948215101</v>
      </c>
      <c r="H163846" s="60">
        <v>6595735</v>
      </c>
    </row>
    <row r="163847" spans="3:8">
      <c r="C163847" s="60">
        <v>9969687980</v>
      </c>
      <c r="H163847" s="60">
        <v>157296922</v>
      </c>
    </row>
    <row r="163848" spans="3:8">
      <c r="C163848" s="60">
        <v>336963923</v>
      </c>
      <c r="H163848" s="60">
        <v>-16910878</v>
      </c>
    </row>
    <row r="163849" spans="3:8">
      <c r="C163849" s="60">
        <v>794462779</v>
      </c>
      <c r="H163849" s="60">
        <v>-29435515</v>
      </c>
    </row>
    <row r="163850" spans="3:8">
      <c r="C163850" s="60">
        <v>339136056</v>
      </c>
      <c r="H163850" s="60">
        <v>-22770654</v>
      </c>
    </row>
    <row r="163851" spans="3:8">
      <c r="C163851" s="60">
        <v>639560344</v>
      </c>
      <c r="H163851" s="60">
        <v>-133412</v>
      </c>
    </row>
    <row r="163852" spans="3:8">
      <c r="C163852" s="60">
        <v>705895455</v>
      </c>
      <c r="H163852" s="60">
        <v>-3387383</v>
      </c>
    </row>
    <row r="163853" spans="3:8">
      <c r="C163853" s="60">
        <v>174958053773</v>
      </c>
      <c r="H163853" s="60">
        <v>1938679418</v>
      </c>
    </row>
    <row r="163854" spans="3:8">
      <c r="C163854" s="60">
        <v>8992306105</v>
      </c>
      <c r="H163854" s="60">
        <v>368504450</v>
      </c>
    </row>
    <row r="163855" spans="3:8">
      <c r="C163855" s="60">
        <v>273594598</v>
      </c>
      <c r="H163855" s="60">
        <v>-939878</v>
      </c>
    </row>
    <row r="163856" spans="3:8">
      <c r="C163856" s="60">
        <v>748338217</v>
      </c>
      <c r="H163856" s="60">
        <v>-35079508</v>
      </c>
    </row>
    <row r="163857" spans="3:8">
      <c r="C163857" s="60">
        <v>742591566</v>
      </c>
      <c r="H163857" s="60">
        <v>-40440656</v>
      </c>
    </row>
    <row r="163858" spans="3:8">
      <c r="C163858" s="60">
        <v>273507955</v>
      </c>
      <c r="H163858" s="60">
        <v>-1304013</v>
      </c>
    </row>
    <row r="163859" spans="3:8">
      <c r="C163859" s="60">
        <v>674353021</v>
      </c>
      <c r="H163859" s="60">
        <v>-43882353</v>
      </c>
    </row>
    <row r="163860" spans="3:8">
      <c r="C163860" s="60">
        <v>1168107004</v>
      </c>
      <c r="H163860" s="60">
        <v>-41022308</v>
      </c>
    </row>
    <row r="163861" spans="3:8">
      <c r="C163861" s="60">
        <v>3950807489</v>
      </c>
      <c r="H163861" s="60">
        <v>159822657</v>
      </c>
    </row>
    <row r="163862" spans="3:8">
      <c r="C163862" s="60">
        <v>549827199</v>
      </c>
      <c r="H163862" s="60">
        <v>-33770138</v>
      </c>
    </row>
    <row r="163863" spans="3:8">
      <c r="C163863" s="60">
        <v>972643946</v>
      </c>
      <c r="H163863" s="60">
        <v>-27395906</v>
      </c>
    </row>
    <row r="163864" spans="3:8">
      <c r="C163864" s="60">
        <v>22267483718</v>
      </c>
      <c r="H163864" s="60">
        <v>272701264</v>
      </c>
    </row>
    <row r="163865" spans="3:8">
      <c r="C163865" s="60">
        <v>1113800464</v>
      </c>
      <c r="H163865" s="60">
        <v>1825589</v>
      </c>
    </row>
    <row r="163866" spans="3:8">
      <c r="C163866" s="60">
        <v>226078325</v>
      </c>
      <c r="H163866" s="60">
        <v>7871713</v>
      </c>
    </row>
    <row r="163867" spans="3:8">
      <c r="C163867" s="60">
        <v>772489868</v>
      </c>
      <c r="H163867" s="60">
        <v>12699692</v>
      </c>
    </row>
    <row r="163868" spans="3:8">
      <c r="C163868" s="60">
        <v>548998176</v>
      </c>
      <c r="H163868" s="60">
        <v>3987117</v>
      </c>
    </row>
    <row r="163869" spans="3:8">
      <c r="C163869" s="60">
        <v>643960069</v>
      </c>
      <c r="H163869" s="60">
        <v>4729787</v>
      </c>
    </row>
    <row r="163870" spans="3:8">
      <c r="C163870" s="60">
        <v>589268307</v>
      </c>
      <c r="H163870" s="60">
        <v>5549869</v>
      </c>
    </row>
    <row r="163871" spans="3:8">
      <c r="C163871" s="60">
        <v>891983736</v>
      </c>
      <c r="H163871" s="60">
        <v>20517337</v>
      </c>
    </row>
    <row r="163872" spans="3:8">
      <c r="C163872" s="60">
        <v>295520040</v>
      </c>
      <c r="H163872" s="60">
        <v>3310846</v>
      </c>
    </row>
    <row r="163873" spans="3:8">
      <c r="C163873" s="60">
        <v>1328199753</v>
      </c>
      <c r="H163873" s="60">
        <v>10004082</v>
      </c>
    </row>
    <row r="163874" spans="3:8">
      <c r="C163874" s="60">
        <v>8277193785</v>
      </c>
      <c r="H163874" s="60">
        <v>134335578</v>
      </c>
    </row>
    <row r="163875" spans="3:8">
      <c r="C163875" s="60">
        <v>299563983</v>
      </c>
      <c r="H163875" s="60">
        <v>2194824</v>
      </c>
    </row>
    <row r="163876" spans="3:8">
      <c r="C163876" s="60">
        <v>114441652</v>
      </c>
      <c r="H163876" s="60">
        <v>795866</v>
      </c>
    </row>
    <row r="163877" spans="3:8">
      <c r="C163877" s="60">
        <v>7320428976</v>
      </c>
      <c r="H163877" s="60">
        <v>101171848</v>
      </c>
    </row>
    <row r="163878" spans="3:8">
      <c r="C163878" s="60">
        <v>428965668</v>
      </c>
      <c r="H163878" s="60">
        <v>1929210</v>
      </c>
    </row>
    <row r="163879" spans="3:8">
      <c r="C163879" s="60">
        <v>240301348</v>
      </c>
      <c r="H163879" s="60">
        <v>4821100</v>
      </c>
    </row>
    <row r="163880" spans="3:8">
      <c r="C163880" s="60">
        <v>559686325</v>
      </c>
      <c r="H163880" s="60">
        <v>-11021501</v>
      </c>
    </row>
    <row r="163881" spans="3:8">
      <c r="C163881" s="60">
        <v>113999465</v>
      </c>
      <c r="H163881" s="60">
        <v>-160757</v>
      </c>
    </row>
    <row r="163882" spans="3:8">
      <c r="C163882" s="60">
        <v>215345430</v>
      </c>
      <c r="H163882" s="60">
        <v>-1753796</v>
      </c>
    </row>
    <row r="163883" spans="3:8">
      <c r="C163883" s="60">
        <v>3499758429</v>
      </c>
      <c r="H163883" s="60">
        <v>64411165</v>
      </c>
    </row>
    <row r="163884" spans="3:8">
      <c r="C163884" s="60">
        <v>229819698</v>
      </c>
      <c r="H163884" s="60">
        <v>3418464</v>
      </c>
    </row>
    <row r="163885" spans="3:8">
      <c r="C163885" s="60">
        <v>1236195032</v>
      </c>
      <c r="H163885" s="60">
        <v>11768745</v>
      </c>
    </row>
    <row r="163886" spans="3:8">
      <c r="C163886" s="60">
        <v>9103681319</v>
      </c>
      <c r="H163886" s="60">
        <v>213963206</v>
      </c>
    </row>
    <row r="163887" spans="3:8">
      <c r="C163887" s="60">
        <v>998202713</v>
      </c>
      <c r="H163887" s="60">
        <v>9269550</v>
      </c>
    </row>
    <row r="163888" spans="3:8">
      <c r="C163888" s="60">
        <v>424239727</v>
      </c>
      <c r="H163888" s="60">
        <v>-139051</v>
      </c>
    </row>
    <row r="163889" spans="3:8">
      <c r="C163889" s="60">
        <v>4231515793</v>
      </c>
      <c r="H163889" s="60">
        <v>35082138</v>
      </c>
    </row>
    <row r="163890" spans="3:8">
      <c r="C163890" s="60">
        <v>3971065989</v>
      </c>
      <c r="H163890" s="60">
        <v>67359363</v>
      </c>
    </row>
    <row r="163891" spans="3:8">
      <c r="C163891" s="60">
        <v>743463158</v>
      </c>
      <c r="H163891" s="60">
        <v>8012551</v>
      </c>
    </row>
    <row r="163892" spans="3:8">
      <c r="C163892" s="60">
        <v>1134951771</v>
      </c>
      <c r="H163892" s="60">
        <v>10593892</v>
      </c>
    </row>
    <row r="163893" spans="3:8">
      <c r="C163893" s="60">
        <v>7381988804</v>
      </c>
      <c r="H163893" s="60">
        <v>48706414</v>
      </c>
    </row>
    <row r="163894" spans="3:8">
      <c r="C163894" s="60">
        <v>14217344091</v>
      </c>
      <c r="H163894" s="60">
        <v>175473024</v>
      </c>
    </row>
    <row r="163895" spans="3:8">
      <c r="C163895" s="60">
        <v>1108378826</v>
      </c>
      <c r="H163895" s="60">
        <v>4240421</v>
      </c>
    </row>
    <row r="163896" spans="3:8">
      <c r="C163896" s="60">
        <v>1536407104</v>
      </c>
      <c r="H163896" s="60">
        <v>22059059</v>
      </c>
    </row>
    <row r="163897" spans="3:8">
      <c r="C163897" s="60">
        <v>337476477</v>
      </c>
      <c r="H163897" s="60">
        <v>1445568</v>
      </c>
    </row>
    <row r="163898" spans="3:8">
      <c r="C163898" s="60">
        <v>1000181239</v>
      </c>
      <c r="H163898" s="60">
        <v>3351138</v>
      </c>
    </row>
    <row r="163899" spans="3:8">
      <c r="C163899" s="60">
        <v>508873569</v>
      </c>
      <c r="H163899" s="60">
        <v>6397270</v>
      </c>
    </row>
    <row r="163900" spans="3:8">
      <c r="C163900" s="60">
        <v>12884771902</v>
      </c>
      <c r="H163900" s="60">
        <v>248576668</v>
      </c>
    </row>
    <row r="163901" spans="3:8">
      <c r="C163901" s="60">
        <v>8828268860</v>
      </c>
      <c r="H163901" s="60">
        <v>160631813</v>
      </c>
    </row>
    <row r="163902" spans="3:8">
      <c r="C163902" s="60">
        <v>3798264871</v>
      </c>
      <c r="H163902" s="60">
        <v>14995293</v>
      </c>
    </row>
    <row r="163903" spans="3:8">
      <c r="C163903" s="60">
        <v>1516795293</v>
      </c>
      <c r="H163903" s="60">
        <v>2404648</v>
      </c>
    </row>
    <row r="163904" spans="3:8">
      <c r="C163904" s="60">
        <v>202565380</v>
      </c>
      <c r="H163904" s="60">
        <v>-1526541</v>
      </c>
    </row>
    <row r="163905" spans="3:8">
      <c r="C163905" s="60">
        <v>3854034005</v>
      </c>
      <c r="H163905" s="60">
        <v>47555832</v>
      </c>
    </row>
    <row r="163906" spans="3:8">
      <c r="C163906" s="60">
        <v>1884675456</v>
      </c>
      <c r="H163906" s="60">
        <v>-18439882</v>
      </c>
    </row>
    <row r="163907" spans="3:8">
      <c r="C163907" s="60">
        <v>5741534613</v>
      </c>
      <c r="H163907" s="60">
        <v>120797969</v>
      </c>
    </row>
    <row r="163908" spans="3:8">
      <c r="C163908" s="60">
        <v>11857765532</v>
      </c>
      <c r="H163908" s="60">
        <v>192611554</v>
      </c>
    </row>
    <row r="163909" spans="3:8">
      <c r="C163909" s="60">
        <v>2029035734</v>
      </c>
      <c r="H163909" s="60">
        <v>5811857</v>
      </c>
    </row>
    <row r="163910" spans="3:8">
      <c r="C163910" s="60">
        <v>80032081</v>
      </c>
      <c r="H163910" s="60">
        <v>591937</v>
      </c>
    </row>
    <row r="163911" spans="3:8">
      <c r="C163911" s="60">
        <v>579213625</v>
      </c>
      <c r="H163911" s="60">
        <v>5233933</v>
      </c>
    </row>
    <row r="163912" spans="3:8">
      <c r="C163912" s="60">
        <v>161231373</v>
      </c>
      <c r="H163912" s="60">
        <v>2509498</v>
      </c>
    </row>
    <row r="163913" spans="3:8">
      <c r="C163913" s="60">
        <v>386153735</v>
      </c>
      <c r="H163913" s="60">
        <v>4300325</v>
      </c>
    </row>
    <row r="163914" spans="3:8">
      <c r="C163914" s="60">
        <v>863935824</v>
      </c>
      <c r="H163914" s="60">
        <v>3662207</v>
      </c>
    </row>
    <row r="163915" spans="3:8">
      <c r="C163915" s="60">
        <v>603478828</v>
      </c>
      <c r="H163915" s="60">
        <v>14341033</v>
      </c>
    </row>
    <row r="163916" spans="3:8">
      <c r="C163916" s="60">
        <v>33783024</v>
      </c>
      <c r="H163916" s="60">
        <v>437570</v>
      </c>
    </row>
    <row r="163917" spans="3:8">
      <c r="C163917" s="60">
        <v>281702880</v>
      </c>
      <c r="H163917" s="60">
        <v>-443564</v>
      </c>
    </row>
    <row r="163918" spans="3:8">
      <c r="C163918" s="60">
        <v>1183131021</v>
      </c>
      <c r="H163918" s="60">
        <v>25186667</v>
      </c>
    </row>
    <row r="163919" spans="3:8">
      <c r="C163919" s="60">
        <v>1650365725</v>
      </c>
      <c r="H163919" s="60">
        <v>7928163</v>
      </c>
    </row>
    <row r="163920" spans="3:8">
      <c r="C163920" s="60">
        <v>570669407</v>
      </c>
      <c r="H163920" s="60">
        <v>-745435</v>
      </c>
    </row>
    <row r="163921" spans="3:8">
      <c r="C163921" s="60">
        <v>242598985</v>
      </c>
      <c r="H163921" s="60">
        <v>-795641</v>
      </c>
    </row>
    <row r="163922" spans="3:8">
      <c r="C163922" s="60">
        <v>6128375844</v>
      </c>
      <c r="H163922" s="60">
        <v>132133970</v>
      </c>
    </row>
    <row r="163923" spans="3:8">
      <c r="C163923" s="60">
        <v>9414025</v>
      </c>
      <c r="H163923" s="60">
        <v>283175</v>
      </c>
    </row>
    <row r="180226" spans="3:8">
      <c r="C180226" s="60" t="s">
        <v>174</v>
      </c>
      <c r="H180226" s="60" t="s">
        <v>1243</v>
      </c>
    </row>
    <row r="180227" spans="3:8">
      <c r="C180227" s="60">
        <v>371396063968</v>
      </c>
    </row>
    <row r="180228" spans="3:8">
      <c r="C180228" s="60">
        <v>586361568</v>
      </c>
      <c r="H180228" s="60">
        <v>-3584873</v>
      </c>
    </row>
    <row r="180229" spans="3:8">
      <c r="C180229" s="60">
        <v>488599039</v>
      </c>
      <c r="H180229" s="60">
        <v>-19621206</v>
      </c>
    </row>
    <row r="180230" spans="3:8">
      <c r="C180230" s="60">
        <v>948215101</v>
      </c>
      <c r="H180230" s="60">
        <v>6595735</v>
      </c>
    </row>
    <row r="180231" spans="3:8">
      <c r="C180231" s="60">
        <v>9969687980</v>
      </c>
      <c r="H180231" s="60">
        <v>157296922</v>
      </c>
    </row>
    <row r="180232" spans="3:8">
      <c r="C180232" s="60">
        <v>336963923</v>
      </c>
      <c r="H180232" s="60">
        <v>-16910878</v>
      </c>
    </row>
    <row r="180233" spans="3:8">
      <c r="C180233" s="60">
        <v>794462779</v>
      </c>
      <c r="H180233" s="60">
        <v>-29435515</v>
      </c>
    </row>
    <row r="180234" spans="3:8">
      <c r="C180234" s="60">
        <v>339136056</v>
      </c>
      <c r="H180234" s="60">
        <v>-22770654</v>
      </c>
    </row>
    <row r="180235" spans="3:8">
      <c r="C180235" s="60">
        <v>639560344</v>
      </c>
      <c r="H180235" s="60">
        <v>-133412</v>
      </c>
    </row>
    <row r="180236" spans="3:8">
      <c r="C180236" s="60">
        <v>705895455</v>
      </c>
      <c r="H180236" s="60">
        <v>-3387383</v>
      </c>
    </row>
    <row r="180237" spans="3:8">
      <c r="C180237" s="60">
        <v>174958053773</v>
      </c>
      <c r="H180237" s="60">
        <v>1938679418</v>
      </c>
    </row>
    <row r="180238" spans="3:8">
      <c r="C180238" s="60">
        <v>8992306105</v>
      </c>
      <c r="H180238" s="60">
        <v>368504450</v>
      </c>
    </row>
    <row r="180239" spans="3:8">
      <c r="C180239" s="60">
        <v>273594598</v>
      </c>
      <c r="H180239" s="60">
        <v>-939878</v>
      </c>
    </row>
    <row r="180240" spans="3:8">
      <c r="C180240" s="60">
        <v>748338217</v>
      </c>
      <c r="H180240" s="60">
        <v>-35079508</v>
      </c>
    </row>
    <row r="180241" spans="3:8">
      <c r="C180241" s="60">
        <v>742591566</v>
      </c>
      <c r="H180241" s="60">
        <v>-40440656</v>
      </c>
    </row>
    <row r="180242" spans="3:8">
      <c r="C180242" s="60">
        <v>273507955</v>
      </c>
      <c r="H180242" s="60">
        <v>-1304013</v>
      </c>
    </row>
    <row r="180243" spans="3:8">
      <c r="C180243" s="60">
        <v>674353021</v>
      </c>
      <c r="H180243" s="60">
        <v>-43882353</v>
      </c>
    </row>
    <row r="180244" spans="3:8">
      <c r="C180244" s="60">
        <v>1168107004</v>
      </c>
      <c r="H180244" s="60">
        <v>-41022308</v>
      </c>
    </row>
    <row r="180245" spans="3:8">
      <c r="C180245" s="60">
        <v>3950807489</v>
      </c>
      <c r="H180245" s="60">
        <v>159822657</v>
      </c>
    </row>
    <row r="180246" spans="3:8">
      <c r="C180246" s="60">
        <v>549827199</v>
      </c>
      <c r="H180246" s="60">
        <v>-33770138</v>
      </c>
    </row>
    <row r="180247" spans="3:8">
      <c r="C180247" s="60">
        <v>972643946</v>
      </c>
      <c r="H180247" s="60">
        <v>-27395906</v>
      </c>
    </row>
    <row r="180248" spans="3:8">
      <c r="C180248" s="60">
        <v>22267483718</v>
      </c>
      <c r="H180248" s="60">
        <v>272701264</v>
      </c>
    </row>
    <row r="180249" spans="3:8">
      <c r="C180249" s="60">
        <v>1113800464</v>
      </c>
      <c r="H180249" s="60">
        <v>1825589</v>
      </c>
    </row>
    <row r="180250" spans="3:8">
      <c r="C180250" s="60">
        <v>226078325</v>
      </c>
      <c r="H180250" s="60">
        <v>7871713</v>
      </c>
    </row>
    <row r="180251" spans="3:8">
      <c r="C180251" s="60">
        <v>772489868</v>
      </c>
      <c r="H180251" s="60">
        <v>12699692</v>
      </c>
    </row>
    <row r="180252" spans="3:8">
      <c r="C180252" s="60">
        <v>548998176</v>
      </c>
      <c r="H180252" s="60">
        <v>3987117</v>
      </c>
    </row>
    <row r="180253" spans="3:8">
      <c r="C180253" s="60">
        <v>643960069</v>
      </c>
      <c r="H180253" s="60">
        <v>4729787</v>
      </c>
    </row>
    <row r="180254" spans="3:8">
      <c r="C180254" s="60">
        <v>589268307</v>
      </c>
      <c r="H180254" s="60">
        <v>5549869</v>
      </c>
    </row>
    <row r="180255" spans="3:8">
      <c r="C180255" s="60">
        <v>891983736</v>
      </c>
      <c r="H180255" s="60">
        <v>20517337</v>
      </c>
    </row>
    <row r="180256" spans="3:8">
      <c r="C180256" s="60">
        <v>295520040</v>
      </c>
      <c r="H180256" s="60">
        <v>3310846</v>
      </c>
    </row>
    <row r="180257" spans="3:8">
      <c r="C180257" s="60">
        <v>1328199753</v>
      </c>
      <c r="H180257" s="60">
        <v>10004082</v>
      </c>
    </row>
    <row r="180258" spans="3:8">
      <c r="C180258" s="60">
        <v>8277193785</v>
      </c>
      <c r="H180258" s="60">
        <v>134335578</v>
      </c>
    </row>
    <row r="180259" spans="3:8">
      <c r="C180259" s="60">
        <v>299563983</v>
      </c>
      <c r="H180259" s="60">
        <v>2194824</v>
      </c>
    </row>
    <row r="180260" spans="3:8">
      <c r="C180260" s="60">
        <v>114441652</v>
      </c>
      <c r="H180260" s="60">
        <v>795866</v>
      </c>
    </row>
    <row r="180261" spans="3:8">
      <c r="C180261" s="60">
        <v>7320428976</v>
      </c>
      <c r="H180261" s="60">
        <v>101171848</v>
      </c>
    </row>
    <row r="180262" spans="3:8">
      <c r="C180262" s="60">
        <v>428965668</v>
      </c>
      <c r="H180262" s="60">
        <v>1929210</v>
      </c>
    </row>
    <row r="180263" spans="3:8">
      <c r="C180263" s="60">
        <v>240301348</v>
      </c>
      <c r="H180263" s="60">
        <v>4821100</v>
      </c>
    </row>
    <row r="180264" spans="3:8">
      <c r="C180264" s="60">
        <v>559686325</v>
      </c>
      <c r="H180264" s="60">
        <v>-11021501</v>
      </c>
    </row>
    <row r="180265" spans="3:8">
      <c r="C180265" s="60">
        <v>113999465</v>
      </c>
      <c r="H180265" s="60">
        <v>-160757</v>
      </c>
    </row>
    <row r="180266" spans="3:8">
      <c r="C180266" s="60">
        <v>215345430</v>
      </c>
      <c r="H180266" s="60">
        <v>-1753796</v>
      </c>
    </row>
    <row r="180267" spans="3:8">
      <c r="C180267" s="60">
        <v>3499758429</v>
      </c>
      <c r="H180267" s="60">
        <v>64411165</v>
      </c>
    </row>
    <row r="180268" spans="3:8">
      <c r="C180268" s="60">
        <v>229819698</v>
      </c>
      <c r="H180268" s="60">
        <v>3418464</v>
      </c>
    </row>
    <row r="180269" spans="3:8">
      <c r="C180269" s="60">
        <v>1236195032</v>
      </c>
      <c r="H180269" s="60">
        <v>11768745</v>
      </c>
    </row>
    <row r="180270" spans="3:8">
      <c r="C180270" s="60">
        <v>9103681319</v>
      </c>
      <c r="H180270" s="60">
        <v>213963206</v>
      </c>
    </row>
    <row r="180271" spans="3:8">
      <c r="C180271" s="60">
        <v>998202713</v>
      </c>
      <c r="H180271" s="60">
        <v>9269550</v>
      </c>
    </row>
    <row r="180272" spans="3:8">
      <c r="C180272" s="60">
        <v>424239727</v>
      </c>
      <c r="H180272" s="60">
        <v>-139051</v>
      </c>
    </row>
    <row r="180273" spans="3:8">
      <c r="C180273" s="60">
        <v>4231515793</v>
      </c>
      <c r="H180273" s="60">
        <v>35082138</v>
      </c>
    </row>
    <row r="180274" spans="3:8">
      <c r="C180274" s="60">
        <v>3971065989</v>
      </c>
      <c r="H180274" s="60">
        <v>67359363</v>
      </c>
    </row>
    <row r="180275" spans="3:8">
      <c r="C180275" s="60">
        <v>743463158</v>
      </c>
      <c r="H180275" s="60">
        <v>8012551</v>
      </c>
    </row>
    <row r="180276" spans="3:8">
      <c r="C180276" s="60">
        <v>1134951771</v>
      </c>
      <c r="H180276" s="60">
        <v>10593892</v>
      </c>
    </row>
    <row r="180277" spans="3:8">
      <c r="C180277" s="60">
        <v>7381988804</v>
      </c>
      <c r="H180277" s="60">
        <v>48706414</v>
      </c>
    </row>
    <row r="180278" spans="3:8">
      <c r="C180278" s="60">
        <v>14217344091</v>
      </c>
      <c r="H180278" s="60">
        <v>175473024</v>
      </c>
    </row>
    <row r="180279" spans="3:8">
      <c r="C180279" s="60">
        <v>1108378826</v>
      </c>
      <c r="H180279" s="60">
        <v>4240421</v>
      </c>
    </row>
    <row r="180280" spans="3:8">
      <c r="C180280" s="60">
        <v>1536407104</v>
      </c>
      <c r="H180280" s="60">
        <v>22059059</v>
      </c>
    </row>
    <row r="180281" spans="3:8">
      <c r="C180281" s="60">
        <v>337476477</v>
      </c>
      <c r="H180281" s="60">
        <v>1445568</v>
      </c>
    </row>
    <row r="180282" spans="3:8">
      <c r="C180282" s="60">
        <v>1000181239</v>
      </c>
      <c r="H180282" s="60">
        <v>3351138</v>
      </c>
    </row>
    <row r="180283" spans="3:8">
      <c r="C180283" s="60">
        <v>508873569</v>
      </c>
      <c r="H180283" s="60">
        <v>6397270</v>
      </c>
    </row>
    <row r="180284" spans="3:8">
      <c r="C180284" s="60">
        <v>12884771902</v>
      </c>
      <c r="H180284" s="60">
        <v>248576668</v>
      </c>
    </row>
    <row r="180285" spans="3:8">
      <c r="C180285" s="60">
        <v>8828268860</v>
      </c>
      <c r="H180285" s="60">
        <v>160631813</v>
      </c>
    </row>
    <row r="180286" spans="3:8">
      <c r="C180286" s="60">
        <v>3798264871</v>
      </c>
      <c r="H180286" s="60">
        <v>14995293</v>
      </c>
    </row>
    <row r="180287" spans="3:8">
      <c r="C180287" s="60">
        <v>1516795293</v>
      </c>
      <c r="H180287" s="60">
        <v>2404648</v>
      </c>
    </row>
    <row r="180288" spans="3:8">
      <c r="C180288" s="60">
        <v>202565380</v>
      </c>
      <c r="H180288" s="60">
        <v>-1526541</v>
      </c>
    </row>
    <row r="180289" spans="3:8">
      <c r="C180289" s="60">
        <v>3854034005</v>
      </c>
      <c r="H180289" s="60">
        <v>47555832</v>
      </c>
    </row>
    <row r="180290" spans="3:8">
      <c r="C180290" s="60">
        <v>1884675456</v>
      </c>
      <c r="H180290" s="60">
        <v>-18439882</v>
      </c>
    </row>
    <row r="180291" spans="3:8">
      <c r="C180291" s="60">
        <v>5741534613</v>
      </c>
      <c r="H180291" s="60">
        <v>120797969</v>
      </c>
    </row>
    <row r="180292" spans="3:8">
      <c r="C180292" s="60">
        <v>11857765532</v>
      </c>
      <c r="H180292" s="60">
        <v>192611554</v>
      </c>
    </row>
    <row r="180293" spans="3:8">
      <c r="C180293" s="60">
        <v>2029035734</v>
      </c>
      <c r="H180293" s="60">
        <v>5811857</v>
      </c>
    </row>
    <row r="180294" spans="3:8">
      <c r="C180294" s="60">
        <v>80032081</v>
      </c>
      <c r="H180294" s="60">
        <v>591937</v>
      </c>
    </row>
    <row r="180295" spans="3:8">
      <c r="C180295" s="60">
        <v>579213625</v>
      </c>
      <c r="H180295" s="60">
        <v>5233933</v>
      </c>
    </row>
    <row r="180296" spans="3:8">
      <c r="C180296" s="60">
        <v>161231373</v>
      </c>
      <c r="H180296" s="60">
        <v>2509498</v>
      </c>
    </row>
    <row r="180297" spans="3:8">
      <c r="C180297" s="60">
        <v>386153735</v>
      </c>
      <c r="H180297" s="60">
        <v>4300325</v>
      </c>
    </row>
    <row r="180298" spans="3:8">
      <c r="C180298" s="60">
        <v>863935824</v>
      </c>
      <c r="H180298" s="60">
        <v>3662207</v>
      </c>
    </row>
    <row r="180299" spans="3:8">
      <c r="C180299" s="60">
        <v>603478828</v>
      </c>
      <c r="H180299" s="60">
        <v>14341033</v>
      </c>
    </row>
    <row r="180300" spans="3:8">
      <c r="C180300" s="60">
        <v>33783024</v>
      </c>
      <c r="H180300" s="60">
        <v>437570</v>
      </c>
    </row>
    <row r="180301" spans="3:8">
      <c r="C180301" s="60">
        <v>281702880</v>
      </c>
      <c r="H180301" s="60">
        <v>-443564</v>
      </c>
    </row>
    <row r="180302" spans="3:8">
      <c r="C180302" s="60">
        <v>1183131021</v>
      </c>
      <c r="H180302" s="60">
        <v>25186667</v>
      </c>
    </row>
    <row r="180303" spans="3:8">
      <c r="C180303" s="60">
        <v>1650365725</v>
      </c>
      <c r="H180303" s="60">
        <v>7928163</v>
      </c>
    </row>
    <row r="180304" spans="3:8">
      <c r="C180304" s="60">
        <v>570669407</v>
      </c>
      <c r="H180304" s="60">
        <v>-745435</v>
      </c>
    </row>
    <row r="180305" spans="3:8">
      <c r="C180305" s="60">
        <v>242598985</v>
      </c>
      <c r="H180305" s="60">
        <v>-795641</v>
      </c>
    </row>
    <row r="180306" spans="3:8">
      <c r="C180306" s="60">
        <v>6128375844</v>
      </c>
      <c r="H180306" s="60">
        <v>132133970</v>
      </c>
    </row>
    <row r="180307" spans="3:8">
      <c r="C180307" s="60">
        <v>9414025</v>
      </c>
      <c r="H180307" s="60">
        <v>283175</v>
      </c>
    </row>
    <row r="196610" spans="3:8">
      <c r="C196610" s="60" t="s">
        <v>174</v>
      </c>
      <c r="H196610" s="60" t="s">
        <v>1243</v>
      </c>
    </row>
    <row r="196611" spans="3:8">
      <c r="C196611" s="60">
        <v>371396063968</v>
      </c>
    </row>
    <row r="196612" spans="3:8">
      <c r="C196612" s="60">
        <v>586361568</v>
      </c>
      <c r="H196612" s="60">
        <v>-3584873</v>
      </c>
    </row>
    <row r="196613" spans="3:8">
      <c r="C196613" s="60">
        <v>488599039</v>
      </c>
      <c r="H196613" s="60">
        <v>-19621206</v>
      </c>
    </row>
    <row r="196614" spans="3:8">
      <c r="C196614" s="60">
        <v>948215101</v>
      </c>
      <c r="H196614" s="60">
        <v>6595735</v>
      </c>
    </row>
    <row r="196615" spans="3:8">
      <c r="C196615" s="60">
        <v>9969687980</v>
      </c>
      <c r="H196615" s="60">
        <v>157296922</v>
      </c>
    </row>
    <row r="196616" spans="3:8">
      <c r="C196616" s="60">
        <v>336963923</v>
      </c>
      <c r="H196616" s="60">
        <v>-16910878</v>
      </c>
    </row>
    <row r="196617" spans="3:8">
      <c r="C196617" s="60">
        <v>794462779</v>
      </c>
      <c r="H196617" s="60">
        <v>-29435515</v>
      </c>
    </row>
    <row r="196618" spans="3:8">
      <c r="C196618" s="60">
        <v>339136056</v>
      </c>
      <c r="H196618" s="60">
        <v>-22770654</v>
      </c>
    </row>
    <row r="196619" spans="3:8">
      <c r="C196619" s="60">
        <v>639560344</v>
      </c>
      <c r="H196619" s="60">
        <v>-133412</v>
      </c>
    </row>
    <row r="196620" spans="3:8">
      <c r="C196620" s="60">
        <v>705895455</v>
      </c>
      <c r="H196620" s="60">
        <v>-3387383</v>
      </c>
    </row>
    <row r="196621" spans="3:8">
      <c r="C196621" s="60">
        <v>174958053773</v>
      </c>
      <c r="H196621" s="60">
        <v>1938679418</v>
      </c>
    </row>
    <row r="196622" spans="3:8">
      <c r="C196622" s="60">
        <v>8992306105</v>
      </c>
      <c r="H196622" s="60">
        <v>368504450</v>
      </c>
    </row>
    <row r="196623" spans="3:8">
      <c r="C196623" s="60">
        <v>273594598</v>
      </c>
      <c r="H196623" s="60">
        <v>-939878</v>
      </c>
    </row>
    <row r="196624" spans="3:8">
      <c r="C196624" s="60">
        <v>748338217</v>
      </c>
      <c r="H196624" s="60">
        <v>-35079508</v>
      </c>
    </row>
    <row r="196625" spans="3:8">
      <c r="C196625" s="60">
        <v>742591566</v>
      </c>
      <c r="H196625" s="60">
        <v>-40440656</v>
      </c>
    </row>
    <row r="196626" spans="3:8">
      <c r="C196626" s="60">
        <v>273507955</v>
      </c>
      <c r="H196626" s="60">
        <v>-1304013</v>
      </c>
    </row>
    <row r="196627" spans="3:8">
      <c r="C196627" s="60">
        <v>674353021</v>
      </c>
      <c r="H196627" s="60">
        <v>-43882353</v>
      </c>
    </row>
    <row r="196628" spans="3:8">
      <c r="C196628" s="60">
        <v>1168107004</v>
      </c>
      <c r="H196628" s="60">
        <v>-41022308</v>
      </c>
    </row>
    <row r="196629" spans="3:8">
      <c r="C196629" s="60">
        <v>3950807489</v>
      </c>
      <c r="H196629" s="60">
        <v>159822657</v>
      </c>
    </row>
    <row r="196630" spans="3:8">
      <c r="C196630" s="60">
        <v>549827199</v>
      </c>
      <c r="H196630" s="60">
        <v>-33770138</v>
      </c>
    </row>
    <row r="196631" spans="3:8">
      <c r="C196631" s="60">
        <v>972643946</v>
      </c>
      <c r="H196631" s="60">
        <v>-27395906</v>
      </c>
    </row>
    <row r="196632" spans="3:8">
      <c r="C196632" s="60">
        <v>22267483718</v>
      </c>
      <c r="H196632" s="60">
        <v>272701264</v>
      </c>
    </row>
    <row r="196633" spans="3:8">
      <c r="C196633" s="60">
        <v>1113800464</v>
      </c>
      <c r="H196633" s="60">
        <v>1825589</v>
      </c>
    </row>
    <row r="196634" spans="3:8">
      <c r="C196634" s="60">
        <v>226078325</v>
      </c>
      <c r="H196634" s="60">
        <v>7871713</v>
      </c>
    </row>
    <row r="196635" spans="3:8">
      <c r="C196635" s="60">
        <v>772489868</v>
      </c>
      <c r="H196635" s="60">
        <v>12699692</v>
      </c>
    </row>
    <row r="196636" spans="3:8">
      <c r="C196636" s="60">
        <v>548998176</v>
      </c>
      <c r="H196636" s="60">
        <v>3987117</v>
      </c>
    </row>
    <row r="196637" spans="3:8">
      <c r="C196637" s="60">
        <v>643960069</v>
      </c>
      <c r="H196637" s="60">
        <v>4729787</v>
      </c>
    </row>
    <row r="196638" spans="3:8">
      <c r="C196638" s="60">
        <v>589268307</v>
      </c>
      <c r="H196638" s="60">
        <v>5549869</v>
      </c>
    </row>
    <row r="196639" spans="3:8">
      <c r="C196639" s="60">
        <v>891983736</v>
      </c>
      <c r="H196639" s="60">
        <v>20517337</v>
      </c>
    </row>
    <row r="196640" spans="3:8">
      <c r="C196640" s="60">
        <v>295520040</v>
      </c>
      <c r="H196640" s="60">
        <v>3310846</v>
      </c>
    </row>
    <row r="196641" spans="3:8">
      <c r="C196641" s="60">
        <v>1328199753</v>
      </c>
      <c r="H196641" s="60">
        <v>10004082</v>
      </c>
    </row>
    <row r="196642" spans="3:8">
      <c r="C196642" s="60">
        <v>8277193785</v>
      </c>
      <c r="H196642" s="60">
        <v>134335578</v>
      </c>
    </row>
    <row r="196643" spans="3:8">
      <c r="C196643" s="60">
        <v>299563983</v>
      </c>
      <c r="H196643" s="60">
        <v>2194824</v>
      </c>
    </row>
    <row r="196644" spans="3:8">
      <c r="C196644" s="60">
        <v>114441652</v>
      </c>
      <c r="H196644" s="60">
        <v>795866</v>
      </c>
    </row>
    <row r="196645" spans="3:8">
      <c r="C196645" s="60">
        <v>7320428976</v>
      </c>
      <c r="H196645" s="60">
        <v>101171848</v>
      </c>
    </row>
    <row r="196646" spans="3:8">
      <c r="C196646" s="60">
        <v>428965668</v>
      </c>
      <c r="H196646" s="60">
        <v>1929210</v>
      </c>
    </row>
    <row r="196647" spans="3:8">
      <c r="C196647" s="60">
        <v>240301348</v>
      </c>
      <c r="H196647" s="60">
        <v>4821100</v>
      </c>
    </row>
    <row r="196648" spans="3:8">
      <c r="C196648" s="60">
        <v>559686325</v>
      </c>
      <c r="H196648" s="60">
        <v>-11021501</v>
      </c>
    </row>
    <row r="196649" spans="3:8">
      <c r="C196649" s="60">
        <v>113999465</v>
      </c>
      <c r="H196649" s="60">
        <v>-160757</v>
      </c>
    </row>
    <row r="196650" spans="3:8">
      <c r="C196650" s="60">
        <v>215345430</v>
      </c>
      <c r="H196650" s="60">
        <v>-1753796</v>
      </c>
    </row>
    <row r="196651" spans="3:8">
      <c r="C196651" s="60">
        <v>3499758429</v>
      </c>
      <c r="H196651" s="60">
        <v>64411165</v>
      </c>
    </row>
    <row r="196652" spans="3:8">
      <c r="C196652" s="60">
        <v>229819698</v>
      </c>
      <c r="H196652" s="60">
        <v>3418464</v>
      </c>
    </row>
    <row r="196653" spans="3:8">
      <c r="C196653" s="60">
        <v>1236195032</v>
      </c>
      <c r="H196653" s="60">
        <v>11768745</v>
      </c>
    </row>
    <row r="196654" spans="3:8">
      <c r="C196654" s="60">
        <v>9103681319</v>
      </c>
      <c r="H196654" s="60">
        <v>213963206</v>
      </c>
    </row>
    <row r="196655" spans="3:8">
      <c r="C196655" s="60">
        <v>998202713</v>
      </c>
      <c r="H196655" s="60">
        <v>9269550</v>
      </c>
    </row>
    <row r="196656" spans="3:8">
      <c r="C196656" s="60">
        <v>424239727</v>
      </c>
      <c r="H196656" s="60">
        <v>-139051</v>
      </c>
    </row>
    <row r="196657" spans="3:8">
      <c r="C196657" s="60">
        <v>4231515793</v>
      </c>
      <c r="H196657" s="60">
        <v>35082138</v>
      </c>
    </row>
    <row r="196658" spans="3:8">
      <c r="C196658" s="60">
        <v>3971065989</v>
      </c>
      <c r="H196658" s="60">
        <v>67359363</v>
      </c>
    </row>
    <row r="196659" spans="3:8">
      <c r="C196659" s="60">
        <v>743463158</v>
      </c>
      <c r="H196659" s="60">
        <v>8012551</v>
      </c>
    </row>
    <row r="196660" spans="3:8">
      <c r="C196660" s="60">
        <v>1134951771</v>
      </c>
      <c r="H196660" s="60">
        <v>10593892</v>
      </c>
    </row>
    <row r="196661" spans="3:8">
      <c r="C196661" s="60">
        <v>7381988804</v>
      </c>
      <c r="H196661" s="60">
        <v>48706414</v>
      </c>
    </row>
    <row r="196662" spans="3:8">
      <c r="C196662" s="60">
        <v>14217344091</v>
      </c>
      <c r="H196662" s="60">
        <v>175473024</v>
      </c>
    </row>
    <row r="196663" spans="3:8">
      <c r="C196663" s="60">
        <v>1108378826</v>
      </c>
      <c r="H196663" s="60">
        <v>4240421</v>
      </c>
    </row>
    <row r="196664" spans="3:8">
      <c r="C196664" s="60">
        <v>1536407104</v>
      </c>
      <c r="H196664" s="60">
        <v>22059059</v>
      </c>
    </row>
    <row r="196665" spans="3:8">
      <c r="C196665" s="60">
        <v>337476477</v>
      </c>
      <c r="H196665" s="60">
        <v>1445568</v>
      </c>
    </row>
    <row r="196666" spans="3:8">
      <c r="C196666" s="60">
        <v>1000181239</v>
      </c>
      <c r="H196666" s="60">
        <v>3351138</v>
      </c>
    </row>
    <row r="196667" spans="3:8">
      <c r="C196667" s="60">
        <v>508873569</v>
      </c>
      <c r="H196667" s="60">
        <v>6397270</v>
      </c>
    </row>
    <row r="196668" spans="3:8">
      <c r="C196668" s="60">
        <v>12884771902</v>
      </c>
      <c r="H196668" s="60">
        <v>248576668</v>
      </c>
    </row>
    <row r="196669" spans="3:8">
      <c r="C196669" s="60">
        <v>8828268860</v>
      </c>
      <c r="H196669" s="60">
        <v>160631813</v>
      </c>
    </row>
    <row r="196670" spans="3:8">
      <c r="C196670" s="60">
        <v>3798264871</v>
      </c>
      <c r="H196670" s="60">
        <v>14995293</v>
      </c>
    </row>
    <row r="196671" spans="3:8">
      <c r="C196671" s="60">
        <v>1516795293</v>
      </c>
      <c r="H196671" s="60">
        <v>2404648</v>
      </c>
    </row>
    <row r="196672" spans="3:8">
      <c r="C196672" s="60">
        <v>202565380</v>
      </c>
      <c r="H196672" s="60">
        <v>-1526541</v>
      </c>
    </row>
    <row r="196673" spans="3:8">
      <c r="C196673" s="60">
        <v>3854034005</v>
      </c>
      <c r="H196673" s="60">
        <v>47555832</v>
      </c>
    </row>
    <row r="196674" spans="3:8">
      <c r="C196674" s="60">
        <v>1884675456</v>
      </c>
      <c r="H196674" s="60">
        <v>-18439882</v>
      </c>
    </row>
    <row r="196675" spans="3:8">
      <c r="C196675" s="60">
        <v>5741534613</v>
      </c>
      <c r="H196675" s="60">
        <v>120797969</v>
      </c>
    </row>
    <row r="196676" spans="3:8">
      <c r="C196676" s="60">
        <v>11857765532</v>
      </c>
      <c r="H196676" s="60">
        <v>192611554</v>
      </c>
    </row>
    <row r="196677" spans="3:8">
      <c r="C196677" s="60">
        <v>2029035734</v>
      </c>
      <c r="H196677" s="60">
        <v>5811857</v>
      </c>
    </row>
    <row r="196678" spans="3:8">
      <c r="C196678" s="60">
        <v>80032081</v>
      </c>
      <c r="H196678" s="60">
        <v>591937</v>
      </c>
    </row>
    <row r="196679" spans="3:8">
      <c r="C196679" s="60">
        <v>579213625</v>
      </c>
      <c r="H196679" s="60">
        <v>5233933</v>
      </c>
    </row>
    <row r="196680" spans="3:8">
      <c r="C196680" s="60">
        <v>161231373</v>
      </c>
      <c r="H196680" s="60">
        <v>2509498</v>
      </c>
    </row>
    <row r="196681" spans="3:8">
      <c r="C196681" s="60">
        <v>386153735</v>
      </c>
      <c r="H196681" s="60">
        <v>4300325</v>
      </c>
    </row>
    <row r="196682" spans="3:8">
      <c r="C196682" s="60">
        <v>863935824</v>
      </c>
      <c r="H196682" s="60">
        <v>3662207</v>
      </c>
    </row>
    <row r="196683" spans="3:8">
      <c r="C196683" s="60">
        <v>603478828</v>
      </c>
      <c r="H196683" s="60">
        <v>14341033</v>
      </c>
    </row>
    <row r="196684" spans="3:8">
      <c r="C196684" s="60">
        <v>33783024</v>
      </c>
      <c r="H196684" s="60">
        <v>437570</v>
      </c>
    </row>
    <row r="196685" spans="3:8">
      <c r="C196685" s="60">
        <v>281702880</v>
      </c>
      <c r="H196685" s="60">
        <v>-443564</v>
      </c>
    </row>
    <row r="196686" spans="3:8">
      <c r="C196686" s="60">
        <v>1183131021</v>
      </c>
      <c r="H196686" s="60">
        <v>25186667</v>
      </c>
    </row>
    <row r="196687" spans="3:8">
      <c r="C196687" s="60">
        <v>1650365725</v>
      </c>
      <c r="H196687" s="60">
        <v>7928163</v>
      </c>
    </row>
    <row r="196688" spans="3:8">
      <c r="C196688" s="60">
        <v>570669407</v>
      </c>
      <c r="H196688" s="60">
        <v>-745435</v>
      </c>
    </row>
    <row r="196689" spans="3:8">
      <c r="C196689" s="60">
        <v>242598985</v>
      </c>
      <c r="H196689" s="60">
        <v>-795641</v>
      </c>
    </row>
    <row r="196690" spans="3:8">
      <c r="C196690" s="60">
        <v>6128375844</v>
      </c>
      <c r="H196690" s="60">
        <v>132133970</v>
      </c>
    </row>
    <row r="196691" spans="3:8">
      <c r="C196691" s="60">
        <v>9414025</v>
      </c>
      <c r="H196691" s="60">
        <v>283175</v>
      </c>
    </row>
    <row r="212994" spans="3:8">
      <c r="C212994" s="60" t="s">
        <v>174</v>
      </c>
      <c r="H212994" s="60" t="s">
        <v>1243</v>
      </c>
    </row>
    <row r="212995" spans="3:8">
      <c r="C212995" s="60">
        <v>371396063968</v>
      </c>
    </row>
    <row r="212996" spans="3:8">
      <c r="C212996" s="60">
        <v>586361568</v>
      </c>
      <c r="H212996" s="60">
        <v>-3584873</v>
      </c>
    </row>
    <row r="212997" spans="3:8">
      <c r="C212997" s="60">
        <v>488599039</v>
      </c>
      <c r="H212997" s="60">
        <v>-19621206</v>
      </c>
    </row>
    <row r="212998" spans="3:8">
      <c r="C212998" s="60">
        <v>948215101</v>
      </c>
      <c r="H212998" s="60">
        <v>6595735</v>
      </c>
    </row>
    <row r="212999" spans="3:8">
      <c r="C212999" s="60">
        <v>9969687980</v>
      </c>
      <c r="H212999" s="60">
        <v>157296922</v>
      </c>
    </row>
    <row r="213000" spans="3:8">
      <c r="C213000" s="60">
        <v>336963923</v>
      </c>
      <c r="H213000" s="60">
        <v>-16910878</v>
      </c>
    </row>
    <row r="213001" spans="3:8">
      <c r="C213001" s="60">
        <v>794462779</v>
      </c>
      <c r="H213001" s="60">
        <v>-29435515</v>
      </c>
    </row>
    <row r="213002" spans="3:8">
      <c r="C213002" s="60">
        <v>339136056</v>
      </c>
      <c r="H213002" s="60">
        <v>-22770654</v>
      </c>
    </row>
    <row r="213003" spans="3:8">
      <c r="C213003" s="60">
        <v>639560344</v>
      </c>
      <c r="H213003" s="60">
        <v>-133412</v>
      </c>
    </row>
    <row r="213004" spans="3:8">
      <c r="C213004" s="60">
        <v>705895455</v>
      </c>
      <c r="H213004" s="60">
        <v>-3387383</v>
      </c>
    </row>
    <row r="213005" spans="3:8">
      <c r="C213005" s="60">
        <v>174958053773</v>
      </c>
      <c r="H213005" s="60">
        <v>1938679418</v>
      </c>
    </row>
    <row r="213006" spans="3:8">
      <c r="C213006" s="60">
        <v>8992306105</v>
      </c>
      <c r="H213006" s="60">
        <v>368504450</v>
      </c>
    </row>
    <row r="213007" spans="3:8">
      <c r="C213007" s="60">
        <v>273594598</v>
      </c>
      <c r="H213007" s="60">
        <v>-939878</v>
      </c>
    </row>
    <row r="213008" spans="3:8">
      <c r="C213008" s="60">
        <v>748338217</v>
      </c>
      <c r="H213008" s="60">
        <v>-35079508</v>
      </c>
    </row>
    <row r="213009" spans="3:8">
      <c r="C213009" s="60">
        <v>742591566</v>
      </c>
      <c r="H213009" s="60">
        <v>-40440656</v>
      </c>
    </row>
    <row r="213010" spans="3:8">
      <c r="C213010" s="60">
        <v>273507955</v>
      </c>
      <c r="H213010" s="60">
        <v>-1304013</v>
      </c>
    </row>
    <row r="213011" spans="3:8">
      <c r="C213011" s="60">
        <v>674353021</v>
      </c>
      <c r="H213011" s="60">
        <v>-43882353</v>
      </c>
    </row>
    <row r="213012" spans="3:8">
      <c r="C213012" s="60">
        <v>1168107004</v>
      </c>
      <c r="H213012" s="60">
        <v>-41022308</v>
      </c>
    </row>
    <row r="213013" spans="3:8">
      <c r="C213013" s="60">
        <v>3950807489</v>
      </c>
      <c r="H213013" s="60">
        <v>159822657</v>
      </c>
    </row>
    <row r="213014" spans="3:8">
      <c r="C213014" s="60">
        <v>549827199</v>
      </c>
      <c r="H213014" s="60">
        <v>-33770138</v>
      </c>
    </row>
    <row r="213015" spans="3:8">
      <c r="C213015" s="60">
        <v>972643946</v>
      </c>
      <c r="H213015" s="60">
        <v>-27395906</v>
      </c>
    </row>
    <row r="213016" spans="3:8">
      <c r="C213016" s="60">
        <v>22267483718</v>
      </c>
      <c r="H213016" s="60">
        <v>272701264</v>
      </c>
    </row>
    <row r="213017" spans="3:8">
      <c r="C213017" s="60">
        <v>1113800464</v>
      </c>
      <c r="H213017" s="60">
        <v>1825589</v>
      </c>
    </row>
    <row r="213018" spans="3:8">
      <c r="C213018" s="60">
        <v>226078325</v>
      </c>
      <c r="H213018" s="60">
        <v>7871713</v>
      </c>
    </row>
    <row r="213019" spans="3:8">
      <c r="C213019" s="60">
        <v>772489868</v>
      </c>
      <c r="H213019" s="60">
        <v>12699692</v>
      </c>
    </row>
    <row r="213020" spans="3:8">
      <c r="C213020" s="60">
        <v>548998176</v>
      </c>
      <c r="H213020" s="60">
        <v>3987117</v>
      </c>
    </row>
    <row r="213021" spans="3:8">
      <c r="C213021" s="60">
        <v>643960069</v>
      </c>
      <c r="H213021" s="60">
        <v>4729787</v>
      </c>
    </row>
    <row r="213022" spans="3:8">
      <c r="C213022" s="60">
        <v>589268307</v>
      </c>
      <c r="H213022" s="60">
        <v>5549869</v>
      </c>
    </row>
    <row r="213023" spans="3:8">
      <c r="C213023" s="60">
        <v>891983736</v>
      </c>
      <c r="H213023" s="60">
        <v>20517337</v>
      </c>
    </row>
    <row r="213024" spans="3:8">
      <c r="C213024" s="60">
        <v>295520040</v>
      </c>
      <c r="H213024" s="60">
        <v>3310846</v>
      </c>
    </row>
    <row r="213025" spans="3:8">
      <c r="C213025" s="60">
        <v>1328199753</v>
      </c>
      <c r="H213025" s="60">
        <v>10004082</v>
      </c>
    </row>
    <row r="213026" spans="3:8">
      <c r="C213026" s="60">
        <v>8277193785</v>
      </c>
      <c r="H213026" s="60">
        <v>134335578</v>
      </c>
    </row>
    <row r="213027" spans="3:8">
      <c r="C213027" s="60">
        <v>299563983</v>
      </c>
      <c r="H213027" s="60">
        <v>2194824</v>
      </c>
    </row>
    <row r="213028" spans="3:8">
      <c r="C213028" s="60">
        <v>114441652</v>
      </c>
      <c r="H213028" s="60">
        <v>795866</v>
      </c>
    </row>
    <row r="213029" spans="3:8">
      <c r="C213029" s="60">
        <v>7320428976</v>
      </c>
      <c r="H213029" s="60">
        <v>101171848</v>
      </c>
    </row>
    <row r="213030" spans="3:8">
      <c r="C213030" s="60">
        <v>428965668</v>
      </c>
      <c r="H213030" s="60">
        <v>1929210</v>
      </c>
    </row>
    <row r="213031" spans="3:8">
      <c r="C213031" s="60">
        <v>240301348</v>
      </c>
      <c r="H213031" s="60">
        <v>4821100</v>
      </c>
    </row>
    <row r="213032" spans="3:8">
      <c r="C213032" s="60">
        <v>559686325</v>
      </c>
      <c r="H213032" s="60">
        <v>-11021501</v>
      </c>
    </row>
    <row r="213033" spans="3:8">
      <c r="C213033" s="60">
        <v>113999465</v>
      </c>
      <c r="H213033" s="60">
        <v>-160757</v>
      </c>
    </row>
    <row r="213034" spans="3:8">
      <c r="C213034" s="60">
        <v>215345430</v>
      </c>
      <c r="H213034" s="60">
        <v>-1753796</v>
      </c>
    </row>
    <row r="213035" spans="3:8">
      <c r="C213035" s="60">
        <v>3499758429</v>
      </c>
      <c r="H213035" s="60">
        <v>64411165</v>
      </c>
    </row>
    <row r="213036" spans="3:8">
      <c r="C213036" s="60">
        <v>229819698</v>
      </c>
      <c r="H213036" s="60">
        <v>3418464</v>
      </c>
    </row>
    <row r="213037" spans="3:8">
      <c r="C213037" s="60">
        <v>1236195032</v>
      </c>
      <c r="H213037" s="60">
        <v>11768745</v>
      </c>
    </row>
    <row r="213038" spans="3:8">
      <c r="C213038" s="60">
        <v>9103681319</v>
      </c>
      <c r="H213038" s="60">
        <v>213963206</v>
      </c>
    </row>
    <row r="213039" spans="3:8">
      <c r="C213039" s="60">
        <v>998202713</v>
      </c>
      <c r="H213039" s="60">
        <v>9269550</v>
      </c>
    </row>
    <row r="213040" spans="3:8">
      <c r="C213040" s="60">
        <v>424239727</v>
      </c>
      <c r="H213040" s="60">
        <v>-139051</v>
      </c>
    </row>
    <row r="213041" spans="3:8">
      <c r="C213041" s="60">
        <v>4231515793</v>
      </c>
      <c r="H213041" s="60">
        <v>35082138</v>
      </c>
    </row>
    <row r="213042" spans="3:8">
      <c r="C213042" s="60">
        <v>3971065989</v>
      </c>
      <c r="H213042" s="60">
        <v>67359363</v>
      </c>
    </row>
    <row r="213043" spans="3:8">
      <c r="C213043" s="60">
        <v>743463158</v>
      </c>
      <c r="H213043" s="60">
        <v>8012551</v>
      </c>
    </row>
    <row r="213044" spans="3:8">
      <c r="C213044" s="60">
        <v>1134951771</v>
      </c>
      <c r="H213044" s="60">
        <v>10593892</v>
      </c>
    </row>
    <row r="213045" spans="3:8">
      <c r="C213045" s="60">
        <v>7381988804</v>
      </c>
      <c r="H213045" s="60">
        <v>48706414</v>
      </c>
    </row>
    <row r="213046" spans="3:8">
      <c r="C213046" s="60">
        <v>14217344091</v>
      </c>
      <c r="H213046" s="60">
        <v>175473024</v>
      </c>
    </row>
    <row r="213047" spans="3:8">
      <c r="C213047" s="60">
        <v>1108378826</v>
      </c>
      <c r="H213047" s="60">
        <v>4240421</v>
      </c>
    </row>
    <row r="213048" spans="3:8">
      <c r="C213048" s="60">
        <v>1536407104</v>
      </c>
      <c r="H213048" s="60">
        <v>22059059</v>
      </c>
    </row>
    <row r="213049" spans="3:8">
      <c r="C213049" s="60">
        <v>337476477</v>
      </c>
      <c r="H213049" s="60">
        <v>1445568</v>
      </c>
    </row>
    <row r="213050" spans="3:8">
      <c r="C213050" s="60">
        <v>1000181239</v>
      </c>
      <c r="H213050" s="60">
        <v>3351138</v>
      </c>
    </row>
    <row r="213051" spans="3:8">
      <c r="C213051" s="60">
        <v>508873569</v>
      </c>
      <c r="H213051" s="60">
        <v>6397270</v>
      </c>
    </row>
    <row r="213052" spans="3:8">
      <c r="C213052" s="60">
        <v>12884771902</v>
      </c>
      <c r="H213052" s="60">
        <v>248576668</v>
      </c>
    </row>
    <row r="213053" spans="3:8">
      <c r="C213053" s="60">
        <v>8828268860</v>
      </c>
      <c r="H213053" s="60">
        <v>160631813</v>
      </c>
    </row>
    <row r="213054" spans="3:8">
      <c r="C213054" s="60">
        <v>3798264871</v>
      </c>
      <c r="H213054" s="60">
        <v>14995293</v>
      </c>
    </row>
    <row r="213055" spans="3:8">
      <c r="C213055" s="60">
        <v>1516795293</v>
      </c>
      <c r="H213055" s="60">
        <v>2404648</v>
      </c>
    </row>
    <row r="213056" spans="3:8">
      <c r="C213056" s="60">
        <v>202565380</v>
      </c>
      <c r="H213056" s="60">
        <v>-1526541</v>
      </c>
    </row>
    <row r="213057" spans="3:8">
      <c r="C213057" s="60">
        <v>3854034005</v>
      </c>
      <c r="H213057" s="60">
        <v>47555832</v>
      </c>
    </row>
    <row r="213058" spans="3:8">
      <c r="C213058" s="60">
        <v>1884675456</v>
      </c>
      <c r="H213058" s="60">
        <v>-18439882</v>
      </c>
    </row>
    <row r="213059" spans="3:8">
      <c r="C213059" s="60">
        <v>5741534613</v>
      </c>
      <c r="H213059" s="60">
        <v>120797969</v>
      </c>
    </row>
    <row r="213060" spans="3:8">
      <c r="C213060" s="60">
        <v>11857765532</v>
      </c>
      <c r="H213060" s="60">
        <v>192611554</v>
      </c>
    </row>
    <row r="213061" spans="3:8">
      <c r="C213061" s="60">
        <v>2029035734</v>
      </c>
      <c r="H213061" s="60">
        <v>5811857</v>
      </c>
    </row>
    <row r="213062" spans="3:8">
      <c r="C213062" s="60">
        <v>80032081</v>
      </c>
      <c r="H213062" s="60">
        <v>591937</v>
      </c>
    </row>
    <row r="213063" spans="3:8">
      <c r="C213063" s="60">
        <v>579213625</v>
      </c>
      <c r="H213063" s="60">
        <v>5233933</v>
      </c>
    </row>
    <row r="213064" spans="3:8">
      <c r="C213064" s="60">
        <v>161231373</v>
      </c>
      <c r="H213064" s="60">
        <v>2509498</v>
      </c>
    </row>
    <row r="213065" spans="3:8">
      <c r="C213065" s="60">
        <v>386153735</v>
      </c>
      <c r="H213065" s="60">
        <v>4300325</v>
      </c>
    </row>
    <row r="213066" spans="3:8">
      <c r="C213066" s="60">
        <v>863935824</v>
      </c>
      <c r="H213066" s="60">
        <v>3662207</v>
      </c>
    </row>
    <row r="213067" spans="3:8">
      <c r="C213067" s="60">
        <v>603478828</v>
      </c>
      <c r="H213067" s="60">
        <v>14341033</v>
      </c>
    </row>
    <row r="213068" spans="3:8">
      <c r="C213068" s="60">
        <v>33783024</v>
      </c>
      <c r="H213068" s="60">
        <v>437570</v>
      </c>
    </row>
    <row r="213069" spans="3:8">
      <c r="C213069" s="60">
        <v>281702880</v>
      </c>
      <c r="H213069" s="60">
        <v>-443564</v>
      </c>
    </row>
    <row r="213070" spans="3:8">
      <c r="C213070" s="60">
        <v>1183131021</v>
      </c>
      <c r="H213070" s="60">
        <v>25186667</v>
      </c>
    </row>
    <row r="213071" spans="3:8">
      <c r="C213071" s="60">
        <v>1650365725</v>
      </c>
      <c r="H213071" s="60">
        <v>7928163</v>
      </c>
    </row>
    <row r="213072" spans="3:8">
      <c r="C213072" s="60">
        <v>570669407</v>
      </c>
      <c r="H213072" s="60">
        <v>-745435</v>
      </c>
    </row>
    <row r="213073" spans="3:8">
      <c r="C213073" s="60">
        <v>242598985</v>
      </c>
      <c r="H213073" s="60">
        <v>-795641</v>
      </c>
    </row>
    <row r="213074" spans="3:8">
      <c r="C213074" s="60">
        <v>6128375844</v>
      </c>
      <c r="H213074" s="60">
        <v>132133970</v>
      </c>
    </row>
    <row r="213075" spans="3:8">
      <c r="C213075" s="60">
        <v>9414025</v>
      </c>
      <c r="H213075" s="60">
        <v>283175</v>
      </c>
    </row>
    <row r="229378" spans="3:8">
      <c r="C229378" s="60" t="s">
        <v>174</v>
      </c>
      <c r="H229378" s="60" t="s">
        <v>1243</v>
      </c>
    </row>
    <row r="229379" spans="3:8">
      <c r="C229379" s="60">
        <v>371396063968</v>
      </c>
    </row>
    <row r="229380" spans="3:8">
      <c r="C229380" s="60">
        <v>586361568</v>
      </c>
      <c r="H229380" s="60">
        <v>-3584873</v>
      </c>
    </row>
    <row r="229381" spans="3:8">
      <c r="C229381" s="60">
        <v>488599039</v>
      </c>
      <c r="H229381" s="60">
        <v>-19621206</v>
      </c>
    </row>
    <row r="229382" spans="3:8">
      <c r="C229382" s="60">
        <v>948215101</v>
      </c>
      <c r="H229382" s="60">
        <v>6595735</v>
      </c>
    </row>
    <row r="229383" spans="3:8">
      <c r="C229383" s="60">
        <v>9969687980</v>
      </c>
      <c r="H229383" s="60">
        <v>157296922</v>
      </c>
    </row>
    <row r="229384" spans="3:8">
      <c r="C229384" s="60">
        <v>336963923</v>
      </c>
      <c r="H229384" s="60">
        <v>-16910878</v>
      </c>
    </row>
    <row r="229385" spans="3:8">
      <c r="C229385" s="60">
        <v>794462779</v>
      </c>
      <c r="H229385" s="60">
        <v>-29435515</v>
      </c>
    </row>
    <row r="229386" spans="3:8">
      <c r="C229386" s="60">
        <v>339136056</v>
      </c>
      <c r="H229386" s="60">
        <v>-22770654</v>
      </c>
    </row>
    <row r="229387" spans="3:8">
      <c r="C229387" s="60">
        <v>639560344</v>
      </c>
      <c r="H229387" s="60">
        <v>-133412</v>
      </c>
    </row>
    <row r="229388" spans="3:8">
      <c r="C229388" s="60">
        <v>705895455</v>
      </c>
      <c r="H229388" s="60">
        <v>-3387383</v>
      </c>
    </row>
    <row r="229389" spans="3:8">
      <c r="C229389" s="60">
        <v>174958053773</v>
      </c>
      <c r="H229389" s="60">
        <v>1938679418</v>
      </c>
    </row>
    <row r="229390" spans="3:8">
      <c r="C229390" s="60">
        <v>8992306105</v>
      </c>
      <c r="H229390" s="60">
        <v>368504450</v>
      </c>
    </row>
    <row r="229391" spans="3:8">
      <c r="C229391" s="60">
        <v>273594598</v>
      </c>
      <c r="H229391" s="60">
        <v>-939878</v>
      </c>
    </row>
    <row r="229392" spans="3:8">
      <c r="C229392" s="60">
        <v>748338217</v>
      </c>
      <c r="H229392" s="60">
        <v>-35079508</v>
      </c>
    </row>
    <row r="229393" spans="3:8">
      <c r="C229393" s="60">
        <v>742591566</v>
      </c>
      <c r="H229393" s="60">
        <v>-40440656</v>
      </c>
    </row>
    <row r="229394" spans="3:8">
      <c r="C229394" s="60">
        <v>273507955</v>
      </c>
      <c r="H229394" s="60">
        <v>-1304013</v>
      </c>
    </row>
    <row r="229395" spans="3:8">
      <c r="C229395" s="60">
        <v>674353021</v>
      </c>
      <c r="H229395" s="60">
        <v>-43882353</v>
      </c>
    </row>
    <row r="229396" spans="3:8">
      <c r="C229396" s="60">
        <v>1168107004</v>
      </c>
      <c r="H229396" s="60">
        <v>-41022308</v>
      </c>
    </row>
    <row r="229397" spans="3:8">
      <c r="C229397" s="60">
        <v>3950807489</v>
      </c>
      <c r="H229397" s="60">
        <v>159822657</v>
      </c>
    </row>
    <row r="229398" spans="3:8">
      <c r="C229398" s="60">
        <v>549827199</v>
      </c>
      <c r="H229398" s="60">
        <v>-33770138</v>
      </c>
    </row>
    <row r="229399" spans="3:8">
      <c r="C229399" s="60">
        <v>972643946</v>
      </c>
      <c r="H229399" s="60">
        <v>-27395906</v>
      </c>
    </row>
    <row r="229400" spans="3:8">
      <c r="C229400" s="60">
        <v>22267483718</v>
      </c>
      <c r="H229400" s="60">
        <v>272701264</v>
      </c>
    </row>
    <row r="229401" spans="3:8">
      <c r="C229401" s="60">
        <v>1113800464</v>
      </c>
      <c r="H229401" s="60">
        <v>1825589</v>
      </c>
    </row>
    <row r="229402" spans="3:8">
      <c r="C229402" s="60">
        <v>226078325</v>
      </c>
      <c r="H229402" s="60">
        <v>7871713</v>
      </c>
    </row>
    <row r="229403" spans="3:8">
      <c r="C229403" s="60">
        <v>772489868</v>
      </c>
      <c r="H229403" s="60">
        <v>12699692</v>
      </c>
    </row>
    <row r="229404" spans="3:8">
      <c r="C229404" s="60">
        <v>548998176</v>
      </c>
      <c r="H229404" s="60">
        <v>3987117</v>
      </c>
    </row>
    <row r="229405" spans="3:8">
      <c r="C229405" s="60">
        <v>643960069</v>
      </c>
      <c r="H229405" s="60">
        <v>4729787</v>
      </c>
    </row>
    <row r="229406" spans="3:8">
      <c r="C229406" s="60">
        <v>589268307</v>
      </c>
      <c r="H229406" s="60">
        <v>5549869</v>
      </c>
    </row>
    <row r="229407" spans="3:8">
      <c r="C229407" s="60">
        <v>891983736</v>
      </c>
      <c r="H229407" s="60">
        <v>20517337</v>
      </c>
    </row>
    <row r="229408" spans="3:8">
      <c r="C229408" s="60">
        <v>295520040</v>
      </c>
      <c r="H229408" s="60">
        <v>3310846</v>
      </c>
    </row>
    <row r="229409" spans="3:8">
      <c r="C229409" s="60">
        <v>1328199753</v>
      </c>
      <c r="H229409" s="60">
        <v>10004082</v>
      </c>
    </row>
    <row r="229410" spans="3:8">
      <c r="C229410" s="60">
        <v>8277193785</v>
      </c>
      <c r="H229410" s="60">
        <v>134335578</v>
      </c>
    </row>
    <row r="229411" spans="3:8">
      <c r="C229411" s="60">
        <v>299563983</v>
      </c>
      <c r="H229411" s="60">
        <v>2194824</v>
      </c>
    </row>
    <row r="229412" spans="3:8">
      <c r="C229412" s="60">
        <v>114441652</v>
      </c>
      <c r="H229412" s="60">
        <v>795866</v>
      </c>
    </row>
    <row r="229413" spans="3:8">
      <c r="C229413" s="60">
        <v>7320428976</v>
      </c>
      <c r="H229413" s="60">
        <v>101171848</v>
      </c>
    </row>
    <row r="229414" spans="3:8">
      <c r="C229414" s="60">
        <v>428965668</v>
      </c>
      <c r="H229414" s="60">
        <v>1929210</v>
      </c>
    </row>
    <row r="229415" spans="3:8">
      <c r="C229415" s="60">
        <v>240301348</v>
      </c>
      <c r="H229415" s="60">
        <v>4821100</v>
      </c>
    </row>
    <row r="229416" spans="3:8">
      <c r="C229416" s="60">
        <v>559686325</v>
      </c>
      <c r="H229416" s="60">
        <v>-11021501</v>
      </c>
    </row>
    <row r="229417" spans="3:8">
      <c r="C229417" s="60">
        <v>113999465</v>
      </c>
      <c r="H229417" s="60">
        <v>-160757</v>
      </c>
    </row>
    <row r="229418" spans="3:8">
      <c r="C229418" s="60">
        <v>215345430</v>
      </c>
      <c r="H229418" s="60">
        <v>-1753796</v>
      </c>
    </row>
    <row r="229419" spans="3:8">
      <c r="C229419" s="60">
        <v>3499758429</v>
      </c>
      <c r="H229419" s="60">
        <v>64411165</v>
      </c>
    </row>
    <row r="229420" spans="3:8">
      <c r="C229420" s="60">
        <v>229819698</v>
      </c>
      <c r="H229420" s="60">
        <v>3418464</v>
      </c>
    </row>
    <row r="229421" spans="3:8">
      <c r="C229421" s="60">
        <v>1236195032</v>
      </c>
      <c r="H229421" s="60">
        <v>11768745</v>
      </c>
    </row>
    <row r="229422" spans="3:8">
      <c r="C229422" s="60">
        <v>9103681319</v>
      </c>
      <c r="H229422" s="60">
        <v>213963206</v>
      </c>
    </row>
    <row r="229423" spans="3:8">
      <c r="C229423" s="60">
        <v>998202713</v>
      </c>
      <c r="H229423" s="60">
        <v>9269550</v>
      </c>
    </row>
    <row r="229424" spans="3:8">
      <c r="C229424" s="60">
        <v>424239727</v>
      </c>
      <c r="H229424" s="60">
        <v>-139051</v>
      </c>
    </row>
    <row r="229425" spans="3:8">
      <c r="C229425" s="60">
        <v>4231515793</v>
      </c>
      <c r="H229425" s="60">
        <v>35082138</v>
      </c>
    </row>
    <row r="229426" spans="3:8">
      <c r="C229426" s="60">
        <v>3971065989</v>
      </c>
      <c r="H229426" s="60">
        <v>67359363</v>
      </c>
    </row>
    <row r="229427" spans="3:8">
      <c r="C229427" s="60">
        <v>743463158</v>
      </c>
      <c r="H229427" s="60">
        <v>8012551</v>
      </c>
    </row>
    <row r="229428" spans="3:8">
      <c r="C229428" s="60">
        <v>1134951771</v>
      </c>
      <c r="H229428" s="60">
        <v>10593892</v>
      </c>
    </row>
    <row r="229429" spans="3:8">
      <c r="C229429" s="60">
        <v>7381988804</v>
      </c>
      <c r="H229429" s="60">
        <v>48706414</v>
      </c>
    </row>
    <row r="229430" spans="3:8">
      <c r="C229430" s="60">
        <v>14217344091</v>
      </c>
      <c r="H229430" s="60">
        <v>175473024</v>
      </c>
    </row>
    <row r="229431" spans="3:8">
      <c r="C229431" s="60">
        <v>1108378826</v>
      </c>
      <c r="H229431" s="60">
        <v>4240421</v>
      </c>
    </row>
    <row r="229432" spans="3:8">
      <c r="C229432" s="60">
        <v>1536407104</v>
      </c>
      <c r="H229432" s="60">
        <v>22059059</v>
      </c>
    </row>
    <row r="229433" spans="3:8">
      <c r="C229433" s="60">
        <v>337476477</v>
      </c>
      <c r="H229433" s="60">
        <v>1445568</v>
      </c>
    </row>
    <row r="229434" spans="3:8">
      <c r="C229434" s="60">
        <v>1000181239</v>
      </c>
      <c r="H229434" s="60">
        <v>3351138</v>
      </c>
    </row>
    <row r="229435" spans="3:8">
      <c r="C229435" s="60">
        <v>508873569</v>
      </c>
      <c r="H229435" s="60">
        <v>6397270</v>
      </c>
    </row>
    <row r="229436" spans="3:8">
      <c r="C229436" s="60">
        <v>12884771902</v>
      </c>
      <c r="H229436" s="60">
        <v>248576668</v>
      </c>
    </row>
    <row r="229437" spans="3:8">
      <c r="C229437" s="60">
        <v>8828268860</v>
      </c>
      <c r="H229437" s="60">
        <v>160631813</v>
      </c>
    </row>
    <row r="229438" spans="3:8">
      <c r="C229438" s="60">
        <v>3798264871</v>
      </c>
      <c r="H229438" s="60">
        <v>14995293</v>
      </c>
    </row>
    <row r="229439" spans="3:8">
      <c r="C229439" s="60">
        <v>1516795293</v>
      </c>
      <c r="H229439" s="60">
        <v>2404648</v>
      </c>
    </row>
    <row r="229440" spans="3:8">
      <c r="C229440" s="60">
        <v>202565380</v>
      </c>
      <c r="H229440" s="60">
        <v>-1526541</v>
      </c>
    </row>
    <row r="229441" spans="3:8">
      <c r="C229441" s="60">
        <v>3854034005</v>
      </c>
      <c r="H229441" s="60">
        <v>47555832</v>
      </c>
    </row>
    <row r="229442" spans="3:8">
      <c r="C229442" s="60">
        <v>1884675456</v>
      </c>
      <c r="H229442" s="60">
        <v>-18439882</v>
      </c>
    </row>
    <row r="229443" spans="3:8">
      <c r="C229443" s="60">
        <v>5741534613</v>
      </c>
      <c r="H229443" s="60">
        <v>120797969</v>
      </c>
    </row>
    <row r="229444" spans="3:8">
      <c r="C229444" s="60">
        <v>11857765532</v>
      </c>
      <c r="H229444" s="60">
        <v>192611554</v>
      </c>
    </row>
    <row r="229445" spans="3:8">
      <c r="C229445" s="60">
        <v>2029035734</v>
      </c>
      <c r="H229445" s="60">
        <v>5811857</v>
      </c>
    </row>
    <row r="229446" spans="3:8">
      <c r="C229446" s="60">
        <v>80032081</v>
      </c>
      <c r="H229446" s="60">
        <v>591937</v>
      </c>
    </row>
    <row r="229447" spans="3:8">
      <c r="C229447" s="60">
        <v>579213625</v>
      </c>
      <c r="H229447" s="60">
        <v>5233933</v>
      </c>
    </row>
    <row r="229448" spans="3:8">
      <c r="C229448" s="60">
        <v>161231373</v>
      </c>
      <c r="H229448" s="60">
        <v>2509498</v>
      </c>
    </row>
    <row r="229449" spans="3:8">
      <c r="C229449" s="60">
        <v>386153735</v>
      </c>
      <c r="H229449" s="60">
        <v>4300325</v>
      </c>
    </row>
    <row r="229450" spans="3:8">
      <c r="C229450" s="60">
        <v>863935824</v>
      </c>
      <c r="H229450" s="60">
        <v>3662207</v>
      </c>
    </row>
    <row r="229451" spans="3:8">
      <c r="C229451" s="60">
        <v>603478828</v>
      </c>
      <c r="H229451" s="60">
        <v>14341033</v>
      </c>
    </row>
    <row r="229452" spans="3:8">
      <c r="C229452" s="60">
        <v>33783024</v>
      </c>
      <c r="H229452" s="60">
        <v>437570</v>
      </c>
    </row>
    <row r="229453" spans="3:8">
      <c r="C229453" s="60">
        <v>281702880</v>
      </c>
      <c r="H229453" s="60">
        <v>-443564</v>
      </c>
    </row>
    <row r="229454" spans="3:8">
      <c r="C229454" s="60">
        <v>1183131021</v>
      </c>
      <c r="H229454" s="60">
        <v>25186667</v>
      </c>
    </row>
    <row r="229455" spans="3:8">
      <c r="C229455" s="60">
        <v>1650365725</v>
      </c>
      <c r="H229455" s="60">
        <v>7928163</v>
      </c>
    </row>
    <row r="229456" spans="3:8">
      <c r="C229456" s="60">
        <v>570669407</v>
      </c>
      <c r="H229456" s="60">
        <v>-745435</v>
      </c>
    </row>
    <row r="229457" spans="3:8">
      <c r="C229457" s="60">
        <v>242598985</v>
      </c>
      <c r="H229457" s="60">
        <v>-795641</v>
      </c>
    </row>
    <row r="229458" spans="3:8">
      <c r="C229458" s="60">
        <v>6128375844</v>
      </c>
      <c r="H229458" s="60">
        <v>132133970</v>
      </c>
    </row>
    <row r="229459" spans="3:8">
      <c r="C229459" s="60">
        <v>9414025</v>
      </c>
      <c r="H229459" s="60">
        <v>283175</v>
      </c>
    </row>
    <row r="245762" spans="3:8">
      <c r="C245762" s="60" t="s">
        <v>174</v>
      </c>
      <c r="H245762" s="60" t="s">
        <v>1243</v>
      </c>
    </row>
    <row r="245763" spans="3:8">
      <c r="C245763" s="60">
        <v>371396063968</v>
      </c>
    </row>
    <row r="245764" spans="3:8">
      <c r="C245764" s="60">
        <v>586361568</v>
      </c>
      <c r="H245764" s="60">
        <v>-3584873</v>
      </c>
    </row>
    <row r="245765" spans="3:8">
      <c r="C245765" s="60">
        <v>488599039</v>
      </c>
      <c r="H245765" s="60">
        <v>-19621206</v>
      </c>
    </row>
    <row r="245766" spans="3:8">
      <c r="C245766" s="60">
        <v>948215101</v>
      </c>
      <c r="H245766" s="60">
        <v>6595735</v>
      </c>
    </row>
    <row r="245767" spans="3:8">
      <c r="C245767" s="60">
        <v>9969687980</v>
      </c>
      <c r="H245767" s="60">
        <v>157296922</v>
      </c>
    </row>
    <row r="245768" spans="3:8">
      <c r="C245768" s="60">
        <v>336963923</v>
      </c>
      <c r="H245768" s="60">
        <v>-16910878</v>
      </c>
    </row>
    <row r="245769" spans="3:8">
      <c r="C245769" s="60">
        <v>794462779</v>
      </c>
      <c r="H245769" s="60">
        <v>-29435515</v>
      </c>
    </row>
    <row r="245770" spans="3:8">
      <c r="C245770" s="60">
        <v>339136056</v>
      </c>
      <c r="H245770" s="60">
        <v>-22770654</v>
      </c>
    </row>
    <row r="245771" spans="3:8">
      <c r="C245771" s="60">
        <v>639560344</v>
      </c>
      <c r="H245771" s="60">
        <v>-133412</v>
      </c>
    </row>
    <row r="245772" spans="3:8">
      <c r="C245772" s="60">
        <v>705895455</v>
      </c>
      <c r="H245772" s="60">
        <v>-3387383</v>
      </c>
    </row>
    <row r="245773" spans="3:8">
      <c r="C245773" s="60">
        <v>174958053773</v>
      </c>
      <c r="H245773" s="60">
        <v>1938679418</v>
      </c>
    </row>
    <row r="245774" spans="3:8">
      <c r="C245774" s="60">
        <v>8992306105</v>
      </c>
      <c r="H245774" s="60">
        <v>368504450</v>
      </c>
    </row>
    <row r="245775" spans="3:8">
      <c r="C245775" s="60">
        <v>273594598</v>
      </c>
      <c r="H245775" s="60">
        <v>-939878</v>
      </c>
    </row>
    <row r="245776" spans="3:8">
      <c r="C245776" s="60">
        <v>748338217</v>
      </c>
      <c r="H245776" s="60">
        <v>-35079508</v>
      </c>
    </row>
    <row r="245777" spans="3:8">
      <c r="C245777" s="60">
        <v>742591566</v>
      </c>
      <c r="H245777" s="60">
        <v>-40440656</v>
      </c>
    </row>
    <row r="245778" spans="3:8">
      <c r="C245778" s="60">
        <v>273507955</v>
      </c>
      <c r="H245778" s="60">
        <v>-1304013</v>
      </c>
    </row>
    <row r="245779" spans="3:8">
      <c r="C245779" s="60">
        <v>674353021</v>
      </c>
      <c r="H245779" s="60">
        <v>-43882353</v>
      </c>
    </row>
    <row r="245780" spans="3:8">
      <c r="C245780" s="60">
        <v>1168107004</v>
      </c>
      <c r="H245780" s="60">
        <v>-41022308</v>
      </c>
    </row>
    <row r="245781" spans="3:8">
      <c r="C245781" s="60">
        <v>3950807489</v>
      </c>
      <c r="H245781" s="60">
        <v>159822657</v>
      </c>
    </row>
    <row r="245782" spans="3:8">
      <c r="C245782" s="60">
        <v>549827199</v>
      </c>
      <c r="H245782" s="60">
        <v>-33770138</v>
      </c>
    </row>
    <row r="245783" spans="3:8">
      <c r="C245783" s="60">
        <v>972643946</v>
      </c>
      <c r="H245783" s="60">
        <v>-27395906</v>
      </c>
    </row>
    <row r="245784" spans="3:8">
      <c r="C245784" s="60">
        <v>22267483718</v>
      </c>
      <c r="H245784" s="60">
        <v>272701264</v>
      </c>
    </row>
    <row r="245785" spans="3:8">
      <c r="C245785" s="60">
        <v>1113800464</v>
      </c>
      <c r="H245785" s="60">
        <v>1825589</v>
      </c>
    </row>
    <row r="245786" spans="3:8">
      <c r="C245786" s="60">
        <v>226078325</v>
      </c>
      <c r="H245786" s="60">
        <v>7871713</v>
      </c>
    </row>
    <row r="245787" spans="3:8">
      <c r="C245787" s="60">
        <v>772489868</v>
      </c>
      <c r="H245787" s="60">
        <v>12699692</v>
      </c>
    </row>
    <row r="245788" spans="3:8">
      <c r="C245788" s="60">
        <v>548998176</v>
      </c>
      <c r="H245788" s="60">
        <v>3987117</v>
      </c>
    </row>
    <row r="245789" spans="3:8">
      <c r="C245789" s="60">
        <v>643960069</v>
      </c>
      <c r="H245789" s="60">
        <v>4729787</v>
      </c>
    </row>
    <row r="245790" spans="3:8">
      <c r="C245790" s="60">
        <v>589268307</v>
      </c>
      <c r="H245790" s="60">
        <v>5549869</v>
      </c>
    </row>
    <row r="245791" spans="3:8">
      <c r="C245791" s="60">
        <v>891983736</v>
      </c>
      <c r="H245791" s="60">
        <v>20517337</v>
      </c>
    </row>
    <row r="245792" spans="3:8">
      <c r="C245792" s="60">
        <v>295520040</v>
      </c>
      <c r="H245792" s="60">
        <v>3310846</v>
      </c>
    </row>
    <row r="245793" spans="3:8">
      <c r="C245793" s="60">
        <v>1328199753</v>
      </c>
      <c r="H245793" s="60">
        <v>10004082</v>
      </c>
    </row>
    <row r="245794" spans="3:8">
      <c r="C245794" s="60">
        <v>8277193785</v>
      </c>
      <c r="H245794" s="60">
        <v>134335578</v>
      </c>
    </row>
    <row r="245795" spans="3:8">
      <c r="C245795" s="60">
        <v>299563983</v>
      </c>
      <c r="H245795" s="60">
        <v>2194824</v>
      </c>
    </row>
    <row r="245796" spans="3:8">
      <c r="C245796" s="60">
        <v>114441652</v>
      </c>
      <c r="H245796" s="60">
        <v>795866</v>
      </c>
    </row>
    <row r="245797" spans="3:8">
      <c r="C245797" s="60">
        <v>7320428976</v>
      </c>
      <c r="H245797" s="60">
        <v>101171848</v>
      </c>
    </row>
    <row r="245798" spans="3:8">
      <c r="C245798" s="60">
        <v>428965668</v>
      </c>
      <c r="H245798" s="60">
        <v>1929210</v>
      </c>
    </row>
    <row r="245799" spans="3:8">
      <c r="C245799" s="60">
        <v>240301348</v>
      </c>
      <c r="H245799" s="60">
        <v>4821100</v>
      </c>
    </row>
    <row r="245800" spans="3:8">
      <c r="C245800" s="60">
        <v>559686325</v>
      </c>
      <c r="H245800" s="60">
        <v>-11021501</v>
      </c>
    </row>
    <row r="245801" spans="3:8">
      <c r="C245801" s="60">
        <v>113999465</v>
      </c>
      <c r="H245801" s="60">
        <v>-160757</v>
      </c>
    </row>
    <row r="245802" spans="3:8">
      <c r="C245802" s="60">
        <v>215345430</v>
      </c>
      <c r="H245802" s="60">
        <v>-1753796</v>
      </c>
    </row>
    <row r="245803" spans="3:8">
      <c r="C245803" s="60">
        <v>3499758429</v>
      </c>
      <c r="H245803" s="60">
        <v>64411165</v>
      </c>
    </row>
    <row r="245804" spans="3:8">
      <c r="C245804" s="60">
        <v>229819698</v>
      </c>
      <c r="H245804" s="60">
        <v>3418464</v>
      </c>
    </row>
    <row r="245805" spans="3:8">
      <c r="C245805" s="60">
        <v>1236195032</v>
      </c>
      <c r="H245805" s="60">
        <v>11768745</v>
      </c>
    </row>
    <row r="245806" spans="3:8">
      <c r="C245806" s="60">
        <v>9103681319</v>
      </c>
      <c r="H245806" s="60">
        <v>213963206</v>
      </c>
    </row>
    <row r="245807" spans="3:8">
      <c r="C245807" s="60">
        <v>998202713</v>
      </c>
      <c r="H245807" s="60">
        <v>9269550</v>
      </c>
    </row>
    <row r="245808" spans="3:8">
      <c r="C245808" s="60">
        <v>424239727</v>
      </c>
      <c r="H245808" s="60">
        <v>-139051</v>
      </c>
    </row>
    <row r="245809" spans="3:8">
      <c r="C245809" s="60">
        <v>4231515793</v>
      </c>
      <c r="H245809" s="60">
        <v>35082138</v>
      </c>
    </row>
    <row r="245810" spans="3:8">
      <c r="C245810" s="60">
        <v>3971065989</v>
      </c>
      <c r="H245810" s="60">
        <v>67359363</v>
      </c>
    </row>
    <row r="245811" spans="3:8">
      <c r="C245811" s="60">
        <v>743463158</v>
      </c>
      <c r="H245811" s="60">
        <v>8012551</v>
      </c>
    </row>
    <row r="245812" spans="3:8">
      <c r="C245812" s="60">
        <v>1134951771</v>
      </c>
      <c r="H245812" s="60">
        <v>10593892</v>
      </c>
    </row>
    <row r="245813" spans="3:8">
      <c r="C245813" s="60">
        <v>7381988804</v>
      </c>
      <c r="H245813" s="60">
        <v>48706414</v>
      </c>
    </row>
    <row r="245814" spans="3:8">
      <c r="C245814" s="60">
        <v>14217344091</v>
      </c>
      <c r="H245814" s="60">
        <v>175473024</v>
      </c>
    </row>
    <row r="245815" spans="3:8">
      <c r="C245815" s="60">
        <v>1108378826</v>
      </c>
      <c r="H245815" s="60">
        <v>4240421</v>
      </c>
    </row>
    <row r="245816" spans="3:8">
      <c r="C245816" s="60">
        <v>1536407104</v>
      </c>
      <c r="H245816" s="60">
        <v>22059059</v>
      </c>
    </row>
    <row r="245817" spans="3:8">
      <c r="C245817" s="60">
        <v>337476477</v>
      </c>
      <c r="H245817" s="60">
        <v>1445568</v>
      </c>
    </row>
    <row r="245818" spans="3:8">
      <c r="C245818" s="60">
        <v>1000181239</v>
      </c>
      <c r="H245818" s="60">
        <v>3351138</v>
      </c>
    </row>
    <row r="245819" spans="3:8">
      <c r="C245819" s="60">
        <v>508873569</v>
      </c>
      <c r="H245819" s="60">
        <v>6397270</v>
      </c>
    </row>
    <row r="245820" spans="3:8">
      <c r="C245820" s="60">
        <v>12884771902</v>
      </c>
      <c r="H245820" s="60">
        <v>248576668</v>
      </c>
    </row>
    <row r="245821" spans="3:8">
      <c r="C245821" s="60">
        <v>8828268860</v>
      </c>
      <c r="H245821" s="60">
        <v>160631813</v>
      </c>
    </row>
    <row r="245822" spans="3:8">
      <c r="C245822" s="60">
        <v>3798264871</v>
      </c>
      <c r="H245822" s="60">
        <v>14995293</v>
      </c>
    </row>
    <row r="245823" spans="3:8">
      <c r="C245823" s="60">
        <v>1516795293</v>
      </c>
      <c r="H245823" s="60">
        <v>2404648</v>
      </c>
    </row>
    <row r="245824" spans="3:8">
      <c r="C245824" s="60">
        <v>202565380</v>
      </c>
      <c r="H245824" s="60">
        <v>-1526541</v>
      </c>
    </row>
    <row r="245825" spans="3:8">
      <c r="C245825" s="60">
        <v>3854034005</v>
      </c>
      <c r="H245825" s="60">
        <v>47555832</v>
      </c>
    </row>
    <row r="245826" spans="3:8">
      <c r="C245826" s="60">
        <v>1884675456</v>
      </c>
      <c r="H245826" s="60">
        <v>-18439882</v>
      </c>
    </row>
    <row r="245827" spans="3:8">
      <c r="C245827" s="60">
        <v>5741534613</v>
      </c>
      <c r="H245827" s="60">
        <v>120797969</v>
      </c>
    </row>
    <row r="245828" spans="3:8">
      <c r="C245828" s="60">
        <v>11857765532</v>
      </c>
      <c r="H245828" s="60">
        <v>192611554</v>
      </c>
    </row>
    <row r="245829" spans="3:8">
      <c r="C245829" s="60">
        <v>2029035734</v>
      </c>
      <c r="H245829" s="60">
        <v>5811857</v>
      </c>
    </row>
    <row r="245830" spans="3:8">
      <c r="C245830" s="60">
        <v>80032081</v>
      </c>
      <c r="H245830" s="60">
        <v>591937</v>
      </c>
    </row>
    <row r="245831" spans="3:8">
      <c r="C245831" s="60">
        <v>579213625</v>
      </c>
      <c r="H245831" s="60">
        <v>5233933</v>
      </c>
    </row>
    <row r="245832" spans="3:8">
      <c r="C245832" s="60">
        <v>161231373</v>
      </c>
      <c r="H245832" s="60">
        <v>2509498</v>
      </c>
    </row>
    <row r="245833" spans="3:8">
      <c r="C245833" s="60">
        <v>386153735</v>
      </c>
      <c r="H245833" s="60">
        <v>4300325</v>
      </c>
    </row>
    <row r="245834" spans="3:8">
      <c r="C245834" s="60">
        <v>863935824</v>
      </c>
      <c r="H245834" s="60">
        <v>3662207</v>
      </c>
    </row>
    <row r="245835" spans="3:8">
      <c r="C245835" s="60">
        <v>603478828</v>
      </c>
      <c r="H245835" s="60">
        <v>14341033</v>
      </c>
    </row>
    <row r="245836" spans="3:8">
      <c r="C245836" s="60">
        <v>33783024</v>
      </c>
      <c r="H245836" s="60">
        <v>437570</v>
      </c>
    </row>
    <row r="245837" spans="3:8">
      <c r="C245837" s="60">
        <v>281702880</v>
      </c>
      <c r="H245837" s="60">
        <v>-443564</v>
      </c>
    </row>
    <row r="245838" spans="3:8">
      <c r="C245838" s="60">
        <v>1183131021</v>
      </c>
      <c r="H245838" s="60">
        <v>25186667</v>
      </c>
    </row>
    <row r="245839" spans="3:8">
      <c r="C245839" s="60">
        <v>1650365725</v>
      </c>
      <c r="H245839" s="60">
        <v>7928163</v>
      </c>
    </row>
    <row r="245840" spans="3:8">
      <c r="C245840" s="60">
        <v>570669407</v>
      </c>
      <c r="H245840" s="60">
        <v>-745435</v>
      </c>
    </row>
    <row r="245841" spans="3:8">
      <c r="C245841" s="60">
        <v>242598985</v>
      </c>
      <c r="H245841" s="60">
        <v>-795641</v>
      </c>
    </row>
    <row r="245842" spans="3:8">
      <c r="C245842" s="60">
        <v>6128375844</v>
      </c>
      <c r="H245842" s="60">
        <v>132133970</v>
      </c>
    </row>
    <row r="245843" spans="3:8">
      <c r="C245843" s="60">
        <v>9414025</v>
      </c>
      <c r="H245843" s="60">
        <v>283175</v>
      </c>
    </row>
    <row r="262146" spans="3:8">
      <c r="C262146" s="60" t="s">
        <v>174</v>
      </c>
      <c r="H262146" s="60" t="s">
        <v>1243</v>
      </c>
    </row>
    <row r="262147" spans="3:8">
      <c r="C262147" s="60">
        <v>371396063968</v>
      </c>
    </row>
    <row r="262148" spans="3:8">
      <c r="C262148" s="60">
        <v>586361568</v>
      </c>
      <c r="H262148" s="60">
        <v>-3584873</v>
      </c>
    </row>
    <row r="262149" spans="3:8">
      <c r="C262149" s="60">
        <v>488599039</v>
      </c>
      <c r="H262149" s="60">
        <v>-19621206</v>
      </c>
    </row>
    <row r="262150" spans="3:8">
      <c r="C262150" s="60">
        <v>948215101</v>
      </c>
      <c r="H262150" s="60">
        <v>6595735</v>
      </c>
    </row>
    <row r="262151" spans="3:8">
      <c r="C262151" s="60">
        <v>9969687980</v>
      </c>
      <c r="H262151" s="60">
        <v>157296922</v>
      </c>
    </row>
    <row r="262152" spans="3:8">
      <c r="C262152" s="60">
        <v>336963923</v>
      </c>
      <c r="H262152" s="60">
        <v>-16910878</v>
      </c>
    </row>
    <row r="262153" spans="3:8">
      <c r="C262153" s="60">
        <v>794462779</v>
      </c>
      <c r="H262153" s="60">
        <v>-29435515</v>
      </c>
    </row>
    <row r="262154" spans="3:8">
      <c r="C262154" s="60">
        <v>339136056</v>
      </c>
      <c r="H262154" s="60">
        <v>-22770654</v>
      </c>
    </row>
    <row r="262155" spans="3:8">
      <c r="C262155" s="60">
        <v>639560344</v>
      </c>
      <c r="H262155" s="60">
        <v>-133412</v>
      </c>
    </row>
    <row r="262156" spans="3:8">
      <c r="C262156" s="60">
        <v>705895455</v>
      </c>
      <c r="H262156" s="60">
        <v>-3387383</v>
      </c>
    </row>
    <row r="262157" spans="3:8">
      <c r="C262157" s="60">
        <v>174958053773</v>
      </c>
      <c r="H262157" s="60">
        <v>1938679418</v>
      </c>
    </row>
    <row r="262158" spans="3:8">
      <c r="C262158" s="60">
        <v>8992306105</v>
      </c>
      <c r="H262158" s="60">
        <v>368504450</v>
      </c>
    </row>
    <row r="262159" spans="3:8">
      <c r="C262159" s="60">
        <v>273594598</v>
      </c>
      <c r="H262159" s="60">
        <v>-939878</v>
      </c>
    </row>
    <row r="262160" spans="3:8">
      <c r="C262160" s="60">
        <v>748338217</v>
      </c>
      <c r="H262160" s="60">
        <v>-35079508</v>
      </c>
    </row>
    <row r="262161" spans="3:8">
      <c r="C262161" s="60">
        <v>742591566</v>
      </c>
      <c r="H262161" s="60">
        <v>-40440656</v>
      </c>
    </row>
    <row r="262162" spans="3:8">
      <c r="C262162" s="60">
        <v>273507955</v>
      </c>
      <c r="H262162" s="60">
        <v>-1304013</v>
      </c>
    </row>
    <row r="262163" spans="3:8">
      <c r="C262163" s="60">
        <v>674353021</v>
      </c>
      <c r="H262163" s="60">
        <v>-43882353</v>
      </c>
    </row>
    <row r="262164" spans="3:8">
      <c r="C262164" s="60">
        <v>1168107004</v>
      </c>
      <c r="H262164" s="60">
        <v>-41022308</v>
      </c>
    </row>
    <row r="262165" spans="3:8">
      <c r="C262165" s="60">
        <v>3950807489</v>
      </c>
      <c r="H262165" s="60">
        <v>159822657</v>
      </c>
    </row>
    <row r="262166" spans="3:8">
      <c r="C262166" s="60">
        <v>549827199</v>
      </c>
      <c r="H262166" s="60">
        <v>-33770138</v>
      </c>
    </row>
    <row r="262167" spans="3:8">
      <c r="C262167" s="60">
        <v>972643946</v>
      </c>
      <c r="H262167" s="60">
        <v>-27395906</v>
      </c>
    </row>
    <row r="262168" spans="3:8">
      <c r="C262168" s="60">
        <v>22267483718</v>
      </c>
      <c r="H262168" s="60">
        <v>272701264</v>
      </c>
    </row>
    <row r="262169" spans="3:8">
      <c r="C262169" s="60">
        <v>1113800464</v>
      </c>
      <c r="H262169" s="60">
        <v>1825589</v>
      </c>
    </row>
    <row r="262170" spans="3:8">
      <c r="C262170" s="60">
        <v>226078325</v>
      </c>
      <c r="H262170" s="60">
        <v>7871713</v>
      </c>
    </row>
    <row r="262171" spans="3:8">
      <c r="C262171" s="60">
        <v>772489868</v>
      </c>
      <c r="H262171" s="60">
        <v>12699692</v>
      </c>
    </row>
    <row r="262172" spans="3:8">
      <c r="C262172" s="60">
        <v>548998176</v>
      </c>
      <c r="H262172" s="60">
        <v>3987117</v>
      </c>
    </row>
    <row r="262173" spans="3:8">
      <c r="C262173" s="60">
        <v>643960069</v>
      </c>
      <c r="H262173" s="60">
        <v>4729787</v>
      </c>
    </row>
    <row r="262174" spans="3:8">
      <c r="C262174" s="60">
        <v>589268307</v>
      </c>
      <c r="H262174" s="60">
        <v>5549869</v>
      </c>
    </row>
    <row r="262175" spans="3:8">
      <c r="C262175" s="60">
        <v>891983736</v>
      </c>
      <c r="H262175" s="60">
        <v>20517337</v>
      </c>
    </row>
    <row r="262176" spans="3:8">
      <c r="C262176" s="60">
        <v>295520040</v>
      </c>
      <c r="H262176" s="60">
        <v>3310846</v>
      </c>
    </row>
    <row r="262177" spans="3:8">
      <c r="C262177" s="60">
        <v>1328199753</v>
      </c>
      <c r="H262177" s="60">
        <v>10004082</v>
      </c>
    </row>
    <row r="262178" spans="3:8">
      <c r="C262178" s="60">
        <v>8277193785</v>
      </c>
      <c r="H262178" s="60">
        <v>134335578</v>
      </c>
    </row>
    <row r="262179" spans="3:8">
      <c r="C262179" s="60">
        <v>299563983</v>
      </c>
      <c r="H262179" s="60">
        <v>2194824</v>
      </c>
    </row>
    <row r="262180" spans="3:8">
      <c r="C262180" s="60">
        <v>114441652</v>
      </c>
      <c r="H262180" s="60">
        <v>795866</v>
      </c>
    </row>
    <row r="262181" spans="3:8">
      <c r="C262181" s="60">
        <v>7320428976</v>
      </c>
      <c r="H262181" s="60">
        <v>101171848</v>
      </c>
    </row>
    <row r="262182" spans="3:8">
      <c r="C262182" s="60">
        <v>428965668</v>
      </c>
      <c r="H262182" s="60">
        <v>1929210</v>
      </c>
    </row>
    <row r="262183" spans="3:8">
      <c r="C262183" s="60">
        <v>240301348</v>
      </c>
      <c r="H262183" s="60">
        <v>4821100</v>
      </c>
    </row>
    <row r="262184" spans="3:8">
      <c r="C262184" s="60">
        <v>559686325</v>
      </c>
      <c r="H262184" s="60">
        <v>-11021501</v>
      </c>
    </row>
    <row r="262185" spans="3:8">
      <c r="C262185" s="60">
        <v>113999465</v>
      </c>
      <c r="H262185" s="60">
        <v>-160757</v>
      </c>
    </row>
    <row r="262186" spans="3:8">
      <c r="C262186" s="60">
        <v>215345430</v>
      </c>
      <c r="H262186" s="60">
        <v>-1753796</v>
      </c>
    </row>
    <row r="262187" spans="3:8">
      <c r="C262187" s="60">
        <v>3499758429</v>
      </c>
      <c r="H262187" s="60">
        <v>64411165</v>
      </c>
    </row>
    <row r="262188" spans="3:8">
      <c r="C262188" s="60">
        <v>229819698</v>
      </c>
      <c r="H262188" s="60">
        <v>3418464</v>
      </c>
    </row>
    <row r="262189" spans="3:8">
      <c r="C262189" s="60">
        <v>1236195032</v>
      </c>
      <c r="H262189" s="60">
        <v>11768745</v>
      </c>
    </row>
    <row r="262190" spans="3:8">
      <c r="C262190" s="60">
        <v>9103681319</v>
      </c>
      <c r="H262190" s="60">
        <v>213963206</v>
      </c>
    </row>
    <row r="262191" spans="3:8">
      <c r="C262191" s="60">
        <v>998202713</v>
      </c>
      <c r="H262191" s="60">
        <v>9269550</v>
      </c>
    </row>
    <row r="262192" spans="3:8">
      <c r="C262192" s="60">
        <v>424239727</v>
      </c>
      <c r="H262192" s="60">
        <v>-139051</v>
      </c>
    </row>
    <row r="262193" spans="3:8">
      <c r="C262193" s="60">
        <v>4231515793</v>
      </c>
      <c r="H262193" s="60">
        <v>35082138</v>
      </c>
    </row>
    <row r="262194" spans="3:8">
      <c r="C262194" s="60">
        <v>3971065989</v>
      </c>
      <c r="H262194" s="60">
        <v>67359363</v>
      </c>
    </row>
    <row r="262195" spans="3:8">
      <c r="C262195" s="60">
        <v>743463158</v>
      </c>
      <c r="H262195" s="60">
        <v>8012551</v>
      </c>
    </row>
    <row r="262196" spans="3:8">
      <c r="C262196" s="60">
        <v>1134951771</v>
      </c>
      <c r="H262196" s="60">
        <v>10593892</v>
      </c>
    </row>
    <row r="262197" spans="3:8">
      <c r="C262197" s="60">
        <v>7381988804</v>
      </c>
      <c r="H262197" s="60">
        <v>48706414</v>
      </c>
    </row>
    <row r="262198" spans="3:8">
      <c r="C262198" s="60">
        <v>14217344091</v>
      </c>
      <c r="H262198" s="60">
        <v>175473024</v>
      </c>
    </row>
    <row r="262199" spans="3:8">
      <c r="C262199" s="60">
        <v>1108378826</v>
      </c>
      <c r="H262199" s="60">
        <v>4240421</v>
      </c>
    </row>
    <row r="262200" spans="3:8">
      <c r="C262200" s="60">
        <v>1536407104</v>
      </c>
      <c r="H262200" s="60">
        <v>22059059</v>
      </c>
    </row>
    <row r="262201" spans="3:8">
      <c r="C262201" s="60">
        <v>337476477</v>
      </c>
      <c r="H262201" s="60">
        <v>1445568</v>
      </c>
    </row>
    <row r="262202" spans="3:8">
      <c r="C262202" s="60">
        <v>1000181239</v>
      </c>
      <c r="H262202" s="60">
        <v>3351138</v>
      </c>
    </row>
    <row r="262203" spans="3:8">
      <c r="C262203" s="60">
        <v>508873569</v>
      </c>
      <c r="H262203" s="60">
        <v>6397270</v>
      </c>
    </row>
    <row r="262204" spans="3:8">
      <c r="C262204" s="60">
        <v>12884771902</v>
      </c>
      <c r="H262204" s="60">
        <v>248576668</v>
      </c>
    </row>
    <row r="262205" spans="3:8">
      <c r="C262205" s="60">
        <v>8828268860</v>
      </c>
      <c r="H262205" s="60">
        <v>160631813</v>
      </c>
    </row>
    <row r="262206" spans="3:8">
      <c r="C262206" s="60">
        <v>3798264871</v>
      </c>
      <c r="H262206" s="60">
        <v>14995293</v>
      </c>
    </row>
    <row r="262207" spans="3:8">
      <c r="C262207" s="60">
        <v>1516795293</v>
      </c>
      <c r="H262207" s="60">
        <v>2404648</v>
      </c>
    </row>
    <row r="262208" spans="3:8">
      <c r="C262208" s="60">
        <v>202565380</v>
      </c>
      <c r="H262208" s="60">
        <v>-1526541</v>
      </c>
    </row>
    <row r="262209" spans="3:8">
      <c r="C262209" s="60">
        <v>3854034005</v>
      </c>
      <c r="H262209" s="60">
        <v>47555832</v>
      </c>
    </row>
    <row r="262210" spans="3:8">
      <c r="C262210" s="60">
        <v>1884675456</v>
      </c>
      <c r="H262210" s="60">
        <v>-18439882</v>
      </c>
    </row>
    <row r="262211" spans="3:8">
      <c r="C262211" s="60">
        <v>5741534613</v>
      </c>
      <c r="H262211" s="60">
        <v>120797969</v>
      </c>
    </row>
    <row r="262212" spans="3:8">
      <c r="C262212" s="60">
        <v>11857765532</v>
      </c>
      <c r="H262212" s="60">
        <v>192611554</v>
      </c>
    </row>
    <row r="262213" spans="3:8">
      <c r="C262213" s="60">
        <v>2029035734</v>
      </c>
      <c r="H262213" s="60">
        <v>5811857</v>
      </c>
    </row>
    <row r="262214" spans="3:8">
      <c r="C262214" s="60">
        <v>80032081</v>
      </c>
      <c r="H262214" s="60">
        <v>591937</v>
      </c>
    </row>
    <row r="262215" spans="3:8">
      <c r="C262215" s="60">
        <v>579213625</v>
      </c>
      <c r="H262215" s="60">
        <v>5233933</v>
      </c>
    </row>
    <row r="262216" spans="3:8">
      <c r="C262216" s="60">
        <v>161231373</v>
      </c>
      <c r="H262216" s="60">
        <v>2509498</v>
      </c>
    </row>
    <row r="262217" spans="3:8">
      <c r="C262217" s="60">
        <v>386153735</v>
      </c>
      <c r="H262217" s="60">
        <v>4300325</v>
      </c>
    </row>
    <row r="262218" spans="3:8">
      <c r="C262218" s="60">
        <v>863935824</v>
      </c>
      <c r="H262218" s="60">
        <v>3662207</v>
      </c>
    </row>
    <row r="262219" spans="3:8">
      <c r="C262219" s="60">
        <v>603478828</v>
      </c>
      <c r="H262219" s="60">
        <v>14341033</v>
      </c>
    </row>
    <row r="262220" spans="3:8">
      <c r="C262220" s="60">
        <v>33783024</v>
      </c>
      <c r="H262220" s="60">
        <v>437570</v>
      </c>
    </row>
    <row r="262221" spans="3:8">
      <c r="C262221" s="60">
        <v>281702880</v>
      </c>
      <c r="H262221" s="60">
        <v>-443564</v>
      </c>
    </row>
    <row r="262222" spans="3:8">
      <c r="C262222" s="60">
        <v>1183131021</v>
      </c>
      <c r="H262222" s="60">
        <v>25186667</v>
      </c>
    </row>
    <row r="262223" spans="3:8">
      <c r="C262223" s="60">
        <v>1650365725</v>
      </c>
      <c r="H262223" s="60">
        <v>7928163</v>
      </c>
    </row>
    <row r="262224" spans="3:8">
      <c r="C262224" s="60">
        <v>570669407</v>
      </c>
      <c r="H262224" s="60">
        <v>-745435</v>
      </c>
    </row>
    <row r="262225" spans="3:8">
      <c r="C262225" s="60">
        <v>242598985</v>
      </c>
      <c r="H262225" s="60">
        <v>-795641</v>
      </c>
    </row>
    <row r="262226" spans="3:8">
      <c r="C262226" s="60">
        <v>6128375844</v>
      </c>
      <c r="H262226" s="60">
        <v>132133970</v>
      </c>
    </row>
    <row r="262227" spans="3:8">
      <c r="C262227" s="60">
        <v>9414025</v>
      </c>
      <c r="H262227" s="60">
        <v>283175</v>
      </c>
    </row>
    <row r="278530" spans="3:8">
      <c r="C278530" s="60" t="s">
        <v>174</v>
      </c>
      <c r="H278530" s="60" t="s">
        <v>1243</v>
      </c>
    </row>
    <row r="278531" spans="3:8">
      <c r="C278531" s="60">
        <v>371396063968</v>
      </c>
    </row>
    <row r="278532" spans="3:8">
      <c r="C278532" s="60">
        <v>586361568</v>
      </c>
      <c r="H278532" s="60">
        <v>-3584873</v>
      </c>
    </row>
    <row r="278533" spans="3:8">
      <c r="C278533" s="60">
        <v>488599039</v>
      </c>
      <c r="H278533" s="60">
        <v>-19621206</v>
      </c>
    </row>
    <row r="278534" spans="3:8">
      <c r="C278534" s="60">
        <v>948215101</v>
      </c>
      <c r="H278534" s="60">
        <v>6595735</v>
      </c>
    </row>
    <row r="278535" spans="3:8">
      <c r="C278535" s="60">
        <v>9969687980</v>
      </c>
      <c r="H278535" s="60">
        <v>157296922</v>
      </c>
    </row>
    <row r="278536" spans="3:8">
      <c r="C278536" s="60">
        <v>336963923</v>
      </c>
      <c r="H278536" s="60">
        <v>-16910878</v>
      </c>
    </row>
    <row r="278537" spans="3:8">
      <c r="C278537" s="60">
        <v>794462779</v>
      </c>
      <c r="H278537" s="60">
        <v>-29435515</v>
      </c>
    </row>
    <row r="278538" spans="3:8">
      <c r="C278538" s="60">
        <v>339136056</v>
      </c>
      <c r="H278538" s="60">
        <v>-22770654</v>
      </c>
    </row>
    <row r="278539" spans="3:8">
      <c r="C278539" s="60">
        <v>639560344</v>
      </c>
      <c r="H278539" s="60">
        <v>-133412</v>
      </c>
    </row>
    <row r="278540" spans="3:8">
      <c r="C278540" s="60">
        <v>705895455</v>
      </c>
      <c r="H278540" s="60">
        <v>-3387383</v>
      </c>
    </row>
    <row r="278541" spans="3:8">
      <c r="C278541" s="60">
        <v>174958053773</v>
      </c>
      <c r="H278541" s="60">
        <v>1938679418</v>
      </c>
    </row>
    <row r="278542" spans="3:8">
      <c r="C278542" s="60">
        <v>8992306105</v>
      </c>
      <c r="H278542" s="60">
        <v>368504450</v>
      </c>
    </row>
    <row r="278543" spans="3:8">
      <c r="C278543" s="60">
        <v>273594598</v>
      </c>
      <c r="H278543" s="60">
        <v>-939878</v>
      </c>
    </row>
    <row r="278544" spans="3:8">
      <c r="C278544" s="60">
        <v>748338217</v>
      </c>
      <c r="H278544" s="60">
        <v>-35079508</v>
      </c>
    </row>
    <row r="278545" spans="3:8">
      <c r="C278545" s="60">
        <v>742591566</v>
      </c>
      <c r="H278545" s="60">
        <v>-40440656</v>
      </c>
    </row>
    <row r="278546" spans="3:8">
      <c r="C278546" s="60">
        <v>273507955</v>
      </c>
      <c r="H278546" s="60">
        <v>-1304013</v>
      </c>
    </row>
    <row r="278547" spans="3:8">
      <c r="C278547" s="60">
        <v>674353021</v>
      </c>
      <c r="H278547" s="60">
        <v>-43882353</v>
      </c>
    </row>
    <row r="278548" spans="3:8">
      <c r="C278548" s="60">
        <v>1168107004</v>
      </c>
      <c r="H278548" s="60">
        <v>-41022308</v>
      </c>
    </row>
    <row r="278549" spans="3:8">
      <c r="C278549" s="60">
        <v>3950807489</v>
      </c>
      <c r="H278549" s="60">
        <v>159822657</v>
      </c>
    </row>
    <row r="278550" spans="3:8">
      <c r="C278550" s="60">
        <v>549827199</v>
      </c>
      <c r="H278550" s="60">
        <v>-33770138</v>
      </c>
    </row>
    <row r="278551" spans="3:8">
      <c r="C278551" s="60">
        <v>972643946</v>
      </c>
      <c r="H278551" s="60">
        <v>-27395906</v>
      </c>
    </row>
    <row r="278552" spans="3:8">
      <c r="C278552" s="60">
        <v>22267483718</v>
      </c>
      <c r="H278552" s="60">
        <v>272701264</v>
      </c>
    </row>
    <row r="278553" spans="3:8">
      <c r="C278553" s="60">
        <v>1113800464</v>
      </c>
      <c r="H278553" s="60">
        <v>1825589</v>
      </c>
    </row>
    <row r="278554" spans="3:8">
      <c r="C278554" s="60">
        <v>226078325</v>
      </c>
      <c r="H278554" s="60">
        <v>7871713</v>
      </c>
    </row>
    <row r="278555" spans="3:8">
      <c r="C278555" s="60">
        <v>772489868</v>
      </c>
      <c r="H278555" s="60">
        <v>12699692</v>
      </c>
    </row>
    <row r="278556" spans="3:8">
      <c r="C278556" s="60">
        <v>548998176</v>
      </c>
      <c r="H278556" s="60">
        <v>3987117</v>
      </c>
    </row>
    <row r="278557" spans="3:8">
      <c r="C278557" s="60">
        <v>643960069</v>
      </c>
      <c r="H278557" s="60">
        <v>4729787</v>
      </c>
    </row>
    <row r="278558" spans="3:8">
      <c r="C278558" s="60">
        <v>589268307</v>
      </c>
      <c r="H278558" s="60">
        <v>5549869</v>
      </c>
    </row>
    <row r="278559" spans="3:8">
      <c r="C278559" s="60">
        <v>891983736</v>
      </c>
      <c r="H278559" s="60">
        <v>20517337</v>
      </c>
    </row>
    <row r="278560" spans="3:8">
      <c r="C278560" s="60">
        <v>295520040</v>
      </c>
      <c r="H278560" s="60">
        <v>3310846</v>
      </c>
    </row>
    <row r="278561" spans="3:8">
      <c r="C278561" s="60">
        <v>1328199753</v>
      </c>
      <c r="H278561" s="60">
        <v>10004082</v>
      </c>
    </row>
    <row r="278562" spans="3:8">
      <c r="C278562" s="60">
        <v>8277193785</v>
      </c>
      <c r="H278562" s="60">
        <v>134335578</v>
      </c>
    </row>
    <row r="278563" spans="3:8">
      <c r="C278563" s="60">
        <v>299563983</v>
      </c>
      <c r="H278563" s="60">
        <v>2194824</v>
      </c>
    </row>
    <row r="278564" spans="3:8">
      <c r="C278564" s="60">
        <v>114441652</v>
      </c>
      <c r="H278564" s="60">
        <v>795866</v>
      </c>
    </row>
    <row r="278565" spans="3:8">
      <c r="C278565" s="60">
        <v>7320428976</v>
      </c>
      <c r="H278565" s="60">
        <v>101171848</v>
      </c>
    </row>
    <row r="278566" spans="3:8">
      <c r="C278566" s="60">
        <v>428965668</v>
      </c>
      <c r="H278566" s="60">
        <v>1929210</v>
      </c>
    </row>
    <row r="278567" spans="3:8">
      <c r="C278567" s="60">
        <v>240301348</v>
      </c>
      <c r="H278567" s="60">
        <v>4821100</v>
      </c>
    </row>
    <row r="278568" spans="3:8">
      <c r="C278568" s="60">
        <v>559686325</v>
      </c>
      <c r="H278568" s="60">
        <v>-11021501</v>
      </c>
    </row>
    <row r="278569" spans="3:8">
      <c r="C278569" s="60">
        <v>113999465</v>
      </c>
      <c r="H278569" s="60">
        <v>-160757</v>
      </c>
    </row>
    <row r="278570" spans="3:8">
      <c r="C278570" s="60">
        <v>215345430</v>
      </c>
      <c r="H278570" s="60">
        <v>-1753796</v>
      </c>
    </row>
    <row r="278571" spans="3:8">
      <c r="C278571" s="60">
        <v>3499758429</v>
      </c>
      <c r="H278571" s="60">
        <v>64411165</v>
      </c>
    </row>
    <row r="278572" spans="3:8">
      <c r="C278572" s="60">
        <v>229819698</v>
      </c>
      <c r="H278572" s="60">
        <v>3418464</v>
      </c>
    </row>
    <row r="278573" spans="3:8">
      <c r="C278573" s="60">
        <v>1236195032</v>
      </c>
      <c r="H278573" s="60">
        <v>11768745</v>
      </c>
    </row>
    <row r="278574" spans="3:8">
      <c r="C278574" s="60">
        <v>9103681319</v>
      </c>
      <c r="H278574" s="60">
        <v>213963206</v>
      </c>
    </row>
    <row r="278575" spans="3:8">
      <c r="C278575" s="60">
        <v>998202713</v>
      </c>
      <c r="H278575" s="60">
        <v>9269550</v>
      </c>
    </row>
    <row r="278576" spans="3:8">
      <c r="C278576" s="60">
        <v>424239727</v>
      </c>
      <c r="H278576" s="60">
        <v>-139051</v>
      </c>
    </row>
    <row r="278577" spans="3:8">
      <c r="C278577" s="60">
        <v>4231515793</v>
      </c>
      <c r="H278577" s="60">
        <v>35082138</v>
      </c>
    </row>
    <row r="278578" spans="3:8">
      <c r="C278578" s="60">
        <v>3971065989</v>
      </c>
      <c r="H278578" s="60">
        <v>67359363</v>
      </c>
    </row>
    <row r="278579" spans="3:8">
      <c r="C278579" s="60">
        <v>743463158</v>
      </c>
      <c r="H278579" s="60">
        <v>8012551</v>
      </c>
    </row>
    <row r="278580" spans="3:8">
      <c r="C278580" s="60">
        <v>1134951771</v>
      </c>
      <c r="H278580" s="60">
        <v>10593892</v>
      </c>
    </row>
    <row r="278581" spans="3:8">
      <c r="C278581" s="60">
        <v>7381988804</v>
      </c>
      <c r="H278581" s="60">
        <v>48706414</v>
      </c>
    </row>
    <row r="278582" spans="3:8">
      <c r="C278582" s="60">
        <v>14217344091</v>
      </c>
      <c r="H278582" s="60">
        <v>175473024</v>
      </c>
    </row>
    <row r="278583" spans="3:8">
      <c r="C278583" s="60">
        <v>1108378826</v>
      </c>
      <c r="H278583" s="60">
        <v>4240421</v>
      </c>
    </row>
    <row r="278584" spans="3:8">
      <c r="C278584" s="60">
        <v>1536407104</v>
      </c>
      <c r="H278584" s="60">
        <v>22059059</v>
      </c>
    </row>
    <row r="278585" spans="3:8">
      <c r="C278585" s="60">
        <v>337476477</v>
      </c>
      <c r="H278585" s="60">
        <v>1445568</v>
      </c>
    </row>
    <row r="278586" spans="3:8">
      <c r="C278586" s="60">
        <v>1000181239</v>
      </c>
      <c r="H278586" s="60">
        <v>3351138</v>
      </c>
    </row>
    <row r="278587" spans="3:8">
      <c r="C278587" s="60">
        <v>508873569</v>
      </c>
      <c r="H278587" s="60">
        <v>6397270</v>
      </c>
    </row>
    <row r="278588" spans="3:8">
      <c r="C278588" s="60">
        <v>12884771902</v>
      </c>
      <c r="H278588" s="60">
        <v>248576668</v>
      </c>
    </row>
    <row r="278589" spans="3:8">
      <c r="C278589" s="60">
        <v>8828268860</v>
      </c>
      <c r="H278589" s="60">
        <v>160631813</v>
      </c>
    </row>
    <row r="278590" spans="3:8">
      <c r="C278590" s="60">
        <v>3798264871</v>
      </c>
      <c r="H278590" s="60">
        <v>14995293</v>
      </c>
    </row>
    <row r="278591" spans="3:8">
      <c r="C278591" s="60">
        <v>1516795293</v>
      </c>
      <c r="H278591" s="60">
        <v>2404648</v>
      </c>
    </row>
    <row r="278592" spans="3:8">
      <c r="C278592" s="60">
        <v>202565380</v>
      </c>
      <c r="H278592" s="60">
        <v>-1526541</v>
      </c>
    </row>
    <row r="278593" spans="3:8">
      <c r="C278593" s="60">
        <v>3854034005</v>
      </c>
      <c r="H278593" s="60">
        <v>47555832</v>
      </c>
    </row>
    <row r="278594" spans="3:8">
      <c r="C278594" s="60">
        <v>1884675456</v>
      </c>
      <c r="H278594" s="60">
        <v>-18439882</v>
      </c>
    </row>
    <row r="278595" spans="3:8">
      <c r="C278595" s="60">
        <v>5741534613</v>
      </c>
      <c r="H278595" s="60">
        <v>120797969</v>
      </c>
    </row>
    <row r="278596" spans="3:8">
      <c r="C278596" s="60">
        <v>11857765532</v>
      </c>
      <c r="H278596" s="60">
        <v>192611554</v>
      </c>
    </row>
    <row r="278597" spans="3:8">
      <c r="C278597" s="60">
        <v>2029035734</v>
      </c>
      <c r="H278597" s="60">
        <v>5811857</v>
      </c>
    </row>
    <row r="278598" spans="3:8">
      <c r="C278598" s="60">
        <v>80032081</v>
      </c>
      <c r="H278598" s="60">
        <v>591937</v>
      </c>
    </row>
    <row r="278599" spans="3:8">
      <c r="C278599" s="60">
        <v>579213625</v>
      </c>
      <c r="H278599" s="60">
        <v>5233933</v>
      </c>
    </row>
    <row r="278600" spans="3:8">
      <c r="C278600" s="60">
        <v>161231373</v>
      </c>
      <c r="H278600" s="60">
        <v>2509498</v>
      </c>
    </row>
    <row r="278601" spans="3:8">
      <c r="C278601" s="60">
        <v>386153735</v>
      </c>
      <c r="H278601" s="60">
        <v>4300325</v>
      </c>
    </row>
    <row r="278602" spans="3:8">
      <c r="C278602" s="60">
        <v>863935824</v>
      </c>
      <c r="H278602" s="60">
        <v>3662207</v>
      </c>
    </row>
    <row r="278603" spans="3:8">
      <c r="C278603" s="60">
        <v>603478828</v>
      </c>
      <c r="H278603" s="60">
        <v>14341033</v>
      </c>
    </row>
    <row r="278604" spans="3:8">
      <c r="C278604" s="60">
        <v>33783024</v>
      </c>
      <c r="H278604" s="60">
        <v>437570</v>
      </c>
    </row>
    <row r="278605" spans="3:8">
      <c r="C278605" s="60">
        <v>281702880</v>
      </c>
      <c r="H278605" s="60">
        <v>-443564</v>
      </c>
    </row>
    <row r="278606" spans="3:8">
      <c r="C278606" s="60">
        <v>1183131021</v>
      </c>
      <c r="H278606" s="60">
        <v>25186667</v>
      </c>
    </row>
    <row r="278607" spans="3:8">
      <c r="C278607" s="60">
        <v>1650365725</v>
      </c>
      <c r="H278607" s="60">
        <v>7928163</v>
      </c>
    </row>
    <row r="278608" spans="3:8">
      <c r="C278608" s="60">
        <v>570669407</v>
      </c>
      <c r="H278608" s="60">
        <v>-745435</v>
      </c>
    </row>
    <row r="278609" spans="3:8">
      <c r="C278609" s="60">
        <v>242598985</v>
      </c>
      <c r="H278609" s="60">
        <v>-795641</v>
      </c>
    </row>
    <row r="278610" spans="3:8">
      <c r="C278610" s="60">
        <v>6128375844</v>
      </c>
      <c r="H278610" s="60">
        <v>132133970</v>
      </c>
    </row>
    <row r="278611" spans="3:8">
      <c r="C278611" s="60">
        <v>9414025</v>
      </c>
      <c r="H278611" s="60">
        <v>283175</v>
      </c>
    </row>
    <row r="294914" spans="3:8">
      <c r="C294914" s="60" t="s">
        <v>174</v>
      </c>
      <c r="H294914" s="60" t="s">
        <v>1243</v>
      </c>
    </row>
    <row r="294915" spans="3:8">
      <c r="C294915" s="60">
        <v>371396063968</v>
      </c>
    </row>
    <row r="294916" spans="3:8">
      <c r="C294916" s="60">
        <v>586361568</v>
      </c>
      <c r="H294916" s="60">
        <v>-3584873</v>
      </c>
    </row>
    <row r="294917" spans="3:8">
      <c r="C294917" s="60">
        <v>488599039</v>
      </c>
      <c r="H294917" s="60">
        <v>-19621206</v>
      </c>
    </row>
    <row r="294918" spans="3:8">
      <c r="C294918" s="60">
        <v>948215101</v>
      </c>
      <c r="H294918" s="60">
        <v>6595735</v>
      </c>
    </row>
    <row r="294919" spans="3:8">
      <c r="C294919" s="60">
        <v>9969687980</v>
      </c>
      <c r="H294919" s="60">
        <v>157296922</v>
      </c>
    </row>
    <row r="294920" spans="3:8">
      <c r="C294920" s="60">
        <v>336963923</v>
      </c>
      <c r="H294920" s="60">
        <v>-16910878</v>
      </c>
    </row>
    <row r="294921" spans="3:8">
      <c r="C294921" s="60">
        <v>794462779</v>
      </c>
      <c r="H294921" s="60">
        <v>-29435515</v>
      </c>
    </row>
    <row r="294922" spans="3:8">
      <c r="C294922" s="60">
        <v>339136056</v>
      </c>
      <c r="H294922" s="60">
        <v>-22770654</v>
      </c>
    </row>
    <row r="294923" spans="3:8">
      <c r="C294923" s="60">
        <v>639560344</v>
      </c>
      <c r="H294923" s="60">
        <v>-133412</v>
      </c>
    </row>
    <row r="294924" spans="3:8">
      <c r="C294924" s="60">
        <v>705895455</v>
      </c>
      <c r="H294924" s="60">
        <v>-3387383</v>
      </c>
    </row>
    <row r="294925" spans="3:8">
      <c r="C294925" s="60">
        <v>174958053773</v>
      </c>
      <c r="H294925" s="60">
        <v>1938679418</v>
      </c>
    </row>
    <row r="294926" spans="3:8">
      <c r="C294926" s="60">
        <v>8992306105</v>
      </c>
      <c r="H294926" s="60">
        <v>368504450</v>
      </c>
    </row>
    <row r="294927" spans="3:8">
      <c r="C294927" s="60">
        <v>273594598</v>
      </c>
      <c r="H294927" s="60">
        <v>-939878</v>
      </c>
    </row>
    <row r="294928" spans="3:8">
      <c r="C294928" s="60">
        <v>748338217</v>
      </c>
      <c r="H294928" s="60">
        <v>-35079508</v>
      </c>
    </row>
    <row r="294929" spans="3:8">
      <c r="C294929" s="60">
        <v>742591566</v>
      </c>
      <c r="H294929" s="60">
        <v>-40440656</v>
      </c>
    </row>
    <row r="294930" spans="3:8">
      <c r="C294930" s="60">
        <v>273507955</v>
      </c>
      <c r="H294930" s="60">
        <v>-1304013</v>
      </c>
    </row>
    <row r="294931" spans="3:8">
      <c r="C294931" s="60">
        <v>674353021</v>
      </c>
      <c r="H294931" s="60">
        <v>-43882353</v>
      </c>
    </row>
    <row r="294932" spans="3:8">
      <c r="C294932" s="60">
        <v>1168107004</v>
      </c>
      <c r="H294932" s="60">
        <v>-41022308</v>
      </c>
    </row>
    <row r="294933" spans="3:8">
      <c r="C294933" s="60">
        <v>3950807489</v>
      </c>
      <c r="H294933" s="60">
        <v>159822657</v>
      </c>
    </row>
    <row r="294934" spans="3:8">
      <c r="C294934" s="60">
        <v>549827199</v>
      </c>
      <c r="H294934" s="60">
        <v>-33770138</v>
      </c>
    </row>
    <row r="294935" spans="3:8">
      <c r="C294935" s="60">
        <v>972643946</v>
      </c>
      <c r="H294935" s="60">
        <v>-27395906</v>
      </c>
    </row>
    <row r="294936" spans="3:8">
      <c r="C294936" s="60">
        <v>22267483718</v>
      </c>
      <c r="H294936" s="60">
        <v>272701264</v>
      </c>
    </row>
    <row r="294937" spans="3:8">
      <c r="C294937" s="60">
        <v>1113800464</v>
      </c>
      <c r="H294937" s="60">
        <v>1825589</v>
      </c>
    </row>
    <row r="294938" spans="3:8">
      <c r="C294938" s="60">
        <v>226078325</v>
      </c>
      <c r="H294938" s="60">
        <v>7871713</v>
      </c>
    </row>
    <row r="294939" spans="3:8">
      <c r="C294939" s="60">
        <v>772489868</v>
      </c>
      <c r="H294939" s="60">
        <v>12699692</v>
      </c>
    </row>
    <row r="294940" spans="3:8">
      <c r="C294940" s="60">
        <v>548998176</v>
      </c>
      <c r="H294940" s="60">
        <v>3987117</v>
      </c>
    </row>
    <row r="294941" spans="3:8">
      <c r="C294941" s="60">
        <v>643960069</v>
      </c>
      <c r="H294941" s="60">
        <v>4729787</v>
      </c>
    </row>
    <row r="294942" spans="3:8">
      <c r="C294942" s="60">
        <v>589268307</v>
      </c>
      <c r="H294942" s="60">
        <v>5549869</v>
      </c>
    </row>
    <row r="294943" spans="3:8">
      <c r="C294943" s="60">
        <v>891983736</v>
      </c>
      <c r="H294943" s="60">
        <v>20517337</v>
      </c>
    </row>
    <row r="294944" spans="3:8">
      <c r="C294944" s="60">
        <v>295520040</v>
      </c>
      <c r="H294944" s="60">
        <v>3310846</v>
      </c>
    </row>
    <row r="294945" spans="3:8">
      <c r="C294945" s="60">
        <v>1328199753</v>
      </c>
      <c r="H294945" s="60">
        <v>10004082</v>
      </c>
    </row>
    <row r="294946" spans="3:8">
      <c r="C294946" s="60">
        <v>8277193785</v>
      </c>
      <c r="H294946" s="60">
        <v>134335578</v>
      </c>
    </row>
    <row r="294947" spans="3:8">
      <c r="C294947" s="60">
        <v>299563983</v>
      </c>
      <c r="H294947" s="60">
        <v>2194824</v>
      </c>
    </row>
    <row r="294948" spans="3:8">
      <c r="C294948" s="60">
        <v>114441652</v>
      </c>
      <c r="H294948" s="60">
        <v>795866</v>
      </c>
    </row>
    <row r="294949" spans="3:8">
      <c r="C294949" s="60">
        <v>7320428976</v>
      </c>
      <c r="H294949" s="60">
        <v>101171848</v>
      </c>
    </row>
    <row r="294950" spans="3:8">
      <c r="C294950" s="60">
        <v>428965668</v>
      </c>
      <c r="H294950" s="60">
        <v>1929210</v>
      </c>
    </row>
    <row r="294951" spans="3:8">
      <c r="C294951" s="60">
        <v>240301348</v>
      </c>
      <c r="H294951" s="60">
        <v>4821100</v>
      </c>
    </row>
    <row r="294952" spans="3:8">
      <c r="C294952" s="60">
        <v>559686325</v>
      </c>
      <c r="H294952" s="60">
        <v>-11021501</v>
      </c>
    </row>
    <row r="294953" spans="3:8">
      <c r="C294953" s="60">
        <v>113999465</v>
      </c>
      <c r="H294953" s="60">
        <v>-160757</v>
      </c>
    </row>
    <row r="294954" spans="3:8">
      <c r="C294954" s="60">
        <v>215345430</v>
      </c>
      <c r="H294954" s="60">
        <v>-1753796</v>
      </c>
    </row>
    <row r="294955" spans="3:8">
      <c r="C294955" s="60">
        <v>3499758429</v>
      </c>
      <c r="H294955" s="60">
        <v>64411165</v>
      </c>
    </row>
    <row r="294956" spans="3:8">
      <c r="C294956" s="60">
        <v>229819698</v>
      </c>
      <c r="H294956" s="60">
        <v>3418464</v>
      </c>
    </row>
    <row r="294957" spans="3:8">
      <c r="C294957" s="60">
        <v>1236195032</v>
      </c>
      <c r="H294957" s="60">
        <v>11768745</v>
      </c>
    </row>
    <row r="294958" spans="3:8">
      <c r="C294958" s="60">
        <v>9103681319</v>
      </c>
      <c r="H294958" s="60">
        <v>213963206</v>
      </c>
    </row>
    <row r="294959" spans="3:8">
      <c r="C294959" s="60">
        <v>998202713</v>
      </c>
      <c r="H294959" s="60">
        <v>9269550</v>
      </c>
    </row>
    <row r="294960" spans="3:8">
      <c r="C294960" s="60">
        <v>424239727</v>
      </c>
      <c r="H294960" s="60">
        <v>-139051</v>
      </c>
    </row>
    <row r="294961" spans="3:8">
      <c r="C294961" s="60">
        <v>4231515793</v>
      </c>
      <c r="H294961" s="60">
        <v>35082138</v>
      </c>
    </row>
    <row r="294962" spans="3:8">
      <c r="C294962" s="60">
        <v>3971065989</v>
      </c>
      <c r="H294962" s="60">
        <v>67359363</v>
      </c>
    </row>
    <row r="294963" spans="3:8">
      <c r="C294963" s="60">
        <v>743463158</v>
      </c>
      <c r="H294963" s="60">
        <v>8012551</v>
      </c>
    </row>
    <row r="294964" spans="3:8">
      <c r="C294964" s="60">
        <v>1134951771</v>
      </c>
      <c r="H294964" s="60">
        <v>10593892</v>
      </c>
    </row>
    <row r="294965" spans="3:8">
      <c r="C294965" s="60">
        <v>7381988804</v>
      </c>
      <c r="H294965" s="60">
        <v>48706414</v>
      </c>
    </row>
    <row r="294966" spans="3:8">
      <c r="C294966" s="60">
        <v>14217344091</v>
      </c>
      <c r="H294966" s="60">
        <v>175473024</v>
      </c>
    </row>
    <row r="294967" spans="3:8">
      <c r="C294967" s="60">
        <v>1108378826</v>
      </c>
      <c r="H294967" s="60">
        <v>4240421</v>
      </c>
    </row>
    <row r="294968" spans="3:8">
      <c r="C294968" s="60">
        <v>1536407104</v>
      </c>
      <c r="H294968" s="60">
        <v>22059059</v>
      </c>
    </row>
    <row r="294969" spans="3:8">
      <c r="C294969" s="60">
        <v>337476477</v>
      </c>
      <c r="H294969" s="60">
        <v>1445568</v>
      </c>
    </row>
    <row r="294970" spans="3:8">
      <c r="C294970" s="60">
        <v>1000181239</v>
      </c>
      <c r="H294970" s="60">
        <v>3351138</v>
      </c>
    </row>
    <row r="294971" spans="3:8">
      <c r="C294971" s="60">
        <v>508873569</v>
      </c>
      <c r="H294971" s="60">
        <v>6397270</v>
      </c>
    </row>
    <row r="294972" spans="3:8">
      <c r="C294972" s="60">
        <v>12884771902</v>
      </c>
      <c r="H294972" s="60">
        <v>248576668</v>
      </c>
    </row>
    <row r="294973" spans="3:8">
      <c r="C294973" s="60">
        <v>8828268860</v>
      </c>
      <c r="H294973" s="60">
        <v>160631813</v>
      </c>
    </row>
    <row r="294974" spans="3:8">
      <c r="C294974" s="60">
        <v>3798264871</v>
      </c>
      <c r="H294974" s="60">
        <v>14995293</v>
      </c>
    </row>
    <row r="294975" spans="3:8">
      <c r="C294975" s="60">
        <v>1516795293</v>
      </c>
      <c r="H294975" s="60">
        <v>2404648</v>
      </c>
    </row>
    <row r="294976" spans="3:8">
      <c r="C294976" s="60">
        <v>202565380</v>
      </c>
      <c r="H294976" s="60">
        <v>-1526541</v>
      </c>
    </row>
    <row r="294977" spans="3:8">
      <c r="C294977" s="60">
        <v>3854034005</v>
      </c>
      <c r="H294977" s="60">
        <v>47555832</v>
      </c>
    </row>
    <row r="294978" spans="3:8">
      <c r="C294978" s="60">
        <v>1884675456</v>
      </c>
      <c r="H294978" s="60">
        <v>-18439882</v>
      </c>
    </row>
    <row r="294979" spans="3:8">
      <c r="C294979" s="60">
        <v>5741534613</v>
      </c>
      <c r="H294979" s="60">
        <v>120797969</v>
      </c>
    </row>
    <row r="294980" spans="3:8">
      <c r="C294980" s="60">
        <v>11857765532</v>
      </c>
      <c r="H294980" s="60">
        <v>192611554</v>
      </c>
    </row>
    <row r="294981" spans="3:8">
      <c r="C294981" s="60">
        <v>2029035734</v>
      </c>
      <c r="H294981" s="60">
        <v>5811857</v>
      </c>
    </row>
    <row r="294982" spans="3:8">
      <c r="C294982" s="60">
        <v>80032081</v>
      </c>
      <c r="H294982" s="60">
        <v>591937</v>
      </c>
    </row>
    <row r="294983" spans="3:8">
      <c r="C294983" s="60">
        <v>579213625</v>
      </c>
      <c r="H294983" s="60">
        <v>5233933</v>
      </c>
    </row>
    <row r="294984" spans="3:8">
      <c r="C294984" s="60">
        <v>161231373</v>
      </c>
      <c r="H294984" s="60">
        <v>2509498</v>
      </c>
    </row>
    <row r="294985" spans="3:8">
      <c r="C294985" s="60">
        <v>386153735</v>
      </c>
      <c r="H294985" s="60">
        <v>4300325</v>
      </c>
    </row>
    <row r="294986" spans="3:8">
      <c r="C294986" s="60">
        <v>863935824</v>
      </c>
      <c r="H294986" s="60">
        <v>3662207</v>
      </c>
    </row>
    <row r="294987" spans="3:8">
      <c r="C294987" s="60">
        <v>603478828</v>
      </c>
      <c r="H294987" s="60">
        <v>14341033</v>
      </c>
    </row>
    <row r="294988" spans="3:8">
      <c r="C294988" s="60">
        <v>33783024</v>
      </c>
      <c r="H294988" s="60">
        <v>437570</v>
      </c>
    </row>
    <row r="294989" spans="3:8">
      <c r="C294989" s="60">
        <v>281702880</v>
      </c>
      <c r="H294989" s="60">
        <v>-443564</v>
      </c>
    </row>
    <row r="294990" spans="3:8">
      <c r="C294990" s="60">
        <v>1183131021</v>
      </c>
      <c r="H294990" s="60">
        <v>25186667</v>
      </c>
    </row>
    <row r="294991" spans="3:8">
      <c r="C294991" s="60">
        <v>1650365725</v>
      </c>
      <c r="H294991" s="60">
        <v>7928163</v>
      </c>
    </row>
    <row r="294992" spans="3:8">
      <c r="C294992" s="60">
        <v>570669407</v>
      </c>
      <c r="H294992" s="60">
        <v>-745435</v>
      </c>
    </row>
    <row r="294993" spans="3:8">
      <c r="C294993" s="60">
        <v>242598985</v>
      </c>
      <c r="H294993" s="60">
        <v>-795641</v>
      </c>
    </row>
    <row r="294994" spans="3:8">
      <c r="C294994" s="60">
        <v>6128375844</v>
      </c>
      <c r="H294994" s="60">
        <v>132133970</v>
      </c>
    </row>
    <row r="294995" spans="3:8">
      <c r="C294995" s="60">
        <v>9414025</v>
      </c>
      <c r="H294995" s="60">
        <v>283175</v>
      </c>
    </row>
    <row r="311298" spans="3:8">
      <c r="C311298" s="60" t="s">
        <v>174</v>
      </c>
      <c r="H311298" s="60" t="s">
        <v>1243</v>
      </c>
    </row>
    <row r="311299" spans="3:8">
      <c r="C311299" s="60">
        <v>371396063968</v>
      </c>
    </row>
    <row r="311300" spans="3:8">
      <c r="C311300" s="60">
        <v>586361568</v>
      </c>
      <c r="H311300" s="60">
        <v>-3584873</v>
      </c>
    </row>
    <row r="311301" spans="3:8">
      <c r="C311301" s="60">
        <v>488599039</v>
      </c>
      <c r="H311301" s="60">
        <v>-19621206</v>
      </c>
    </row>
    <row r="311302" spans="3:8">
      <c r="C311302" s="60">
        <v>948215101</v>
      </c>
      <c r="H311302" s="60">
        <v>6595735</v>
      </c>
    </row>
    <row r="311303" spans="3:8">
      <c r="C311303" s="60">
        <v>9969687980</v>
      </c>
      <c r="H311303" s="60">
        <v>157296922</v>
      </c>
    </row>
    <row r="311304" spans="3:8">
      <c r="C311304" s="60">
        <v>336963923</v>
      </c>
      <c r="H311304" s="60">
        <v>-16910878</v>
      </c>
    </row>
    <row r="311305" spans="3:8">
      <c r="C311305" s="60">
        <v>794462779</v>
      </c>
      <c r="H311305" s="60">
        <v>-29435515</v>
      </c>
    </row>
    <row r="311306" spans="3:8">
      <c r="C311306" s="60">
        <v>339136056</v>
      </c>
      <c r="H311306" s="60">
        <v>-22770654</v>
      </c>
    </row>
    <row r="311307" spans="3:8">
      <c r="C311307" s="60">
        <v>639560344</v>
      </c>
      <c r="H311307" s="60">
        <v>-133412</v>
      </c>
    </row>
    <row r="311308" spans="3:8">
      <c r="C311308" s="60">
        <v>705895455</v>
      </c>
      <c r="H311308" s="60">
        <v>-3387383</v>
      </c>
    </row>
    <row r="311309" spans="3:8">
      <c r="C311309" s="60">
        <v>174958053773</v>
      </c>
      <c r="H311309" s="60">
        <v>1938679418</v>
      </c>
    </row>
    <row r="311310" spans="3:8">
      <c r="C311310" s="60">
        <v>8992306105</v>
      </c>
      <c r="H311310" s="60">
        <v>368504450</v>
      </c>
    </row>
    <row r="311311" spans="3:8">
      <c r="C311311" s="60">
        <v>273594598</v>
      </c>
      <c r="H311311" s="60">
        <v>-939878</v>
      </c>
    </row>
    <row r="311312" spans="3:8">
      <c r="C311312" s="60">
        <v>748338217</v>
      </c>
      <c r="H311312" s="60">
        <v>-35079508</v>
      </c>
    </row>
    <row r="311313" spans="3:8">
      <c r="C311313" s="60">
        <v>742591566</v>
      </c>
      <c r="H311313" s="60">
        <v>-40440656</v>
      </c>
    </row>
    <row r="311314" spans="3:8">
      <c r="C311314" s="60">
        <v>273507955</v>
      </c>
      <c r="H311314" s="60">
        <v>-1304013</v>
      </c>
    </row>
    <row r="311315" spans="3:8">
      <c r="C311315" s="60">
        <v>674353021</v>
      </c>
      <c r="H311315" s="60">
        <v>-43882353</v>
      </c>
    </row>
    <row r="311316" spans="3:8">
      <c r="C311316" s="60">
        <v>1168107004</v>
      </c>
      <c r="H311316" s="60">
        <v>-41022308</v>
      </c>
    </row>
    <row r="311317" spans="3:8">
      <c r="C311317" s="60">
        <v>3950807489</v>
      </c>
      <c r="H311317" s="60">
        <v>159822657</v>
      </c>
    </row>
    <row r="311318" spans="3:8">
      <c r="C311318" s="60">
        <v>549827199</v>
      </c>
      <c r="H311318" s="60">
        <v>-33770138</v>
      </c>
    </row>
    <row r="311319" spans="3:8">
      <c r="C311319" s="60">
        <v>972643946</v>
      </c>
      <c r="H311319" s="60">
        <v>-27395906</v>
      </c>
    </row>
    <row r="311320" spans="3:8">
      <c r="C311320" s="60">
        <v>22267483718</v>
      </c>
      <c r="H311320" s="60">
        <v>272701264</v>
      </c>
    </row>
    <row r="311321" spans="3:8">
      <c r="C311321" s="60">
        <v>1113800464</v>
      </c>
      <c r="H311321" s="60">
        <v>1825589</v>
      </c>
    </row>
    <row r="311322" spans="3:8">
      <c r="C311322" s="60">
        <v>226078325</v>
      </c>
      <c r="H311322" s="60">
        <v>7871713</v>
      </c>
    </row>
    <row r="311323" spans="3:8">
      <c r="C311323" s="60">
        <v>772489868</v>
      </c>
      <c r="H311323" s="60">
        <v>12699692</v>
      </c>
    </row>
    <row r="311324" spans="3:8">
      <c r="C311324" s="60">
        <v>548998176</v>
      </c>
      <c r="H311324" s="60">
        <v>3987117</v>
      </c>
    </row>
    <row r="311325" spans="3:8">
      <c r="C311325" s="60">
        <v>643960069</v>
      </c>
      <c r="H311325" s="60">
        <v>4729787</v>
      </c>
    </row>
    <row r="311326" spans="3:8">
      <c r="C311326" s="60">
        <v>589268307</v>
      </c>
      <c r="H311326" s="60">
        <v>5549869</v>
      </c>
    </row>
    <row r="311327" spans="3:8">
      <c r="C311327" s="60">
        <v>891983736</v>
      </c>
      <c r="H311327" s="60">
        <v>20517337</v>
      </c>
    </row>
    <row r="311328" spans="3:8">
      <c r="C311328" s="60">
        <v>295520040</v>
      </c>
      <c r="H311328" s="60">
        <v>3310846</v>
      </c>
    </row>
    <row r="311329" spans="3:8">
      <c r="C311329" s="60">
        <v>1328199753</v>
      </c>
      <c r="H311329" s="60">
        <v>10004082</v>
      </c>
    </row>
    <row r="311330" spans="3:8">
      <c r="C311330" s="60">
        <v>8277193785</v>
      </c>
      <c r="H311330" s="60">
        <v>134335578</v>
      </c>
    </row>
    <row r="311331" spans="3:8">
      <c r="C311331" s="60">
        <v>299563983</v>
      </c>
      <c r="H311331" s="60">
        <v>2194824</v>
      </c>
    </row>
    <row r="311332" spans="3:8">
      <c r="C311332" s="60">
        <v>114441652</v>
      </c>
      <c r="H311332" s="60">
        <v>795866</v>
      </c>
    </row>
    <row r="311333" spans="3:8">
      <c r="C311333" s="60">
        <v>7320428976</v>
      </c>
      <c r="H311333" s="60">
        <v>101171848</v>
      </c>
    </row>
    <row r="311334" spans="3:8">
      <c r="C311334" s="60">
        <v>428965668</v>
      </c>
      <c r="H311334" s="60">
        <v>1929210</v>
      </c>
    </row>
    <row r="311335" spans="3:8">
      <c r="C311335" s="60">
        <v>240301348</v>
      </c>
      <c r="H311335" s="60">
        <v>4821100</v>
      </c>
    </row>
    <row r="311336" spans="3:8">
      <c r="C311336" s="60">
        <v>559686325</v>
      </c>
      <c r="H311336" s="60">
        <v>-11021501</v>
      </c>
    </row>
    <row r="311337" spans="3:8">
      <c r="C311337" s="60">
        <v>113999465</v>
      </c>
      <c r="H311337" s="60">
        <v>-160757</v>
      </c>
    </row>
    <row r="311338" spans="3:8">
      <c r="C311338" s="60">
        <v>215345430</v>
      </c>
      <c r="H311338" s="60">
        <v>-1753796</v>
      </c>
    </row>
    <row r="311339" spans="3:8">
      <c r="C311339" s="60">
        <v>3499758429</v>
      </c>
      <c r="H311339" s="60">
        <v>64411165</v>
      </c>
    </row>
    <row r="311340" spans="3:8">
      <c r="C311340" s="60">
        <v>229819698</v>
      </c>
      <c r="H311340" s="60">
        <v>3418464</v>
      </c>
    </row>
    <row r="311341" spans="3:8">
      <c r="C311341" s="60">
        <v>1236195032</v>
      </c>
      <c r="H311341" s="60">
        <v>11768745</v>
      </c>
    </row>
    <row r="311342" spans="3:8">
      <c r="C311342" s="60">
        <v>9103681319</v>
      </c>
      <c r="H311342" s="60">
        <v>213963206</v>
      </c>
    </row>
    <row r="311343" spans="3:8">
      <c r="C311343" s="60">
        <v>998202713</v>
      </c>
      <c r="H311343" s="60">
        <v>9269550</v>
      </c>
    </row>
    <row r="311344" spans="3:8">
      <c r="C311344" s="60">
        <v>424239727</v>
      </c>
      <c r="H311344" s="60">
        <v>-139051</v>
      </c>
    </row>
    <row r="311345" spans="3:8">
      <c r="C311345" s="60">
        <v>4231515793</v>
      </c>
      <c r="H311345" s="60">
        <v>35082138</v>
      </c>
    </row>
    <row r="311346" spans="3:8">
      <c r="C311346" s="60">
        <v>3971065989</v>
      </c>
      <c r="H311346" s="60">
        <v>67359363</v>
      </c>
    </row>
    <row r="311347" spans="3:8">
      <c r="C311347" s="60">
        <v>743463158</v>
      </c>
      <c r="H311347" s="60">
        <v>8012551</v>
      </c>
    </row>
    <row r="311348" spans="3:8">
      <c r="C311348" s="60">
        <v>1134951771</v>
      </c>
      <c r="H311348" s="60">
        <v>10593892</v>
      </c>
    </row>
    <row r="311349" spans="3:8">
      <c r="C311349" s="60">
        <v>7381988804</v>
      </c>
      <c r="H311349" s="60">
        <v>48706414</v>
      </c>
    </row>
    <row r="311350" spans="3:8">
      <c r="C311350" s="60">
        <v>14217344091</v>
      </c>
      <c r="H311350" s="60">
        <v>175473024</v>
      </c>
    </row>
    <row r="311351" spans="3:8">
      <c r="C311351" s="60">
        <v>1108378826</v>
      </c>
      <c r="H311351" s="60">
        <v>4240421</v>
      </c>
    </row>
    <row r="311352" spans="3:8">
      <c r="C311352" s="60">
        <v>1536407104</v>
      </c>
      <c r="H311352" s="60">
        <v>22059059</v>
      </c>
    </row>
    <row r="311353" spans="3:8">
      <c r="C311353" s="60">
        <v>337476477</v>
      </c>
      <c r="H311353" s="60">
        <v>1445568</v>
      </c>
    </row>
    <row r="311354" spans="3:8">
      <c r="C311354" s="60">
        <v>1000181239</v>
      </c>
      <c r="H311354" s="60">
        <v>3351138</v>
      </c>
    </row>
    <row r="311355" spans="3:8">
      <c r="C311355" s="60">
        <v>508873569</v>
      </c>
      <c r="H311355" s="60">
        <v>6397270</v>
      </c>
    </row>
    <row r="311356" spans="3:8">
      <c r="C311356" s="60">
        <v>12884771902</v>
      </c>
      <c r="H311356" s="60">
        <v>248576668</v>
      </c>
    </row>
    <row r="311357" spans="3:8">
      <c r="C311357" s="60">
        <v>8828268860</v>
      </c>
      <c r="H311357" s="60">
        <v>160631813</v>
      </c>
    </row>
    <row r="311358" spans="3:8">
      <c r="C311358" s="60">
        <v>3798264871</v>
      </c>
      <c r="H311358" s="60">
        <v>14995293</v>
      </c>
    </row>
    <row r="311359" spans="3:8">
      <c r="C311359" s="60">
        <v>1516795293</v>
      </c>
      <c r="H311359" s="60">
        <v>2404648</v>
      </c>
    </row>
    <row r="311360" spans="3:8">
      <c r="C311360" s="60">
        <v>202565380</v>
      </c>
      <c r="H311360" s="60">
        <v>-1526541</v>
      </c>
    </row>
    <row r="311361" spans="3:8">
      <c r="C311361" s="60">
        <v>3854034005</v>
      </c>
      <c r="H311361" s="60">
        <v>47555832</v>
      </c>
    </row>
    <row r="311362" spans="3:8">
      <c r="C311362" s="60">
        <v>1884675456</v>
      </c>
      <c r="H311362" s="60">
        <v>-18439882</v>
      </c>
    </row>
    <row r="311363" spans="3:8">
      <c r="C311363" s="60">
        <v>5741534613</v>
      </c>
      <c r="H311363" s="60">
        <v>120797969</v>
      </c>
    </row>
    <row r="311364" spans="3:8">
      <c r="C311364" s="60">
        <v>11857765532</v>
      </c>
      <c r="H311364" s="60">
        <v>192611554</v>
      </c>
    </row>
    <row r="311365" spans="3:8">
      <c r="C311365" s="60">
        <v>2029035734</v>
      </c>
      <c r="H311365" s="60">
        <v>5811857</v>
      </c>
    </row>
    <row r="311366" spans="3:8">
      <c r="C311366" s="60">
        <v>80032081</v>
      </c>
      <c r="H311366" s="60">
        <v>591937</v>
      </c>
    </row>
    <row r="311367" spans="3:8">
      <c r="C311367" s="60">
        <v>579213625</v>
      </c>
      <c r="H311367" s="60">
        <v>5233933</v>
      </c>
    </row>
    <row r="311368" spans="3:8">
      <c r="C311368" s="60">
        <v>161231373</v>
      </c>
      <c r="H311368" s="60">
        <v>2509498</v>
      </c>
    </row>
    <row r="311369" spans="3:8">
      <c r="C311369" s="60">
        <v>386153735</v>
      </c>
      <c r="H311369" s="60">
        <v>4300325</v>
      </c>
    </row>
    <row r="311370" spans="3:8">
      <c r="C311370" s="60">
        <v>863935824</v>
      </c>
      <c r="H311370" s="60">
        <v>3662207</v>
      </c>
    </row>
    <row r="311371" spans="3:8">
      <c r="C311371" s="60">
        <v>603478828</v>
      </c>
      <c r="H311371" s="60">
        <v>14341033</v>
      </c>
    </row>
    <row r="311372" spans="3:8">
      <c r="C311372" s="60">
        <v>33783024</v>
      </c>
      <c r="H311372" s="60">
        <v>437570</v>
      </c>
    </row>
    <row r="311373" spans="3:8">
      <c r="C311373" s="60">
        <v>281702880</v>
      </c>
      <c r="H311373" s="60">
        <v>-443564</v>
      </c>
    </row>
    <row r="311374" spans="3:8">
      <c r="C311374" s="60">
        <v>1183131021</v>
      </c>
      <c r="H311374" s="60">
        <v>25186667</v>
      </c>
    </row>
    <row r="311375" spans="3:8">
      <c r="C311375" s="60">
        <v>1650365725</v>
      </c>
      <c r="H311375" s="60">
        <v>7928163</v>
      </c>
    </row>
    <row r="311376" spans="3:8">
      <c r="C311376" s="60">
        <v>570669407</v>
      </c>
      <c r="H311376" s="60">
        <v>-745435</v>
      </c>
    </row>
    <row r="311377" spans="3:8">
      <c r="C311377" s="60">
        <v>242598985</v>
      </c>
      <c r="H311377" s="60">
        <v>-795641</v>
      </c>
    </row>
    <row r="311378" spans="3:8">
      <c r="C311378" s="60">
        <v>6128375844</v>
      </c>
      <c r="H311378" s="60">
        <v>132133970</v>
      </c>
    </row>
    <row r="311379" spans="3:8">
      <c r="C311379" s="60">
        <v>9414025</v>
      </c>
      <c r="H311379" s="60">
        <v>283175</v>
      </c>
    </row>
    <row r="327682" spans="3:8">
      <c r="C327682" s="60" t="s">
        <v>174</v>
      </c>
      <c r="H327682" s="60" t="s">
        <v>1243</v>
      </c>
    </row>
    <row r="327683" spans="3:8">
      <c r="C327683" s="60">
        <v>371396063968</v>
      </c>
    </row>
    <row r="327684" spans="3:8">
      <c r="C327684" s="60">
        <v>586361568</v>
      </c>
      <c r="H327684" s="60">
        <v>-3584873</v>
      </c>
    </row>
    <row r="327685" spans="3:8">
      <c r="C327685" s="60">
        <v>488599039</v>
      </c>
      <c r="H327685" s="60">
        <v>-19621206</v>
      </c>
    </row>
    <row r="327686" spans="3:8">
      <c r="C327686" s="60">
        <v>948215101</v>
      </c>
      <c r="H327686" s="60">
        <v>6595735</v>
      </c>
    </row>
    <row r="327687" spans="3:8">
      <c r="C327687" s="60">
        <v>9969687980</v>
      </c>
      <c r="H327687" s="60">
        <v>157296922</v>
      </c>
    </row>
    <row r="327688" spans="3:8">
      <c r="C327688" s="60">
        <v>336963923</v>
      </c>
      <c r="H327688" s="60">
        <v>-16910878</v>
      </c>
    </row>
    <row r="327689" spans="3:8">
      <c r="C327689" s="60">
        <v>794462779</v>
      </c>
      <c r="H327689" s="60">
        <v>-29435515</v>
      </c>
    </row>
    <row r="327690" spans="3:8">
      <c r="C327690" s="60">
        <v>339136056</v>
      </c>
      <c r="H327690" s="60">
        <v>-22770654</v>
      </c>
    </row>
    <row r="327691" spans="3:8">
      <c r="C327691" s="60">
        <v>639560344</v>
      </c>
      <c r="H327691" s="60">
        <v>-133412</v>
      </c>
    </row>
    <row r="327692" spans="3:8">
      <c r="C327692" s="60">
        <v>705895455</v>
      </c>
      <c r="H327692" s="60">
        <v>-3387383</v>
      </c>
    </row>
    <row r="327693" spans="3:8">
      <c r="C327693" s="60">
        <v>174958053773</v>
      </c>
      <c r="H327693" s="60">
        <v>1938679418</v>
      </c>
    </row>
    <row r="327694" spans="3:8">
      <c r="C327694" s="60">
        <v>8992306105</v>
      </c>
      <c r="H327694" s="60">
        <v>368504450</v>
      </c>
    </row>
    <row r="327695" spans="3:8">
      <c r="C327695" s="60">
        <v>273594598</v>
      </c>
      <c r="H327695" s="60">
        <v>-939878</v>
      </c>
    </row>
    <row r="327696" spans="3:8">
      <c r="C327696" s="60">
        <v>748338217</v>
      </c>
      <c r="H327696" s="60">
        <v>-35079508</v>
      </c>
    </row>
    <row r="327697" spans="3:8">
      <c r="C327697" s="60">
        <v>742591566</v>
      </c>
      <c r="H327697" s="60">
        <v>-40440656</v>
      </c>
    </row>
    <row r="327698" spans="3:8">
      <c r="C327698" s="60">
        <v>273507955</v>
      </c>
      <c r="H327698" s="60">
        <v>-1304013</v>
      </c>
    </row>
    <row r="327699" spans="3:8">
      <c r="C327699" s="60">
        <v>674353021</v>
      </c>
      <c r="H327699" s="60">
        <v>-43882353</v>
      </c>
    </row>
    <row r="327700" spans="3:8">
      <c r="C327700" s="60">
        <v>1168107004</v>
      </c>
      <c r="H327700" s="60">
        <v>-41022308</v>
      </c>
    </row>
    <row r="327701" spans="3:8">
      <c r="C327701" s="60">
        <v>3950807489</v>
      </c>
      <c r="H327701" s="60">
        <v>159822657</v>
      </c>
    </row>
    <row r="327702" spans="3:8">
      <c r="C327702" s="60">
        <v>549827199</v>
      </c>
      <c r="H327702" s="60">
        <v>-33770138</v>
      </c>
    </row>
    <row r="327703" spans="3:8">
      <c r="C327703" s="60">
        <v>972643946</v>
      </c>
      <c r="H327703" s="60">
        <v>-27395906</v>
      </c>
    </row>
    <row r="327704" spans="3:8">
      <c r="C327704" s="60">
        <v>22267483718</v>
      </c>
      <c r="H327704" s="60">
        <v>272701264</v>
      </c>
    </row>
    <row r="327705" spans="3:8">
      <c r="C327705" s="60">
        <v>1113800464</v>
      </c>
      <c r="H327705" s="60">
        <v>1825589</v>
      </c>
    </row>
    <row r="327706" spans="3:8">
      <c r="C327706" s="60">
        <v>226078325</v>
      </c>
      <c r="H327706" s="60">
        <v>7871713</v>
      </c>
    </row>
    <row r="327707" spans="3:8">
      <c r="C327707" s="60">
        <v>772489868</v>
      </c>
      <c r="H327707" s="60">
        <v>12699692</v>
      </c>
    </row>
    <row r="327708" spans="3:8">
      <c r="C327708" s="60">
        <v>548998176</v>
      </c>
      <c r="H327708" s="60">
        <v>3987117</v>
      </c>
    </row>
    <row r="327709" spans="3:8">
      <c r="C327709" s="60">
        <v>643960069</v>
      </c>
      <c r="H327709" s="60">
        <v>4729787</v>
      </c>
    </row>
    <row r="327710" spans="3:8">
      <c r="C327710" s="60">
        <v>589268307</v>
      </c>
      <c r="H327710" s="60">
        <v>5549869</v>
      </c>
    </row>
    <row r="327711" spans="3:8">
      <c r="C327711" s="60">
        <v>891983736</v>
      </c>
      <c r="H327711" s="60">
        <v>20517337</v>
      </c>
    </row>
    <row r="327712" spans="3:8">
      <c r="C327712" s="60">
        <v>295520040</v>
      </c>
      <c r="H327712" s="60">
        <v>3310846</v>
      </c>
    </row>
    <row r="327713" spans="3:8">
      <c r="C327713" s="60">
        <v>1328199753</v>
      </c>
      <c r="H327713" s="60">
        <v>10004082</v>
      </c>
    </row>
    <row r="327714" spans="3:8">
      <c r="C327714" s="60">
        <v>8277193785</v>
      </c>
      <c r="H327714" s="60">
        <v>134335578</v>
      </c>
    </row>
    <row r="327715" spans="3:8">
      <c r="C327715" s="60">
        <v>299563983</v>
      </c>
      <c r="H327715" s="60">
        <v>2194824</v>
      </c>
    </row>
    <row r="327716" spans="3:8">
      <c r="C327716" s="60">
        <v>114441652</v>
      </c>
      <c r="H327716" s="60">
        <v>795866</v>
      </c>
    </row>
    <row r="327717" spans="3:8">
      <c r="C327717" s="60">
        <v>7320428976</v>
      </c>
      <c r="H327717" s="60">
        <v>101171848</v>
      </c>
    </row>
    <row r="327718" spans="3:8">
      <c r="C327718" s="60">
        <v>428965668</v>
      </c>
      <c r="H327718" s="60">
        <v>1929210</v>
      </c>
    </row>
    <row r="327719" spans="3:8">
      <c r="C327719" s="60">
        <v>240301348</v>
      </c>
      <c r="H327719" s="60">
        <v>4821100</v>
      </c>
    </row>
    <row r="327720" spans="3:8">
      <c r="C327720" s="60">
        <v>559686325</v>
      </c>
      <c r="H327720" s="60">
        <v>-11021501</v>
      </c>
    </row>
    <row r="327721" spans="3:8">
      <c r="C327721" s="60">
        <v>113999465</v>
      </c>
      <c r="H327721" s="60">
        <v>-160757</v>
      </c>
    </row>
    <row r="327722" spans="3:8">
      <c r="C327722" s="60">
        <v>215345430</v>
      </c>
      <c r="H327722" s="60">
        <v>-1753796</v>
      </c>
    </row>
    <row r="327723" spans="3:8">
      <c r="C327723" s="60">
        <v>3499758429</v>
      </c>
      <c r="H327723" s="60">
        <v>64411165</v>
      </c>
    </row>
    <row r="327724" spans="3:8">
      <c r="C327724" s="60">
        <v>229819698</v>
      </c>
      <c r="H327724" s="60">
        <v>3418464</v>
      </c>
    </row>
    <row r="327725" spans="3:8">
      <c r="C327725" s="60">
        <v>1236195032</v>
      </c>
      <c r="H327725" s="60">
        <v>11768745</v>
      </c>
    </row>
    <row r="327726" spans="3:8">
      <c r="C327726" s="60">
        <v>9103681319</v>
      </c>
      <c r="H327726" s="60">
        <v>213963206</v>
      </c>
    </row>
    <row r="327727" spans="3:8">
      <c r="C327727" s="60">
        <v>998202713</v>
      </c>
      <c r="H327727" s="60">
        <v>9269550</v>
      </c>
    </row>
    <row r="327728" spans="3:8">
      <c r="C327728" s="60">
        <v>424239727</v>
      </c>
      <c r="H327728" s="60">
        <v>-139051</v>
      </c>
    </row>
    <row r="327729" spans="3:8">
      <c r="C327729" s="60">
        <v>4231515793</v>
      </c>
      <c r="H327729" s="60">
        <v>35082138</v>
      </c>
    </row>
    <row r="327730" spans="3:8">
      <c r="C327730" s="60">
        <v>3971065989</v>
      </c>
      <c r="H327730" s="60">
        <v>67359363</v>
      </c>
    </row>
    <row r="327731" spans="3:8">
      <c r="C327731" s="60">
        <v>743463158</v>
      </c>
      <c r="H327731" s="60">
        <v>8012551</v>
      </c>
    </row>
    <row r="327732" spans="3:8">
      <c r="C327732" s="60">
        <v>1134951771</v>
      </c>
      <c r="H327732" s="60">
        <v>10593892</v>
      </c>
    </row>
    <row r="327733" spans="3:8">
      <c r="C327733" s="60">
        <v>7381988804</v>
      </c>
      <c r="H327733" s="60">
        <v>48706414</v>
      </c>
    </row>
    <row r="327734" spans="3:8">
      <c r="C327734" s="60">
        <v>14217344091</v>
      </c>
      <c r="H327734" s="60">
        <v>175473024</v>
      </c>
    </row>
    <row r="327735" spans="3:8">
      <c r="C327735" s="60">
        <v>1108378826</v>
      </c>
      <c r="H327735" s="60">
        <v>4240421</v>
      </c>
    </row>
    <row r="327736" spans="3:8">
      <c r="C327736" s="60">
        <v>1536407104</v>
      </c>
      <c r="H327736" s="60">
        <v>22059059</v>
      </c>
    </row>
    <row r="327737" spans="3:8">
      <c r="C327737" s="60">
        <v>337476477</v>
      </c>
      <c r="H327737" s="60">
        <v>1445568</v>
      </c>
    </row>
    <row r="327738" spans="3:8">
      <c r="C327738" s="60">
        <v>1000181239</v>
      </c>
      <c r="H327738" s="60">
        <v>3351138</v>
      </c>
    </row>
    <row r="327739" spans="3:8">
      <c r="C327739" s="60">
        <v>508873569</v>
      </c>
      <c r="H327739" s="60">
        <v>6397270</v>
      </c>
    </row>
    <row r="327740" spans="3:8">
      <c r="C327740" s="60">
        <v>12884771902</v>
      </c>
      <c r="H327740" s="60">
        <v>248576668</v>
      </c>
    </row>
    <row r="327741" spans="3:8">
      <c r="C327741" s="60">
        <v>8828268860</v>
      </c>
      <c r="H327741" s="60">
        <v>160631813</v>
      </c>
    </row>
    <row r="327742" spans="3:8">
      <c r="C327742" s="60">
        <v>3798264871</v>
      </c>
      <c r="H327742" s="60">
        <v>14995293</v>
      </c>
    </row>
    <row r="327743" spans="3:8">
      <c r="C327743" s="60">
        <v>1516795293</v>
      </c>
      <c r="H327743" s="60">
        <v>2404648</v>
      </c>
    </row>
    <row r="327744" spans="3:8">
      <c r="C327744" s="60">
        <v>202565380</v>
      </c>
      <c r="H327744" s="60">
        <v>-1526541</v>
      </c>
    </row>
    <row r="327745" spans="3:8">
      <c r="C327745" s="60">
        <v>3854034005</v>
      </c>
      <c r="H327745" s="60">
        <v>47555832</v>
      </c>
    </row>
    <row r="327746" spans="3:8">
      <c r="C327746" s="60">
        <v>1884675456</v>
      </c>
      <c r="H327746" s="60">
        <v>-18439882</v>
      </c>
    </row>
    <row r="327747" spans="3:8">
      <c r="C327747" s="60">
        <v>5741534613</v>
      </c>
      <c r="H327747" s="60">
        <v>120797969</v>
      </c>
    </row>
    <row r="327748" spans="3:8">
      <c r="C327748" s="60">
        <v>11857765532</v>
      </c>
      <c r="H327748" s="60">
        <v>192611554</v>
      </c>
    </row>
    <row r="327749" spans="3:8">
      <c r="C327749" s="60">
        <v>2029035734</v>
      </c>
      <c r="H327749" s="60">
        <v>5811857</v>
      </c>
    </row>
    <row r="327750" spans="3:8">
      <c r="C327750" s="60">
        <v>80032081</v>
      </c>
      <c r="H327750" s="60">
        <v>591937</v>
      </c>
    </row>
    <row r="327751" spans="3:8">
      <c r="C327751" s="60">
        <v>579213625</v>
      </c>
      <c r="H327751" s="60">
        <v>5233933</v>
      </c>
    </row>
    <row r="327752" spans="3:8">
      <c r="C327752" s="60">
        <v>161231373</v>
      </c>
      <c r="H327752" s="60">
        <v>2509498</v>
      </c>
    </row>
    <row r="327753" spans="3:8">
      <c r="C327753" s="60">
        <v>386153735</v>
      </c>
      <c r="H327753" s="60">
        <v>4300325</v>
      </c>
    </row>
    <row r="327754" spans="3:8">
      <c r="C327754" s="60">
        <v>863935824</v>
      </c>
      <c r="H327754" s="60">
        <v>3662207</v>
      </c>
    </row>
    <row r="327755" spans="3:8">
      <c r="C327755" s="60">
        <v>603478828</v>
      </c>
      <c r="H327755" s="60">
        <v>14341033</v>
      </c>
    </row>
    <row r="327756" spans="3:8">
      <c r="C327756" s="60">
        <v>33783024</v>
      </c>
      <c r="H327756" s="60">
        <v>437570</v>
      </c>
    </row>
    <row r="327757" spans="3:8">
      <c r="C327757" s="60">
        <v>281702880</v>
      </c>
      <c r="H327757" s="60">
        <v>-443564</v>
      </c>
    </row>
    <row r="327758" spans="3:8">
      <c r="C327758" s="60">
        <v>1183131021</v>
      </c>
      <c r="H327758" s="60">
        <v>25186667</v>
      </c>
    </row>
    <row r="327759" spans="3:8">
      <c r="C327759" s="60">
        <v>1650365725</v>
      </c>
      <c r="H327759" s="60">
        <v>7928163</v>
      </c>
    </row>
    <row r="327760" spans="3:8">
      <c r="C327760" s="60">
        <v>570669407</v>
      </c>
      <c r="H327760" s="60">
        <v>-745435</v>
      </c>
    </row>
    <row r="327761" spans="3:8">
      <c r="C327761" s="60">
        <v>242598985</v>
      </c>
      <c r="H327761" s="60">
        <v>-795641</v>
      </c>
    </row>
    <row r="327762" spans="3:8">
      <c r="C327762" s="60">
        <v>6128375844</v>
      </c>
      <c r="H327762" s="60">
        <v>132133970</v>
      </c>
    </row>
    <row r="327763" spans="3:8">
      <c r="C327763" s="60">
        <v>9414025</v>
      </c>
      <c r="H327763" s="60">
        <v>283175</v>
      </c>
    </row>
    <row r="344066" spans="3:8">
      <c r="C344066" s="60" t="s">
        <v>174</v>
      </c>
      <c r="H344066" s="60" t="s">
        <v>1243</v>
      </c>
    </row>
    <row r="344067" spans="3:8">
      <c r="C344067" s="60">
        <v>371396063968</v>
      </c>
    </row>
    <row r="344068" spans="3:8">
      <c r="C344068" s="60">
        <v>586361568</v>
      </c>
      <c r="H344068" s="60">
        <v>-3584873</v>
      </c>
    </row>
    <row r="344069" spans="3:8">
      <c r="C344069" s="60">
        <v>488599039</v>
      </c>
      <c r="H344069" s="60">
        <v>-19621206</v>
      </c>
    </row>
    <row r="344070" spans="3:8">
      <c r="C344070" s="60">
        <v>948215101</v>
      </c>
      <c r="H344070" s="60">
        <v>6595735</v>
      </c>
    </row>
    <row r="344071" spans="3:8">
      <c r="C344071" s="60">
        <v>9969687980</v>
      </c>
      <c r="H344071" s="60">
        <v>157296922</v>
      </c>
    </row>
    <row r="344072" spans="3:8">
      <c r="C344072" s="60">
        <v>336963923</v>
      </c>
      <c r="H344072" s="60">
        <v>-16910878</v>
      </c>
    </row>
    <row r="344073" spans="3:8">
      <c r="C344073" s="60">
        <v>794462779</v>
      </c>
      <c r="H344073" s="60">
        <v>-29435515</v>
      </c>
    </row>
    <row r="344074" spans="3:8">
      <c r="C344074" s="60">
        <v>339136056</v>
      </c>
      <c r="H344074" s="60">
        <v>-22770654</v>
      </c>
    </row>
    <row r="344075" spans="3:8">
      <c r="C344075" s="60">
        <v>639560344</v>
      </c>
      <c r="H344075" s="60">
        <v>-133412</v>
      </c>
    </row>
    <row r="344076" spans="3:8">
      <c r="C344076" s="60">
        <v>705895455</v>
      </c>
      <c r="H344076" s="60">
        <v>-3387383</v>
      </c>
    </row>
    <row r="344077" spans="3:8">
      <c r="C344077" s="60">
        <v>174958053773</v>
      </c>
      <c r="H344077" s="60">
        <v>1938679418</v>
      </c>
    </row>
    <row r="344078" spans="3:8">
      <c r="C344078" s="60">
        <v>8992306105</v>
      </c>
      <c r="H344078" s="60">
        <v>368504450</v>
      </c>
    </row>
    <row r="344079" spans="3:8">
      <c r="C344079" s="60">
        <v>273594598</v>
      </c>
      <c r="H344079" s="60">
        <v>-939878</v>
      </c>
    </row>
    <row r="344080" spans="3:8">
      <c r="C344080" s="60">
        <v>748338217</v>
      </c>
      <c r="H344080" s="60">
        <v>-35079508</v>
      </c>
    </row>
    <row r="344081" spans="3:8">
      <c r="C344081" s="60">
        <v>742591566</v>
      </c>
      <c r="H344081" s="60">
        <v>-40440656</v>
      </c>
    </row>
    <row r="344082" spans="3:8">
      <c r="C344082" s="60">
        <v>273507955</v>
      </c>
      <c r="H344082" s="60">
        <v>-1304013</v>
      </c>
    </row>
    <row r="344083" spans="3:8">
      <c r="C344083" s="60">
        <v>674353021</v>
      </c>
      <c r="H344083" s="60">
        <v>-43882353</v>
      </c>
    </row>
    <row r="344084" spans="3:8">
      <c r="C344084" s="60">
        <v>1168107004</v>
      </c>
      <c r="H344084" s="60">
        <v>-41022308</v>
      </c>
    </row>
    <row r="344085" spans="3:8">
      <c r="C344085" s="60">
        <v>3950807489</v>
      </c>
      <c r="H344085" s="60">
        <v>159822657</v>
      </c>
    </row>
    <row r="344086" spans="3:8">
      <c r="C344086" s="60">
        <v>549827199</v>
      </c>
      <c r="H344086" s="60">
        <v>-33770138</v>
      </c>
    </row>
    <row r="344087" spans="3:8">
      <c r="C344087" s="60">
        <v>972643946</v>
      </c>
      <c r="H344087" s="60">
        <v>-27395906</v>
      </c>
    </row>
    <row r="344088" spans="3:8">
      <c r="C344088" s="60">
        <v>22267483718</v>
      </c>
      <c r="H344088" s="60">
        <v>272701264</v>
      </c>
    </row>
    <row r="344089" spans="3:8">
      <c r="C344089" s="60">
        <v>1113800464</v>
      </c>
      <c r="H344089" s="60">
        <v>1825589</v>
      </c>
    </row>
    <row r="344090" spans="3:8">
      <c r="C344090" s="60">
        <v>226078325</v>
      </c>
      <c r="H344090" s="60">
        <v>7871713</v>
      </c>
    </row>
    <row r="344091" spans="3:8">
      <c r="C344091" s="60">
        <v>772489868</v>
      </c>
      <c r="H344091" s="60">
        <v>12699692</v>
      </c>
    </row>
    <row r="344092" spans="3:8">
      <c r="C344092" s="60">
        <v>548998176</v>
      </c>
      <c r="H344092" s="60">
        <v>3987117</v>
      </c>
    </row>
    <row r="344093" spans="3:8">
      <c r="C344093" s="60">
        <v>643960069</v>
      </c>
      <c r="H344093" s="60">
        <v>4729787</v>
      </c>
    </row>
    <row r="344094" spans="3:8">
      <c r="C344094" s="60">
        <v>589268307</v>
      </c>
      <c r="H344094" s="60">
        <v>5549869</v>
      </c>
    </row>
    <row r="344095" spans="3:8">
      <c r="C344095" s="60">
        <v>891983736</v>
      </c>
      <c r="H344095" s="60">
        <v>20517337</v>
      </c>
    </row>
    <row r="344096" spans="3:8">
      <c r="C344096" s="60">
        <v>295520040</v>
      </c>
      <c r="H344096" s="60">
        <v>3310846</v>
      </c>
    </row>
    <row r="344097" spans="3:8">
      <c r="C344097" s="60">
        <v>1328199753</v>
      </c>
      <c r="H344097" s="60">
        <v>10004082</v>
      </c>
    </row>
    <row r="344098" spans="3:8">
      <c r="C344098" s="60">
        <v>8277193785</v>
      </c>
      <c r="H344098" s="60">
        <v>134335578</v>
      </c>
    </row>
    <row r="344099" spans="3:8">
      <c r="C344099" s="60">
        <v>299563983</v>
      </c>
      <c r="H344099" s="60">
        <v>2194824</v>
      </c>
    </row>
    <row r="344100" spans="3:8">
      <c r="C344100" s="60">
        <v>114441652</v>
      </c>
      <c r="H344100" s="60">
        <v>795866</v>
      </c>
    </row>
    <row r="344101" spans="3:8">
      <c r="C344101" s="60">
        <v>7320428976</v>
      </c>
      <c r="H344101" s="60">
        <v>101171848</v>
      </c>
    </row>
    <row r="344102" spans="3:8">
      <c r="C344102" s="60">
        <v>428965668</v>
      </c>
      <c r="H344102" s="60">
        <v>1929210</v>
      </c>
    </row>
    <row r="344103" spans="3:8">
      <c r="C344103" s="60">
        <v>240301348</v>
      </c>
      <c r="H344103" s="60">
        <v>4821100</v>
      </c>
    </row>
    <row r="344104" spans="3:8">
      <c r="C344104" s="60">
        <v>559686325</v>
      </c>
      <c r="H344104" s="60">
        <v>-11021501</v>
      </c>
    </row>
    <row r="344105" spans="3:8">
      <c r="C344105" s="60">
        <v>113999465</v>
      </c>
      <c r="H344105" s="60">
        <v>-160757</v>
      </c>
    </row>
    <row r="344106" spans="3:8">
      <c r="C344106" s="60">
        <v>215345430</v>
      </c>
      <c r="H344106" s="60">
        <v>-1753796</v>
      </c>
    </row>
    <row r="344107" spans="3:8">
      <c r="C344107" s="60">
        <v>3499758429</v>
      </c>
      <c r="H344107" s="60">
        <v>64411165</v>
      </c>
    </row>
    <row r="344108" spans="3:8">
      <c r="C344108" s="60">
        <v>229819698</v>
      </c>
      <c r="H344108" s="60">
        <v>3418464</v>
      </c>
    </row>
    <row r="344109" spans="3:8">
      <c r="C344109" s="60">
        <v>1236195032</v>
      </c>
      <c r="H344109" s="60">
        <v>11768745</v>
      </c>
    </row>
    <row r="344110" spans="3:8">
      <c r="C344110" s="60">
        <v>9103681319</v>
      </c>
      <c r="H344110" s="60">
        <v>213963206</v>
      </c>
    </row>
    <row r="344111" spans="3:8">
      <c r="C344111" s="60">
        <v>998202713</v>
      </c>
      <c r="H344111" s="60">
        <v>9269550</v>
      </c>
    </row>
    <row r="344112" spans="3:8">
      <c r="C344112" s="60">
        <v>424239727</v>
      </c>
      <c r="H344112" s="60">
        <v>-139051</v>
      </c>
    </row>
    <row r="344113" spans="3:8">
      <c r="C344113" s="60">
        <v>4231515793</v>
      </c>
      <c r="H344113" s="60">
        <v>35082138</v>
      </c>
    </row>
    <row r="344114" spans="3:8">
      <c r="C344114" s="60">
        <v>3971065989</v>
      </c>
      <c r="H344114" s="60">
        <v>67359363</v>
      </c>
    </row>
    <row r="344115" spans="3:8">
      <c r="C344115" s="60">
        <v>743463158</v>
      </c>
      <c r="H344115" s="60">
        <v>8012551</v>
      </c>
    </row>
    <row r="344116" spans="3:8">
      <c r="C344116" s="60">
        <v>1134951771</v>
      </c>
      <c r="H344116" s="60">
        <v>10593892</v>
      </c>
    </row>
    <row r="344117" spans="3:8">
      <c r="C344117" s="60">
        <v>7381988804</v>
      </c>
      <c r="H344117" s="60">
        <v>48706414</v>
      </c>
    </row>
    <row r="344118" spans="3:8">
      <c r="C344118" s="60">
        <v>14217344091</v>
      </c>
      <c r="H344118" s="60">
        <v>175473024</v>
      </c>
    </row>
    <row r="344119" spans="3:8">
      <c r="C344119" s="60">
        <v>1108378826</v>
      </c>
      <c r="H344119" s="60">
        <v>4240421</v>
      </c>
    </row>
    <row r="344120" spans="3:8">
      <c r="C344120" s="60">
        <v>1536407104</v>
      </c>
      <c r="H344120" s="60">
        <v>22059059</v>
      </c>
    </row>
    <row r="344121" spans="3:8">
      <c r="C344121" s="60">
        <v>337476477</v>
      </c>
      <c r="H344121" s="60">
        <v>1445568</v>
      </c>
    </row>
    <row r="344122" spans="3:8">
      <c r="C344122" s="60">
        <v>1000181239</v>
      </c>
      <c r="H344122" s="60">
        <v>3351138</v>
      </c>
    </row>
    <row r="344123" spans="3:8">
      <c r="C344123" s="60">
        <v>508873569</v>
      </c>
      <c r="H344123" s="60">
        <v>6397270</v>
      </c>
    </row>
    <row r="344124" spans="3:8">
      <c r="C344124" s="60">
        <v>12884771902</v>
      </c>
      <c r="H344124" s="60">
        <v>248576668</v>
      </c>
    </row>
    <row r="344125" spans="3:8">
      <c r="C344125" s="60">
        <v>8828268860</v>
      </c>
      <c r="H344125" s="60">
        <v>160631813</v>
      </c>
    </row>
    <row r="344126" spans="3:8">
      <c r="C344126" s="60">
        <v>3798264871</v>
      </c>
      <c r="H344126" s="60">
        <v>14995293</v>
      </c>
    </row>
    <row r="344127" spans="3:8">
      <c r="C344127" s="60">
        <v>1516795293</v>
      </c>
      <c r="H344127" s="60">
        <v>2404648</v>
      </c>
    </row>
    <row r="344128" spans="3:8">
      <c r="C344128" s="60">
        <v>202565380</v>
      </c>
      <c r="H344128" s="60">
        <v>-1526541</v>
      </c>
    </row>
    <row r="344129" spans="3:8">
      <c r="C344129" s="60">
        <v>3854034005</v>
      </c>
      <c r="H344129" s="60">
        <v>47555832</v>
      </c>
    </row>
    <row r="344130" spans="3:8">
      <c r="C344130" s="60">
        <v>1884675456</v>
      </c>
      <c r="H344130" s="60">
        <v>-18439882</v>
      </c>
    </row>
    <row r="344131" spans="3:8">
      <c r="C344131" s="60">
        <v>5741534613</v>
      </c>
      <c r="H344131" s="60">
        <v>120797969</v>
      </c>
    </row>
    <row r="344132" spans="3:8">
      <c r="C344132" s="60">
        <v>11857765532</v>
      </c>
      <c r="H344132" s="60">
        <v>192611554</v>
      </c>
    </row>
    <row r="344133" spans="3:8">
      <c r="C344133" s="60">
        <v>2029035734</v>
      </c>
      <c r="H344133" s="60">
        <v>5811857</v>
      </c>
    </row>
    <row r="344134" spans="3:8">
      <c r="C344134" s="60">
        <v>80032081</v>
      </c>
      <c r="H344134" s="60">
        <v>591937</v>
      </c>
    </row>
    <row r="344135" spans="3:8">
      <c r="C344135" s="60">
        <v>579213625</v>
      </c>
      <c r="H344135" s="60">
        <v>5233933</v>
      </c>
    </row>
    <row r="344136" spans="3:8">
      <c r="C344136" s="60">
        <v>161231373</v>
      </c>
      <c r="H344136" s="60">
        <v>2509498</v>
      </c>
    </row>
    <row r="344137" spans="3:8">
      <c r="C344137" s="60">
        <v>386153735</v>
      </c>
      <c r="H344137" s="60">
        <v>4300325</v>
      </c>
    </row>
    <row r="344138" spans="3:8">
      <c r="C344138" s="60">
        <v>863935824</v>
      </c>
      <c r="H344138" s="60">
        <v>3662207</v>
      </c>
    </row>
    <row r="344139" spans="3:8">
      <c r="C344139" s="60">
        <v>603478828</v>
      </c>
      <c r="H344139" s="60">
        <v>14341033</v>
      </c>
    </row>
    <row r="344140" spans="3:8">
      <c r="C344140" s="60">
        <v>33783024</v>
      </c>
      <c r="H344140" s="60">
        <v>437570</v>
      </c>
    </row>
    <row r="344141" spans="3:8">
      <c r="C344141" s="60">
        <v>281702880</v>
      </c>
      <c r="H344141" s="60">
        <v>-443564</v>
      </c>
    </row>
    <row r="344142" spans="3:8">
      <c r="C344142" s="60">
        <v>1183131021</v>
      </c>
      <c r="H344142" s="60">
        <v>25186667</v>
      </c>
    </row>
    <row r="344143" spans="3:8">
      <c r="C344143" s="60">
        <v>1650365725</v>
      </c>
      <c r="H344143" s="60">
        <v>7928163</v>
      </c>
    </row>
    <row r="344144" spans="3:8">
      <c r="C344144" s="60">
        <v>570669407</v>
      </c>
      <c r="H344144" s="60">
        <v>-745435</v>
      </c>
    </row>
    <row r="344145" spans="3:8">
      <c r="C344145" s="60">
        <v>242598985</v>
      </c>
      <c r="H344145" s="60">
        <v>-795641</v>
      </c>
    </row>
    <row r="344146" spans="3:8">
      <c r="C344146" s="60">
        <v>6128375844</v>
      </c>
      <c r="H344146" s="60">
        <v>132133970</v>
      </c>
    </row>
    <row r="344147" spans="3:8">
      <c r="C344147" s="60">
        <v>9414025</v>
      </c>
      <c r="H344147" s="60">
        <v>283175</v>
      </c>
    </row>
    <row r="360450" spans="3:8">
      <c r="C360450" s="60" t="s">
        <v>174</v>
      </c>
      <c r="H360450" s="60" t="s">
        <v>1243</v>
      </c>
    </row>
    <row r="360451" spans="3:8">
      <c r="C360451" s="60">
        <v>371396063968</v>
      </c>
    </row>
    <row r="360452" spans="3:8">
      <c r="C360452" s="60">
        <v>586361568</v>
      </c>
      <c r="H360452" s="60">
        <v>-3584873</v>
      </c>
    </row>
    <row r="360453" spans="3:8">
      <c r="C360453" s="60">
        <v>488599039</v>
      </c>
      <c r="H360453" s="60">
        <v>-19621206</v>
      </c>
    </row>
    <row r="360454" spans="3:8">
      <c r="C360454" s="60">
        <v>948215101</v>
      </c>
      <c r="H360454" s="60">
        <v>6595735</v>
      </c>
    </row>
    <row r="360455" spans="3:8">
      <c r="C360455" s="60">
        <v>9969687980</v>
      </c>
      <c r="H360455" s="60">
        <v>157296922</v>
      </c>
    </row>
    <row r="360456" spans="3:8">
      <c r="C360456" s="60">
        <v>336963923</v>
      </c>
      <c r="H360456" s="60">
        <v>-16910878</v>
      </c>
    </row>
    <row r="360457" spans="3:8">
      <c r="C360457" s="60">
        <v>794462779</v>
      </c>
      <c r="H360457" s="60">
        <v>-29435515</v>
      </c>
    </row>
    <row r="360458" spans="3:8">
      <c r="C360458" s="60">
        <v>339136056</v>
      </c>
      <c r="H360458" s="60">
        <v>-22770654</v>
      </c>
    </row>
    <row r="360459" spans="3:8">
      <c r="C360459" s="60">
        <v>639560344</v>
      </c>
      <c r="H360459" s="60">
        <v>-133412</v>
      </c>
    </row>
    <row r="360460" spans="3:8">
      <c r="C360460" s="60">
        <v>705895455</v>
      </c>
      <c r="H360460" s="60">
        <v>-3387383</v>
      </c>
    </row>
    <row r="360461" spans="3:8">
      <c r="C360461" s="60">
        <v>174958053773</v>
      </c>
      <c r="H360461" s="60">
        <v>1938679418</v>
      </c>
    </row>
    <row r="360462" spans="3:8">
      <c r="C360462" s="60">
        <v>8992306105</v>
      </c>
      <c r="H360462" s="60">
        <v>368504450</v>
      </c>
    </row>
    <row r="360463" spans="3:8">
      <c r="C360463" s="60">
        <v>273594598</v>
      </c>
      <c r="H360463" s="60">
        <v>-939878</v>
      </c>
    </row>
    <row r="360464" spans="3:8">
      <c r="C360464" s="60">
        <v>748338217</v>
      </c>
      <c r="H360464" s="60">
        <v>-35079508</v>
      </c>
    </row>
    <row r="360465" spans="3:8">
      <c r="C360465" s="60">
        <v>742591566</v>
      </c>
      <c r="H360465" s="60">
        <v>-40440656</v>
      </c>
    </row>
    <row r="360466" spans="3:8">
      <c r="C360466" s="60">
        <v>273507955</v>
      </c>
      <c r="H360466" s="60">
        <v>-1304013</v>
      </c>
    </row>
    <row r="360467" spans="3:8">
      <c r="C360467" s="60">
        <v>674353021</v>
      </c>
      <c r="H360467" s="60">
        <v>-43882353</v>
      </c>
    </row>
    <row r="360468" spans="3:8">
      <c r="C360468" s="60">
        <v>1168107004</v>
      </c>
      <c r="H360468" s="60">
        <v>-41022308</v>
      </c>
    </row>
    <row r="360469" spans="3:8">
      <c r="C360469" s="60">
        <v>3950807489</v>
      </c>
      <c r="H360469" s="60">
        <v>159822657</v>
      </c>
    </row>
    <row r="360470" spans="3:8">
      <c r="C360470" s="60">
        <v>549827199</v>
      </c>
      <c r="H360470" s="60">
        <v>-33770138</v>
      </c>
    </row>
    <row r="360471" spans="3:8">
      <c r="C360471" s="60">
        <v>972643946</v>
      </c>
      <c r="H360471" s="60">
        <v>-27395906</v>
      </c>
    </row>
    <row r="360472" spans="3:8">
      <c r="C360472" s="60">
        <v>22267483718</v>
      </c>
      <c r="H360472" s="60">
        <v>272701264</v>
      </c>
    </row>
    <row r="360473" spans="3:8">
      <c r="C360473" s="60">
        <v>1113800464</v>
      </c>
      <c r="H360473" s="60">
        <v>1825589</v>
      </c>
    </row>
    <row r="360474" spans="3:8">
      <c r="C360474" s="60">
        <v>226078325</v>
      </c>
      <c r="H360474" s="60">
        <v>7871713</v>
      </c>
    </row>
    <row r="360475" spans="3:8">
      <c r="C360475" s="60">
        <v>772489868</v>
      </c>
      <c r="H360475" s="60">
        <v>12699692</v>
      </c>
    </row>
    <row r="360476" spans="3:8">
      <c r="C360476" s="60">
        <v>548998176</v>
      </c>
      <c r="H360476" s="60">
        <v>3987117</v>
      </c>
    </row>
    <row r="360477" spans="3:8">
      <c r="C360477" s="60">
        <v>643960069</v>
      </c>
      <c r="H360477" s="60">
        <v>4729787</v>
      </c>
    </row>
    <row r="360478" spans="3:8">
      <c r="C360478" s="60">
        <v>589268307</v>
      </c>
      <c r="H360478" s="60">
        <v>5549869</v>
      </c>
    </row>
    <row r="360479" spans="3:8">
      <c r="C360479" s="60">
        <v>891983736</v>
      </c>
      <c r="H360479" s="60">
        <v>20517337</v>
      </c>
    </row>
    <row r="360480" spans="3:8">
      <c r="C360480" s="60">
        <v>295520040</v>
      </c>
      <c r="H360480" s="60">
        <v>3310846</v>
      </c>
    </row>
    <row r="360481" spans="3:8">
      <c r="C360481" s="60">
        <v>1328199753</v>
      </c>
      <c r="H360481" s="60">
        <v>10004082</v>
      </c>
    </row>
    <row r="360482" spans="3:8">
      <c r="C360482" s="60">
        <v>8277193785</v>
      </c>
      <c r="H360482" s="60">
        <v>134335578</v>
      </c>
    </row>
    <row r="360483" spans="3:8">
      <c r="C360483" s="60">
        <v>299563983</v>
      </c>
      <c r="H360483" s="60">
        <v>2194824</v>
      </c>
    </row>
    <row r="360484" spans="3:8">
      <c r="C360484" s="60">
        <v>114441652</v>
      </c>
      <c r="H360484" s="60">
        <v>795866</v>
      </c>
    </row>
    <row r="360485" spans="3:8">
      <c r="C360485" s="60">
        <v>7320428976</v>
      </c>
      <c r="H360485" s="60">
        <v>101171848</v>
      </c>
    </row>
    <row r="360486" spans="3:8">
      <c r="C360486" s="60">
        <v>428965668</v>
      </c>
      <c r="H360486" s="60">
        <v>1929210</v>
      </c>
    </row>
    <row r="360487" spans="3:8">
      <c r="C360487" s="60">
        <v>240301348</v>
      </c>
      <c r="H360487" s="60">
        <v>4821100</v>
      </c>
    </row>
    <row r="360488" spans="3:8">
      <c r="C360488" s="60">
        <v>559686325</v>
      </c>
      <c r="H360488" s="60">
        <v>-11021501</v>
      </c>
    </row>
    <row r="360489" spans="3:8">
      <c r="C360489" s="60">
        <v>113999465</v>
      </c>
      <c r="H360489" s="60">
        <v>-160757</v>
      </c>
    </row>
    <row r="360490" spans="3:8">
      <c r="C360490" s="60">
        <v>215345430</v>
      </c>
      <c r="H360490" s="60">
        <v>-1753796</v>
      </c>
    </row>
    <row r="360491" spans="3:8">
      <c r="C360491" s="60">
        <v>3499758429</v>
      </c>
      <c r="H360491" s="60">
        <v>64411165</v>
      </c>
    </row>
    <row r="360492" spans="3:8">
      <c r="C360492" s="60">
        <v>229819698</v>
      </c>
      <c r="H360492" s="60">
        <v>3418464</v>
      </c>
    </row>
    <row r="360493" spans="3:8">
      <c r="C360493" s="60">
        <v>1236195032</v>
      </c>
      <c r="H360493" s="60">
        <v>11768745</v>
      </c>
    </row>
    <row r="360494" spans="3:8">
      <c r="C360494" s="60">
        <v>9103681319</v>
      </c>
      <c r="H360494" s="60">
        <v>213963206</v>
      </c>
    </row>
    <row r="360495" spans="3:8">
      <c r="C360495" s="60">
        <v>998202713</v>
      </c>
      <c r="H360495" s="60">
        <v>9269550</v>
      </c>
    </row>
    <row r="360496" spans="3:8">
      <c r="C360496" s="60">
        <v>424239727</v>
      </c>
      <c r="H360496" s="60">
        <v>-139051</v>
      </c>
    </row>
    <row r="360497" spans="3:8">
      <c r="C360497" s="60">
        <v>4231515793</v>
      </c>
      <c r="H360497" s="60">
        <v>35082138</v>
      </c>
    </row>
    <row r="360498" spans="3:8">
      <c r="C360498" s="60">
        <v>3971065989</v>
      </c>
      <c r="H360498" s="60">
        <v>67359363</v>
      </c>
    </row>
    <row r="360499" spans="3:8">
      <c r="C360499" s="60">
        <v>743463158</v>
      </c>
      <c r="H360499" s="60">
        <v>8012551</v>
      </c>
    </row>
    <row r="360500" spans="3:8">
      <c r="C360500" s="60">
        <v>1134951771</v>
      </c>
      <c r="H360500" s="60">
        <v>10593892</v>
      </c>
    </row>
    <row r="360501" spans="3:8">
      <c r="C360501" s="60">
        <v>7381988804</v>
      </c>
      <c r="H360501" s="60">
        <v>48706414</v>
      </c>
    </row>
    <row r="360502" spans="3:8">
      <c r="C360502" s="60">
        <v>14217344091</v>
      </c>
      <c r="H360502" s="60">
        <v>175473024</v>
      </c>
    </row>
    <row r="360503" spans="3:8">
      <c r="C360503" s="60">
        <v>1108378826</v>
      </c>
      <c r="H360503" s="60">
        <v>4240421</v>
      </c>
    </row>
    <row r="360504" spans="3:8">
      <c r="C360504" s="60">
        <v>1536407104</v>
      </c>
      <c r="H360504" s="60">
        <v>22059059</v>
      </c>
    </row>
    <row r="360505" spans="3:8">
      <c r="C360505" s="60">
        <v>337476477</v>
      </c>
      <c r="H360505" s="60">
        <v>1445568</v>
      </c>
    </row>
    <row r="360506" spans="3:8">
      <c r="C360506" s="60">
        <v>1000181239</v>
      </c>
      <c r="H360506" s="60">
        <v>3351138</v>
      </c>
    </row>
    <row r="360507" spans="3:8">
      <c r="C360507" s="60">
        <v>508873569</v>
      </c>
      <c r="H360507" s="60">
        <v>6397270</v>
      </c>
    </row>
    <row r="360508" spans="3:8">
      <c r="C360508" s="60">
        <v>12884771902</v>
      </c>
      <c r="H360508" s="60">
        <v>248576668</v>
      </c>
    </row>
    <row r="360509" spans="3:8">
      <c r="C360509" s="60">
        <v>8828268860</v>
      </c>
      <c r="H360509" s="60">
        <v>160631813</v>
      </c>
    </row>
    <row r="360510" spans="3:8">
      <c r="C360510" s="60">
        <v>3798264871</v>
      </c>
      <c r="H360510" s="60">
        <v>14995293</v>
      </c>
    </row>
    <row r="360511" spans="3:8">
      <c r="C360511" s="60">
        <v>1516795293</v>
      </c>
      <c r="H360511" s="60">
        <v>2404648</v>
      </c>
    </row>
    <row r="360512" spans="3:8">
      <c r="C360512" s="60">
        <v>202565380</v>
      </c>
      <c r="H360512" s="60">
        <v>-1526541</v>
      </c>
    </row>
    <row r="360513" spans="3:8">
      <c r="C360513" s="60">
        <v>3854034005</v>
      </c>
      <c r="H360513" s="60">
        <v>47555832</v>
      </c>
    </row>
    <row r="360514" spans="3:8">
      <c r="C360514" s="60">
        <v>1884675456</v>
      </c>
      <c r="H360514" s="60">
        <v>-18439882</v>
      </c>
    </row>
    <row r="360515" spans="3:8">
      <c r="C360515" s="60">
        <v>5741534613</v>
      </c>
      <c r="H360515" s="60">
        <v>120797969</v>
      </c>
    </row>
    <row r="360516" spans="3:8">
      <c r="C360516" s="60">
        <v>11857765532</v>
      </c>
      <c r="H360516" s="60">
        <v>192611554</v>
      </c>
    </row>
    <row r="360517" spans="3:8">
      <c r="C360517" s="60">
        <v>2029035734</v>
      </c>
      <c r="H360517" s="60">
        <v>5811857</v>
      </c>
    </row>
    <row r="360518" spans="3:8">
      <c r="C360518" s="60">
        <v>80032081</v>
      </c>
      <c r="H360518" s="60">
        <v>591937</v>
      </c>
    </row>
    <row r="360519" spans="3:8">
      <c r="C360519" s="60">
        <v>579213625</v>
      </c>
      <c r="H360519" s="60">
        <v>5233933</v>
      </c>
    </row>
    <row r="360520" spans="3:8">
      <c r="C360520" s="60">
        <v>161231373</v>
      </c>
      <c r="H360520" s="60">
        <v>2509498</v>
      </c>
    </row>
    <row r="360521" spans="3:8">
      <c r="C360521" s="60">
        <v>386153735</v>
      </c>
      <c r="H360521" s="60">
        <v>4300325</v>
      </c>
    </row>
    <row r="360522" spans="3:8">
      <c r="C360522" s="60">
        <v>863935824</v>
      </c>
      <c r="H360522" s="60">
        <v>3662207</v>
      </c>
    </row>
    <row r="360523" spans="3:8">
      <c r="C360523" s="60">
        <v>603478828</v>
      </c>
      <c r="H360523" s="60">
        <v>14341033</v>
      </c>
    </row>
    <row r="360524" spans="3:8">
      <c r="C360524" s="60">
        <v>33783024</v>
      </c>
      <c r="H360524" s="60">
        <v>437570</v>
      </c>
    </row>
    <row r="360525" spans="3:8">
      <c r="C360525" s="60">
        <v>281702880</v>
      </c>
      <c r="H360525" s="60">
        <v>-443564</v>
      </c>
    </row>
    <row r="360526" spans="3:8">
      <c r="C360526" s="60">
        <v>1183131021</v>
      </c>
      <c r="H360526" s="60">
        <v>25186667</v>
      </c>
    </row>
    <row r="360527" spans="3:8">
      <c r="C360527" s="60">
        <v>1650365725</v>
      </c>
      <c r="H360527" s="60">
        <v>7928163</v>
      </c>
    </row>
    <row r="360528" spans="3:8">
      <c r="C360528" s="60">
        <v>570669407</v>
      </c>
      <c r="H360528" s="60">
        <v>-745435</v>
      </c>
    </row>
    <row r="360529" spans="3:8">
      <c r="C360529" s="60">
        <v>242598985</v>
      </c>
      <c r="H360529" s="60">
        <v>-795641</v>
      </c>
    </row>
    <row r="360530" spans="3:8">
      <c r="C360530" s="60">
        <v>6128375844</v>
      </c>
      <c r="H360530" s="60">
        <v>132133970</v>
      </c>
    </row>
    <row r="360531" spans="3:8">
      <c r="C360531" s="60">
        <v>9414025</v>
      </c>
      <c r="H360531" s="60">
        <v>283175</v>
      </c>
    </row>
    <row r="376834" spans="3:8">
      <c r="C376834" s="60" t="s">
        <v>174</v>
      </c>
      <c r="H376834" s="60" t="s">
        <v>1243</v>
      </c>
    </row>
    <row r="376835" spans="3:8">
      <c r="C376835" s="60">
        <v>371396063968</v>
      </c>
    </row>
    <row r="376836" spans="3:8">
      <c r="C376836" s="60">
        <v>586361568</v>
      </c>
      <c r="H376836" s="60">
        <v>-3584873</v>
      </c>
    </row>
    <row r="376837" spans="3:8">
      <c r="C376837" s="60">
        <v>488599039</v>
      </c>
      <c r="H376837" s="60">
        <v>-19621206</v>
      </c>
    </row>
    <row r="376838" spans="3:8">
      <c r="C376838" s="60">
        <v>948215101</v>
      </c>
      <c r="H376838" s="60">
        <v>6595735</v>
      </c>
    </row>
    <row r="376839" spans="3:8">
      <c r="C376839" s="60">
        <v>9969687980</v>
      </c>
      <c r="H376839" s="60">
        <v>157296922</v>
      </c>
    </row>
    <row r="376840" spans="3:8">
      <c r="C376840" s="60">
        <v>336963923</v>
      </c>
      <c r="H376840" s="60">
        <v>-16910878</v>
      </c>
    </row>
    <row r="376841" spans="3:8">
      <c r="C376841" s="60">
        <v>794462779</v>
      </c>
      <c r="H376841" s="60">
        <v>-29435515</v>
      </c>
    </row>
    <row r="376842" spans="3:8">
      <c r="C376842" s="60">
        <v>339136056</v>
      </c>
      <c r="H376842" s="60">
        <v>-22770654</v>
      </c>
    </row>
    <row r="376843" spans="3:8">
      <c r="C376843" s="60">
        <v>639560344</v>
      </c>
      <c r="H376843" s="60">
        <v>-133412</v>
      </c>
    </row>
    <row r="376844" spans="3:8">
      <c r="C376844" s="60">
        <v>705895455</v>
      </c>
      <c r="H376844" s="60">
        <v>-3387383</v>
      </c>
    </row>
    <row r="376845" spans="3:8">
      <c r="C376845" s="60">
        <v>174958053773</v>
      </c>
      <c r="H376845" s="60">
        <v>1938679418</v>
      </c>
    </row>
    <row r="376846" spans="3:8">
      <c r="C376846" s="60">
        <v>8992306105</v>
      </c>
      <c r="H376846" s="60">
        <v>368504450</v>
      </c>
    </row>
    <row r="376847" spans="3:8">
      <c r="C376847" s="60">
        <v>273594598</v>
      </c>
      <c r="H376847" s="60">
        <v>-939878</v>
      </c>
    </row>
    <row r="376848" spans="3:8">
      <c r="C376848" s="60">
        <v>748338217</v>
      </c>
      <c r="H376848" s="60">
        <v>-35079508</v>
      </c>
    </row>
    <row r="376849" spans="3:8">
      <c r="C376849" s="60">
        <v>742591566</v>
      </c>
      <c r="H376849" s="60">
        <v>-40440656</v>
      </c>
    </row>
    <row r="376850" spans="3:8">
      <c r="C376850" s="60">
        <v>273507955</v>
      </c>
      <c r="H376850" s="60">
        <v>-1304013</v>
      </c>
    </row>
    <row r="376851" spans="3:8">
      <c r="C376851" s="60">
        <v>674353021</v>
      </c>
      <c r="H376851" s="60">
        <v>-43882353</v>
      </c>
    </row>
    <row r="376852" spans="3:8">
      <c r="C376852" s="60">
        <v>1168107004</v>
      </c>
      <c r="H376852" s="60">
        <v>-41022308</v>
      </c>
    </row>
    <row r="376853" spans="3:8">
      <c r="C376853" s="60">
        <v>3950807489</v>
      </c>
      <c r="H376853" s="60">
        <v>159822657</v>
      </c>
    </row>
    <row r="376854" spans="3:8">
      <c r="C376854" s="60">
        <v>549827199</v>
      </c>
      <c r="H376854" s="60">
        <v>-33770138</v>
      </c>
    </row>
    <row r="376855" spans="3:8">
      <c r="C376855" s="60">
        <v>972643946</v>
      </c>
      <c r="H376855" s="60">
        <v>-27395906</v>
      </c>
    </row>
    <row r="376856" spans="3:8">
      <c r="C376856" s="60">
        <v>22267483718</v>
      </c>
      <c r="H376856" s="60">
        <v>272701264</v>
      </c>
    </row>
    <row r="376857" spans="3:8">
      <c r="C376857" s="60">
        <v>1113800464</v>
      </c>
      <c r="H376857" s="60">
        <v>1825589</v>
      </c>
    </row>
    <row r="376858" spans="3:8">
      <c r="C376858" s="60">
        <v>226078325</v>
      </c>
      <c r="H376858" s="60">
        <v>7871713</v>
      </c>
    </row>
    <row r="376859" spans="3:8">
      <c r="C376859" s="60">
        <v>772489868</v>
      </c>
      <c r="H376859" s="60">
        <v>12699692</v>
      </c>
    </row>
    <row r="376860" spans="3:8">
      <c r="C376860" s="60">
        <v>548998176</v>
      </c>
      <c r="H376860" s="60">
        <v>3987117</v>
      </c>
    </row>
    <row r="376861" spans="3:8">
      <c r="C376861" s="60">
        <v>643960069</v>
      </c>
      <c r="H376861" s="60">
        <v>4729787</v>
      </c>
    </row>
    <row r="376862" spans="3:8">
      <c r="C376862" s="60">
        <v>589268307</v>
      </c>
      <c r="H376862" s="60">
        <v>5549869</v>
      </c>
    </row>
    <row r="376863" spans="3:8">
      <c r="C376863" s="60">
        <v>891983736</v>
      </c>
      <c r="H376863" s="60">
        <v>20517337</v>
      </c>
    </row>
    <row r="376864" spans="3:8">
      <c r="C376864" s="60">
        <v>295520040</v>
      </c>
      <c r="H376864" s="60">
        <v>3310846</v>
      </c>
    </row>
    <row r="376865" spans="3:8">
      <c r="C376865" s="60">
        <v>1328199753</v>
      </c>
      <c r="H376865" s="60">
        <v>10004082</v>
      </c>
    </row>
    <row r="376866" spans="3:8">
      <c r="C376866" s="60">
        <v>8277193785</v>
      </c>
      <c r="H376866" s="60">
        <v>134335578</v>
      </c>
    </row>
    <row r="376867" spans="3:8">
      <c r="C376867" s="60">
        <v>299563983</v>
      </c>
      <c r="H376867" s="60">
        <v>2194824</v>
      </c>
    </row>
    <row r="376868" spans="3:8">
      <c r="C376868" s="60">
        <v>114441652</v>
      </c>
      <c r="H376868" s="60">
        <v>795866</v>
      </c>
    </row>
    <row r="376869" spans="3:8">
      <c r="C376869" s="60">
        <v>7320428976</v>
      </c>
      <c r="H376869" s="60">
        <v>101171848</v>
      </c>
    </row>
    <row r="376870" spans="3:8">
      <c r="C376870" s="60">
        <v>428965668</v>
      </c>
      <c r="H376870" s="60">
        <v>1929210</v>
      </c>
    </row>
    <row r="376871" spans="3:8">
      <c r="C376871" s="60">
        <v>240301348</v>
      </c>
      <c r="H376871" s="60">
        <v>4821100</v>
      </c>
    </row>
    <row r="376872" spans="3:8">
      <c r="C376872" s="60">
        <v>559686325</v>
      </c>
      <c r="H376872" s="60">
        <v>-11021501</v>
      </c>
    </row>
    <row r="376873" spans="3:8">
      <c r="C376873" s="60">
        <v>113999465</v>
      </c>
      <c r="H376873" s="60">
        <v>-160757</v>
      </c>
    </row>
    <row r="376874" spans="3:8">
      <c r="C376874" s="60">
        <v>215345430</v>
      </c>
      <c r="H376874" s="60">
        <v>-1753796</v>
      </c>
    </row>
    <row r="376875" spans="3:8">
      <c r="C376875" s="60">
        <v>3499758429</v>
      </c>
      <c r="H376875" s="60">
        <v>64411165</v>
      </c>
    </row>
    <row r="376876" spans="3:8">
      <c r="C376876" s="60">
        <v>229819698</v>
      </c>
      <c r="H376876" s="60">
        <v>3418464</v>
      </c>
    </row>
    <row r="376877" spans="3:8">
      <c r="C376877" s="60">
        <v>1236195032</v>
      </c>
      <c r="H376877" s="60">
        <v>11768745</v>
      </c>
    </row>
    <row r="376878" spans="3:8">
      <c r="C376878" s="60">
        <v>9103681319</v>
      </c>
      <c r="H376878" s="60">
        <v>213963206</v>
      </c>
    </row>
    <row r="376879" spans="3:8">
      <c r="C376879" s="60">
        <v>998202713</v>
      </c>
      <c r="H376879" s="60">
        <v>9269550</v>
      </c>
    </row>
    <row r="376880" spans="3:8">
      <c r="C376880" s="60">
        <v>424239727</v>
      </c>
      <c r="H376880" s="60">
        <v>-139051</v>
      </c>
    </row>
    <row r="376881" spans="3:8">
      <c r="C376881" s="60">
        <v>4231515793</v>
      </c>
      <c r="H376881" s="60">
        <v>35082138</v>
      </c>
    </row>
    <row r="376882" spans="3:8">
      <c r="C376882" s="60">
        <v>3971065989</v>
      </c>
      <c r="H376882" s="60">
        <v>67359363</v>
      </c>
    </row>
    <row r="376883" spans="3:8">
      <c r="C376883" s="60">
        <v>743463158</v>
      </c>
      <c r="H376883" s="60">
        <v>8012551</v>
      </c>
    </row>
    <row r="376884" spans="3:8">
      <c r="C376884" s="60">
        <v>1134951771</v>
      </c>
      <c r="H376884" s="60">
        <v>10593892</v>
      </c>
    </row>
    <row r="376885" spans="3:8">
      <c r="C376885" s="60">
        <v>7381988804</v>
      </c>
      <c r="H376885" s="60">
        <v>48706414</v>
      </c>
    </row>
    <row r="376886" spans="3:8">
      <c r="C376886" s="60">
        <v>14217344091</v>
      </c>
      <c r="H376886" s="60">
        <v>175473024</v>
      </c>
    </row>
    <row r="376887" spans="3:8">
      <c r="C376887" s="60">
        <v>1108378826</v>
      </c>
      <c r="H376887" s="60">
        <v>4240421</v>
      </c>
    </row>
    <row r="376888" spans="3:8">
      <c r="C376888" s="60">
        <v>1536407104</v>
      </c>
      <c r="H376888" s="60">
        <v>22059059</v>
      </c>
    </row>
    <row r="376889" spans="3:8">
      <c r="C376889" s="60">
        <v>337476477</v>
      </c>
      <c r="H376889" s="60">
        <v>1445568</v>
      </c>
    </row>
    <row r="376890" spans="3:8">
      <c r="C376890" s="60">
        <v>1000181239</v>
      </c>
      <c r="H376890" s="60">
        <v>3351138</v>
      </c>
    </row>
    <row r="376891" spans="3:8">
      <c r="C376891" s="60">
        <v>508873569</v>
      </c>
      <c r="H376891" s="60">
        <v>6397270</v>
      </c>
    </row>
    <row r="376892" spans="3:8">
      <c r="C376892" s="60">
        <v>12884771902</v>
      </c>
      <c r="H376892" s="60">
        <v>248576668</v>
      </c>
    </row>
    <row r="376893" spans="3:8">
      <c r="C376893" s="60">
        <v>8828268860</v>
      </c>
      <c r="H376893" s="60">
        <v>160631813</v>
      </c>
    </row>
    <row r="376894" spans="3:8">
      <c r="C376894" s="60">
        <v>3798264871</v>
      </c>
      <c r="H376894" s="60">
        <v>14995293</v>
      </c>
    </row>
    <row r="376895" spans="3:8">
      <c r="C376895" s="60">
        <v>1516795293</v>
      </c>
      <c r="H376895" s="60">
        <v>2404648</v>
      </c>
    </row>
    <row r="376896" spans="3:8">
      <c r="C376896" s="60">
        <v>202565380</v>
      </c>
      <c r="H376896" s="60">
        <v>-1526541</v>
      </c>
    </row>
    <row r="376897" spans="3:8">
      <c r="C376897" s="60">
        <v>3854034005</v>
      </c>
      <c r="H376897" s="60">
        <v>47555832</v>
      </c>
    </row>
    <row r="376898" spans="3:8">
      <c r="C376898" s="60">
        <v>1884675456</v>
      </c>
      <c r="H376898" s="60">
        <v>-18439882</v>
      </c>
    </row>
    <row r="376899" spans="3:8">
      <c r="C376899" s="60">
        <v>5741534613</v>
      </c>
      <c r="H376899" s="60">
        <v>120797969</v>
      </c>
    </row>
    <row r="376900" spans="3:8">
      <c r="C376900" s="60">
        <v>11857765532</v>
      </c>
      <c r="H376900" s="60">
        <v>192611554</v>
      </c>
    </row>
    <row r="376901" spans="3:8">
      <c r="C376901" s="60">
        <v>2029035734</v>
      </c>
      <c r="H376901" s="60">
        <v>5811857</v>
      </c>
    </row>
    <row r="376902" spans="3:8">
      <c r="C376902" s="60">
        <v>80032081</v>
      </c>
      <c r="H376902" s="60">
        <v>591937</v>
      </c>
    </row>
    <row r="376903" spans="3:8">
      <c r="C376903" s="60">
        <v>579213625</v>
      </c>
      <c r="H376903" s="60">
        <v>5233933</v>
      </c>
    </row>
    <row r="376904" spans="3:8">
      <c r="C376904" s="60">
        <v>161231373</v>
      </c>
      <c r="H376904" s="60">
        <v>2509498</v>
      </c>
    </row>
    <row r="376905" spans="3:8">
      <c r="C376905" s="60">
        <v>386153735</v>
      </c>
      <c r="H376905" s="60">
        <v>4300325</v>
      </c>
    </row>
    <row r="376906" spans="3:8">
      <c r="C376906" s="60">
        <v>863935824</v>
      </c>
      <c r="H376906" s="60">
        <v>3662207</v>
      </c>
    </row>
    <row r="376907" spans="3:8">
      <c r="C376907" s="60">
        <v>603478828</v>
      </c>
      <c r="H376907" s="60">
        <v>14341033</v>
      </c>
    </row>
    <row r="376908" spans="3:8">
      <c r="C376908" s="60">
        <v>33783024</v>
      </c>
      <c r="H376908" s="60">
        <v>437570</v>
      </c>
    </row>
    <row r="376909" spans="3:8">
      <c r="C376909" s="60">
        <v>281702880</v>
      </c>
      <c r="H376909" s="60">
        <v>-443564</v>
      </c>
    </row>
    <row r="376910" spans="3:8">
      <c r="C376910" s="60">
        <v>1183131021</v>
      </c>
      <c r="H376910" s="60">
        <v>25186667</v>
      </c>
    </row>
    <row r="376911" spans="3:8">
      <c r="C376911" s="60">
        <v>1650365725</v>
      </c>
      <c r="H376911" s="60">
        <v>7928163</v>
      </c>
    </row>
    <row r="376912" spans="3:8">
      <c r="C376912" s="60">
        <v>570669407</v>
      </c>
      <c r="H376912" s="60">
        <v>-745435</v>
      </c>
    </row>
    <row r="376913" spans="3:8">
      <c r="C376913" s="60">
        <v>242598985</v>
      </c>
      <c r="H376913" s="60">
        <v>-795641</v>
      </c>
    </row>
    <row r="376914" spans="3:8">
      <c r="C376914" s="60">
        <v>6128375844</v>
      </c>
      <c r="H376914" s="60">
        <v>132133970</v>
      </c>
    </row>
    <row r="376915" spans="3:8">
      <c r="C376915" s="60">
        <v>9414025</v>
      </c>
      <c r="H376915" s="60">
        <v>283175</v>
      </c>
    </row>
    <row r="393218" spans="3:8">
      <c r="C393218" s="60" t="s">
        <v>174</v>
      </c>
      <c r="H393218" s="60" t="s">
        <v>1243</v>
      </c>
    </row>
    <row r="393219" spans="3:8">
      <c r="C393219" s="60">
        <v>371396063968</v>
      </c>
    </row>
    <row r="393220" spans="3:8">
      <c r="C393220" s="60">
        <v>586361568</v>
      </c>
      <c r="H393220" s="60">
        <v>-3584873</v>
      </c>
    </row>
    <row r="393221" spans="3:8">
      <c r="C393221" s="60">
        <v>488599039</v>
      </c>
      <c r="H393221" s="60">
        <v>-19621206</v>
      </c>
    </row>
    <row r="393222" spans="3:8">
      <c r="C393222" s="60">
        <v>948215101</v>
      </c>
      <c r="H393222" s="60">
        <v>6595735</v>
      </c>
    </row>
    <row r="393223" spans="3:8">
      <c r="C393223" s="60">
        <v>9969687980</v>
      </c>
      <c r="H393223" s="60">
        <v>157296922</v>
      </c>
    </row>
    <row r="393224" spans="3:8">
      <c r="C393224" s="60">
        <v>336963923</v>
      </c>
      <c r="H393224" s="60">
        <v>-16910878</v>
      </c>
    </row>
    <row r="393225" spans="3:8">
      <c r="C393225" s="60">
        <v>794462779</v>
      </c>
      <c r="H393225" s="60">
        <v>-29435515</v>
      </c>
    </row>
    <row r="393226" spans="3:8">
      <c r="C393226" s="60">
        <v>339136056</v>
      </c>
      <c r="H393226" s="60">
        <v>-22770654</v>
      </c>
    </row>
    <row r="393227" spans="3:8">
      <c r="C393227" s="60">
        <v>639560344</v>
      </c>
      <c r="H393227" s="60">
        <v>-133412</v>
      </c>
    </row>
    <row r="393228" spans="3:8">
      <c r="C393228" s="60">
        <v>705895455</v>
      </c>
      <c r="H393228" s="60">
        <v>-3387383</v>
      </c>
    </row>
    <row r="393229" spans="3:8">
      <c r="C393229" s="60">
        <v>174958053773</v>
      </c>
      <c r="H393229" s="60">
        <v>1938679418</v>
      </c>
    </row>
    <row r="393230" spans="3:8">
      <c r="C393230" s="60">
        <v>8992306105</v>
      </c>
      <c r="H393230" s="60">
        <v>368504450</v>
      </c>
    </row>
    <row r="393231" spans="3:8">
      <c r="C393231" s="60">
        <v>273594598</v>
      </c>
      <c r="H393231" s="60">
        <v>-939878</v>
      </c>
    </row>
    <row r="393232" spans="3:8">
      <c r="C393232" s="60">
        <v>748338217</v>
      </c>
      <c r="H393232" s="60">
        <v>-35079508</v>
      </c>
    </row>
    <row r="393233" spans="3:8">
      <c r="C393233" s="60">
        <v>742591566</v>
      </c>
      <c r="H393233" s="60">
        <v>-40440656</v>
      </c>
    </row>
    <row r="393234" spans="3:8">
      <c r="C393234" s="60">
        <v>273507955</v>
      </c>
      <c r="H393234" s="60">
        <v>-1304013</v>
      </c>
    </row>
    <row r="393235" spans="3:8">
      <c r="C393235" s="60">
        <v>674353021</v>
      </c>
      <c r="H393235" s="60">
        <v>-43882353</v>
      </c>
    </row>
    <row r="393236" spans="3:8">
      <c r="C393236" s="60">
        <v>1168107004</v>
      </c>
      <c r="H393236" s="60">
        <v>-41022308</v>
      </c>
    </row>
    <row r="393237" spans="3:8">
      <c r="C393237" s="60">
        <v>3950807489</v>
      </c>
      <c r="H393237" s="60">
        <v>159822657</v>
      </c>
    </row>
    <row r="393238" spans="3:8">
      <c r="C393238" s="60">
        <v>549827199</v>
      </c>
      <c r="H393238" s="60">
        <v>-33770138</v>
      </c>
    </row>
    <row r="393239" spans="3:8">
      <c r="C393239" s="60">
        <v>972643946</v>
      </c>
      <c r="H393239" s="60">
        <v>-27395906</v>
      </c>
    </row>
    <row r="393240" spans="3:8">
      <c r="C393240" s="60">
        <v>22267483718</v>
      </c>
      <c r="H393240" s="60">
        <v>272701264</v>
      </c>
    </row>
    <row r="393241" spans="3:8">
      <c r="C393241" s="60">
        <v>1113800464</v>
      </c>
      <c r="H393241" s="60">
        <v>1825589</v>
      </c>
    </row>
    <row r="393242" spans="3:8">
      <c r="C393242" s="60">
        <v>226078325</v>
      </c>
      <c r="H393242" s="60">
        <v>7871713</v>
      </c>
    </row>
    <row r="393243" spans="3:8">
      <c r="C393243" s="60">
        <v>772489868</v>
      </c>
      <c r="H393243" s="60">
        <v>12699692</v>
      </c>
    </row>
    <row r="393244" spans="3:8">
      <c r="C393244" s="60">
        <v>548998176</v>
      </c>
      <c r="H393244" s="60">
        <v>3987117</v>
      </c>
    </row>
    <row r="393245" spans="3:8">
      <c r="C393245" s="60">
        <v>643960069</v>
      </c>
      <c r="H393245" s="60">
        <v>4729787</v>
      </c>
    </row>
    <row r="393246" spans="3:8">
      <c r="C393246" s="60">
        <v>589268307</v>
      </c>
      <c r="H393246" s="60">
        <v>5549869</v>
      </c>
    </row>
    <row r="393247" spans="3:8">
      <c r="C393247" s="60">
        <v>891983736</v>
      </c>
      <c r="H393247" s="60">
        <v>20517337</v>
      </c>
    </row>
    <row r="393248" spans="3:8">
      <c r="C393248" s="60">
        <v>295520040</v>
      </c>
      <c r="H393248" s="60">
        <v>3310846</v>
      </c>
    </row>
    <row r="393249" spans="3:8">
      <c r="C393249" s="60">
        <v>1328199753</v>
      </c>
      <c r="H393249" s="60">
        <v>10004082</v>
      </c>
    </row>
    <row r="393250" spans="3:8">
      <c r="C393250" s="60">
        <v>8277193785</v>
      </c>
      <c r="H393250" s="60">
        <v>134335578</v>
      </c>
    </row>
    <row r="393251" spans="3:8">
      <c r="C393251" s="60">
        <v>299563983</v>
      </c>
      <c r="H393251" s="60">
        <v>2194824</v>
      </c>
    </row>
    <row r="393252" spans="3:8">
      <c r="C393252" s="60">
        <v>114441652</v>
      </c>
      <c r="H393252" s="60">
        <v>795866</v>
      </c>
    </row>
    <row r="393253" spans="3:8">
      <c r="C393253" s="60">
        <v>7320428976</v>
      </c>
      <c r="H393253" s="60">
        <v>101171848</v>
      </c>
    </row>
    <row r="393254" spans="3:8">
      <c r="C393254" s="60">
        <v>428965668</v>
      </c>
      <c r="H393254" s="60">
        <v>1929210</v>
      </c>
    </row>
    <row r="393255" spans="3:8">
      <c r="C393255" s="60">
        <v>240301348</v>
      </c>
      <c r="H393255" s="60">
        <v>4821100</v>
      </c>
    </row>
    <row r="393256" spans="3:8">
      <c r="C393256" s="60">
        <v>559686325</v>
      </c>
      <c r="H393256" s="60">
        <v>-11021501</v>
      </c>
    </row>
    <row r="393257" spans="3:8">
      <c r="C393257" s="60">
        <v>113999465</v>
      </c>
      <c r="H393257" s="60">
        <v>-160757</v>
      </c>
    </row>
    <row r="393258" spans="3:8">
      <c r="C393258" s="60">
        <v>215345430</v>
      </c>
      <c r="H393258" s="60">
        <v>-1753796</v>
      </c>
    </row>
    <row r="393259" spans="3:8">
      <c r="C393259" s="60">
        <v>3499758429</v>
      </c>
      <c r="H393259" s="60">
        <v>64411165</v>
      </c>
    </row>
    <row r="393260" spans="3:8">
      <c r="C393260" s="60">
        <v>229819698</v>
      </c>
      <c r="H393260" s="60">
        <v>3418464</v>
      </c>
    </row>
    <row r="393261" spans="3:8">
      <c r="C393261" s="60">
        <v>1236195032</v>
      </c>
      <c r="H393261" s="60">
        <v>11768745</v>
      </c>
    </row>
    <row r="393262" spans="3:8">
      <c r="C393262" s="60">
        <v>9103681319</v>
      </c>
      <c r="H393262" s="60">
        <v>213963206</v>
      </c>
    </row>
    <row r="393263" spans="3:8">
      <c r="C393263" s="60">
        <v>998202713</v>
      </c>
      <c r="H393263" s="60">
        <v>9269550</v>
      </c>
    </row>
    <row r="393264" spans="3:8">
      <c r="C393264" s="60">
        <v>424239727</v>
      </c>
      <c r="H393264" s="60">
        <v>-139051</v>
      </c>
    </row>
    <row r="393265" spans="3:8">
      <c r="C393265" s="60">
        <v>4231515793</v>
      </c>
      <c r="H393265" s="60">
        <v>35082138</v>
      </c>
    </row>
    <row r="393266" spans="3:8">
      <c r="C393266" s="60">
        <v>3971065989</v>
      </c>
      <c r="H393266" s="60">
        <v>67359363</v>
      </c>
    </row>
    <row r="393267" spans="3:8">
      <c r="C393267" s="60">
        <v>743463158</v>
      </c>
      <c r="H393267" s="60">
        <v>8012551</v>
      </c>
    </row>
    <row r="393268" spans="3:8">
      <c r="C393268" s="60">
        <v>1134951771</v>
      </c>
      <c r="H393268" s="60">
        <v>10593892</v>
      </c>
    </row>
    <row r="393269" spans="3:8">
      <c r="C393269" s="60">
        <v>7381988804</v>
      </c>
      <c r="H393269" s="60">
        <v>48706414</v>
      </c>
    </row>
    <row r="393270" spans="3:8">
      <c r="C393270" s="60">
        <v>14217344091</v>
      </c>
      <c r="H393270" s="60">
        <v>175473024</v>
      </c>
    </row>
    <row r="393271" spans="3:8">
      <c r="C393271" s="60">
        <v>1108378826</v>
      </c>
      <c r="H393271" s="60">
        <v>4240421</v>
      </c>
    </row>
    <row r="393272" spans="3:8">
      <c r="C393272" s="60">
        <v>1536407104</v>
      </c>
      <c r="H393272" s="60">
        <v>22059059</v>
      </c>
    </row>
    <row r="393273" spans="3:8">
      <c r="C393273" s="60">
        <v>337476477</v>
      </c>
      <c r="H393273" s="60">
        <v>1445568</v>
      </c>
    </row>
    <row r="393274" spans="3:8">
      <c r="C393274" s="60">
        <v>1000181239</v>
      </c>
      <c r="H393274" s="60">
        <v>3351138</v>
      </c>
    </row>
    <row r="393275" spans="3:8">
      <c r="C393275" s="60">
        <v>508873569</v>
      </c>
      <c r="H393275" s="60">
        <v>6397270</v>
      </c>
    </row>
    <row r="393276" spans="3:8">
      <c r="C393276" s="60">
        <v>12884771902</v>
      </c>
      <c r="H393276" s="60">
        <v>248576668</v>
      </c>
    </row>
    <row r="393277" spans="3:8">
      <c r="C393277" s="60">
        <v>8828268860</v>
      </c>
      <c r="H393277" s="60">
        <v>160631813</v>
      </c>
    </row>
    <row r="393278" spans="3:8">
      <c r="C393278" s="60">
        <v>3798264871</v>
      </c>
      <c r="H393278" s="60">
        <v>14995293</v>
      </c>
    </row>
    <row r="393279" spans="3:8">
      <c r="C393279" s="60">
        <v>1516795293</v>
      </c>
      <c r="H393279" s="60">
        <v>2404648</v>
      </c>
    </row>
    <row r="393280" spans="3:8">
      <c r="C393280" s="60">
        <v>202565380</v>
      </c>
      <c r="H393280" s="60">
        <v>-1526541</v>
      </c>
    </row>
    <row r="393281" spans="3:8">
      <c r="C393281" s="60">
        <v>3854034005</v>
      </c>
      <c r="H393281" s="60">
        <v>47555832</v>
      </c>
    </row>
    <row r="393282" spans="3:8">
      <c r="C393282" s="60">
        <v>1884675456</v>
      </c>
      <c r="H393282" s="60">
        <v>-18439882</v>
      </c>
    </row>
    <row r="393283" spans="3:8">
      <c r="C393283" s="60">
        <v>5741534613</v>
      </c>
      <c r="H393283" s="60">
        <v>120797969</v>
      </c>
    </row>
    <row r="393284" spans="3:8">
      <c r="C393284" s="60">
        <v>11857765532</v>
      </c>
      <c r="H393284" s="60">
        <v>192611554</v>
      </c>
    </row>
    <row r="393285" spans="3:8">
      <c r="C393285" s="60">
        <v>2029035734</v>
      </c>
      <c r="H393285" s="60">
        <v>5811857</v>
      </c>
    </row>
    <row r="393286" spans="3:8">
      <c r="C393286" s="60">
        <v>80032081</v>
      </c>
      <c r="H393286" s="60">
        <v>591937</v>
      </c>
    </row>
    <row r="393287" spans="3:8">
      <c r="C393287" s="60">
        <v>579213625</v>
      </c>
      <c r="H393287" s="60">
        <v>5233933</v>
      </c>
    </row>
    <row r="393288" spans="3:8">
      <c r="C393288" s="60">
        <v>161231373</v>
      </c>
      <c r="H393288" s="60">
        <v>2509498</v>
      </c>
    </row>
    <row r="393289" spans="3:8">
      <c r="C393289" s="60">
        <v>386153735</v>
      </c>
      <c r="H393289" s="60">
        <v>4300325</v>
      </c>
    </row>
    <row r="393290" spans="3:8">
      <c r="C393290" s="60">
        <v>863935824</v>
      </c>
      <c r="H393290" s="60">
        <v>3662207</v>
      </c>
    </row>
    <row r="393291" spans="3:8">
      <c r="C393291" s="60">
        <v>603478828</v>
      </c>
      <c r="H393291" s="60">
        <v>14341033</v>
      </c>
    </row>
    <row r="393292" spans="3:8">
      <c r="C393292" s="60">
        <v>33783024</v>
      </c>
      <c r="H393292" s="60">
        <v>437570</v>
      </c>
    </row>
    <row r="393293" spans="3:8">
      <c r="C393293" s="60">
        <v>281702880</v>
      </c>
      <c r="H393293" s="60">
        <v>-443564</v>
      </c>
    </row>
    <row r="393294" spans="3:8">
      <c r="C393294" s="60">
        <v>1183131021</v>
      </c>
      <c r="H393294" s="60">
        <v>25186667</v>
      </c>
    </row>
    <row r="393295" spans="3:8">
      <c r="C393295" s="60">
        <v>1650365725</v>
      </c>
      <c r="H393295" s="60">
        <v>7928163</v>
      </c>
    </row>
    <row r="393296" spans="3:8">
      <c r="C393296" s="60">
        <v>570669407</v>
      </c>
      <c r="H393296" s="60">
        <v>-745435</v>
      </c>
    </row>
    <row r="393297" spans="3:8">
      <c r="C393297" s="60">
        <v>242598985</v>
      </c>
      <c r="H393297" s="60">
        <v>-795641</v>
      </c>
    </row>
    <row r="393298" spans="3:8">
      <c r="C393298" s="60">
        <v>6128375844</v>
      </c>
      <c r="H393298" s="60">
        <v>132133970</v>
      </c>
    </row>
    <row r="393299" spans="3:8">
      <c r="C393299" s="60">
        <v>9414025</v>
      </c>
      <c r="H393299" s="60">
        <v>283175</v>
      </c>
    </row>
    <row r="409602" spans="3:8">
      <c r="C409602" s="60" t="s">
        <v>174</v>
      </c>
      <c r="H409602" s="60" t="s">
        <v>1243</v>
      </c>
    </row>
    <row r="409603" spans="3:8">
      <c r="C409603" s="60">
        <v>371396063968</v>
      </c>
    </row>
    <row r="409604" spans="3:8">
      <c r="C409604" s="60">
        <v>586361568</v>
      </c>
      <c r="H409604" s="60">
        <v>-3584873</v>
      </c>
    </row>
    <row r="409605" spans="3:8">
      <c r="C409605" s="60">
        <v>488599039</v>
      </c>
      <c r="H409605" s="60">
        <v>-19621206</v>
      </c>
    </row>
    <row r="409606" spans="3:8">
      <c r="C409606" s="60">
        <v>948215101</v>
      </c>
      <c r="H409606" s="60">
        <v>6595735</v>
      </c>
    </row>
    <row r="409607" spans="3:8">
      <c r="C409607" s="60">
        <v>9969687980</v>
      </c>
      <c r="H409607" s="60">
        <v>157296922</v>
      </c>
    </row>
    <row r="409608" spans="3:8">
      <c r="C409608" s="60">
        <v>336963923</v>
      </c>
      <c r="H409608" s="60">
        <v>-16910878</v>
      </c>
    </row>
    <row r="409609" spans="3:8">
      <c r="C409609" s="60">
        <v>794462779</v>
      </c>
      <c r="H409609" s="60">
        <v>-29435515</v>
      </c>
    </row>
    <row r="409610" spans="3:8">
      <c r="C409610" s="60">
        <v>339136056</v>
      </c>
      <c r="H409610" s="60">
        <v>-22770654</v>
      </c>
    </row>
    <row r="409611" spans="3:8">
      <c r="C409611" s="60">
        <v>639560344</v>
      </c>
      <c r="H409611" s="60">
        <v>-133412</v>
      </c>
    </row>
    <row r="409612" spans="3:8">
      <c r="C409612" s="60">
        <v>705895455</v>
      </c>
      <c r="H409612" s="60">
        <v>-3387383</v>
      </c>
    </row>
    <row r="409613" spans="3:8">
      <c r="C409613" s="60">
        <v>174958053773</v>
      </c>
      <c r="H409613" s="60">
        <v>1938679418</v>
      </c>
    </row>
    <row r="409614" spans="3:8">
      <c r="C409614" s="60">
        <v>8992306105</v>
      </c>
      <c r="H409614" s="60">
        <v>368504450</v>
      </c>
    </row>
    <row r="409615" spans="3:8">
      <c r="C409615" s="60">
        <v>273594598</v>
      </c>
      <c r="H409615" s="60">
        <v>-939878</v>
      </c>
    </row>
    <row r="409616" spans="3:8">
      <c r="C409616" s="60">
        <v>748338217</v>
      </c>
      <c r="H409616" s="60">
        <v>-35079508</v>
      </c>
    </row>
    <row r="409617" spans="3:8">
      <c r="C409617" s="60">
        <v>742591566</v>
      </c>
      <c r="H409617" s="60">
        <v>-40440656</v>
      </c>
    </row>
    <row r="409618" spans="3:8">
      <c r="C409618" s="60">
        <v>273507955</v>
      </c>
      <c r="H409618" s="60">
        <v>-1304013</v>
      </c>
    </row>
    <row r="409619" spans="3:8">
      <c r="C409619" s="60">
        <v>674353021</v>
      </c>
      <c r="H409619" s="60">
        <v>-43882353</v>
      </c>
    </row>
    <row r="409620" spans="3:8">
      <c r="C409620" s="60">
        <v>1168107004</v>
      </c>
      <c r="H409620" s="60">
        <v>-41022308</v>
      </c>
    </row>
    <row r="409621" spans="3:8">
      <c r="C409621" s="60">
        <v>3950807489</v>
      </c>
      <c r="H409621" s="60">
        <v>159822657</v>
      </c>
    </row>
    <row r="409622" spans="3:8">
      <c r="C409622" s="60">
        <v>549827199</v>
      </c>
      <c r="H409622" s="60">
        <v>-33770138</v>
      </c>
    </row>
    <row r="409623" spans="3:8">
      <c r="C409623" s="60">
        <v>972643946</v>
      </c>
      <c r="H409623" s="60">
        <v>-27395906</v>
      </c>
    </row>
    <row r="409624" spans="3:8">
      <c r="C409624" s="60">
        <v>22267483718</v>
      </c>
      <c r="H409624" s="60">
        <v>272701264</v>
      </c>
    </row>
    <row r="409625" spans="3:8">
      <c r="C409625" s="60">
        <v>1113800464</v>
      </c>
      <c r="H409625" s="60">
        <v>1825589</v>
      </c>
    </row>
    <row r="409626" spans="3:8">
      <c r="C409626" s="60">
        <v>226078325</v>
      </c>
      <c r="H409626" s="60">
        <v>7871713</v>
      </c>
    </row>
    <row r="409627" spans="3:8">
      <c r="C409627" s="60">
        <v>772489868</v>
      </c>
      <c r="H409627" s="60">
        <v>12699692</v>
      </c>
    </row>
    <row r="409628" spans="3:8">
      <c r="C409628" s="60">
        <v>548998176</v>
      </c>
      <c r="H409628" s="60">
        <v>3987117</v>
      </c>
    </row>
    <row r="409629" spans="3:8">
      <c r="C409629" s="60">
        <v>643960069</v>
      </c>
      <c r="H409629" s="60">
        <v>4729787</v>
      </c>
    </row>
    <row r="409630" spans="3:8">
      <c r="C409630" s="60">
        <v>589268307</v>
      </c>
      <c r="H409630" s="60">
        <v>5549869</v>
      </c>
    </row>
    <row r="409631" spans="3:8">
      <c r="C409631" s="60">
        <v>891983736</v>
      </c>
      <c r="H409631" s="60">
        <v>20517337</v>
      </c>
    </row>
    <row r="409632" spans="3:8">
      <c r="C409632" s="60">
        <v>295520040</v>
      </c>
      <c r="H409632" s="60">
        <v>3310846</v>
      </c>
    </row>
    <row r="409633" spans="3:8">
      <c r="C409633" s="60">
        <v>1328199753</v>
      </c>
      <c r="H409633" s="60">
        <v>10004082</v>
      </c>
    </row>
    <row r="409634" spans="3:8">
      <c r="C409634" s="60">
        <v>8277193785</v>
      </c>
      <c r="H409634" s="60">
        <v>134335578</v>
      </c>
    </row>
    <row r="409635" spans="3:8">
      <c r="C409635" s="60">
        <v>299563983</v>
      </c>
      <c r="H409635" s="60">
        <v>2194824</v>
      </c>
    </row>
    <row r="409636" spans="3:8">
      <c r="C409636" s="60">
        <v>114441652</v>
      </c>
      <c r="H409636" s="60">
        <v>795866</v>
      </c>
    </row>
    <row r="409637" spans="3:8">
      <c r="C409637" s="60">
        <v>7320428976</v>
      </c>
      <c r="H409637" s="60">
        <v>101171848</v>
      </c>
    </row>
    <row r="409638" spans="3:8">
      <c r="C409638" s="60">
        <v>428965668</v>
      </c>
      <c r="H409638" s="60">
        <v>1929210</v>
      </c>
    </row>
    <row r="409639" spans="3:8">
      <c r="C409639" s="60">
        <v>240301348</v>
      </c>
      <c r="H409639" s="60">
        <v>4821100</v>
      </c>
    </row>
    <row r="409640" spans="3:8">
      <c r="C409640" s="60">
        <v>559686325</v>
      </c>
      <c r="H409640" s="60">
        <v>-11021501</v>
      </c>
    </row>
    <row r="409641" spans="3:8">
      <c r="C409641" s="60">
        <v>113999465</v>
      </c>
      <c r="H409641" s="60">
        <v>-160757</v>
      </c>
    </row>
    <row r="409642" spans="3:8">
      <c r="C409642" s="60">
        <v>215345430</v>
      </c>
      <c r="H409642" s="60">
        <v>-1753796</v>
      </c>
    </row>
    <row r="409643" spans="3:8">
      <c r="C409643" s="60">
        <v>3499758429</v>
      </c>
      <c r="H409643" s="60">
        <v>64411165</v>
      </c>
    </row>
    <row r="409644" spans="3:8">
      <c r="C409644" s="60">
        <v>229819698</v>
      </c>
      <c r="H409644" s="60">
        <v>3418464</v>
      </c>
    </row>
    <row r="409645" spans="3:8">
      <c r="C409645" s="60">
        <v>1236195032</v>
      </c>
      <c r="H409645" s="60">
        <v>11768745</v>
      </c>
    </row>
    <row r="409646" spans="3:8">
      <c r="C409646" s="60">
        <v>9103681319</v>
      </c>
      <c r="H409646" s="60">
        <v>213963206</v>
      </c>
    </row>
    <row r="409647" spans="3:8">
      <c r="C409647" s="60">
        <v>998202713</v>
      </c>
      <c r="H409647" s="60">
        <v>9269550</v>
      </c>
    </row>
    <row r="409648" spans="3:8">
      <c r="C409648" s="60">
        <v>424239727</v>
      </c>
      <c r="H409648" s="60">
        <v>-139051</v>
      </c>
    </row>
    <row r="409649" spans="3:8">
      <c r="C409649" s="60">
        <v>4231515793</v>
      </c>
      <c r="H409649" s="60">
        <v>35082138</v>
      </c>
    </row>
    <row r="409650" spans="3:8">
      <c r="C409650" s="60">
        <v>3971065989</v>
      </c>
      <c r="H409650" s="60">
        <v>67359363</v>
      </c>
    </row>
    <row r="409651" spans="3:8">
      <c r="C409651" s="60">
        <v>743463158</v>
      </c>
      <c r="H409651" s="60">
        <v>8012551</v>
      </c>
    </row>
    <row r="409652" spans="3:8">
      <c r="C409652" s="60">
        <v>1134951771</v>
      </c>
      <c r="H409652" s="60">
        <v>10593892</v>
      </c>
    </row>
    <row r="409653" spans="3:8">
      <c r="C409653" s="60">
        <v>7381988804</v>
      </c>
      <c r="H409653" s="60">
        <v>48706414</v>
      </c>
    </row>
    <row r="409654" spans="3:8">
      <c r="C409654" s="60">
        <v>14217344091</v>
      </c>
      <c r="H409654" s="60">
        <v>175473024</v>
      </c>
    </row>
    <row r="409655" spans="3:8">
      <c r="C409655" s="60">
        <v>1108378826</v>
      </c>
      <c r="H409655" s="60">
        <v>4240421</v>
      </c>
    </row>
    <row r="409656" spans="3:8">
      <c r="C409656" s="60">
        <v>1536407104</v>
      </c>
      <c r="H409656" s="60">
        <v>22059059</v>
      </c>
    </row>
    <row r="409657" spans="3:8">
      <c r="C409657" s="60">
        <v>337476477</v>
      </c>
      <c r="H409657" s="60">
        <v>1445568</v>
      </c>
    </row>
    <row r="409658" spans="3:8">
      <c r="C409658" s="60">
        <v>1000181239</v>
      </c>
      <c r="H409658" s="60">
        <v>3351138</v>
      </c>
    </row>
    <row r="409659" spans="3:8">
      <c r="C409659" s="60">
        <v>508873569</v>
      </c>
      <c r="H409659" s="60">
        <v>6397270</v>
      </c>
    </row>
    <row r="409660" spans="3:8">
      <c r="C409660" s="60">
        <v>12884771902</v>
      </c>
      <c r="H409660" s="60">
        <v>248576668</v>
      </c>
    </row>
    <row r="409661" spans="3:8">
      <c r="C409661" s="60">
        <v>8828268860</v>
      </c>
      <c r="H409661" s="60">
        <v>160631813</v>
      </c>
    </row>
    <row r="409662" spans="3:8">
      <c r="C409662" s="60">
        <v>3798264871</v>
      </c>
      <c r="H409662" s="60">
        <v>14995293</v>
      </c>
    </row>
    <row r="409663" spans="3:8">
      <c r="C409663" s="60">
        <v>1516795293</v>
      </c>
      <c r="H409663" s="60">
        <v>2404648</v>
      </c>
    </row>
    <row r="409664" spans="3:8">
      <c r="C409664" s="60">
        <v>202565380</v>
      </c>
      <c r="H409664" s="60">
        <v>-1526541</v>
      </c>
    </row>
    <row r="409665" spans="3:8">
      <c r="C409665" s="60">
        <v>3854034005</v>
      </c>
      <c r="H409665" s="60">
        <v>47555832</v>
      </c>
    </row>
    <row r="409666" spans="3:8">
      <c r="C409666" s="60">
        <v>1884675456</v>
      </c>
      <c r="H409666" s="60">
        <v>-18439882</v>
      </c>
    </row>
    <row r="409667" spans="3:8">
      <c r="C409667" s="60">
        <v>5741534613</v>
      </c>
      <c r="H409667" s="60">
        <v>120797969</v>
      </c>
    </row>
    <row r="409668" spans="3:8">
      <c r="C409668" s="60">
        <v>11857765532</v>
      </c>
      <c r="H409668" s="60">
        <v>192611554</v>
      </c>
    </row>
    <row r="409669" spans="3:8">
      <c r="C409669" s="60">
        <v>2029035734</v>
      </c>
      <c r="H409669" s="60">
        <v>5811857</v>
      </c>
    </row>
    <row r="409670" spans="3:8">
      <c r="C409670" s="60">
        <v>80032081</v>
      </c>
      <c r="H409670" s="60">
        <v>591937</v>
      </c>
    </row>
    <row r="409671" spans="3:8">
      <c r="C409671" s="60">
        <v>579213625</v>
      </c>
      <c r="H409671" s="60">
        <v>5233933</v>
      </c>
    </row>
    <row r="409672" spans="3:8">
      <c r="C409672" s="60">
        <v>161231373</v>
      </c>
      <c r="H409672" s="60">
        <v>2509498</v>
      </c>
    </row>
    <row r="409673" spans="3:8">
      <c r="C409673" s="60">
        <v>386153735</v>
      </c>
      <c r="H409673" s="60">
        <v>4300325</v>
      </c>
    </row>
    <row r="409674" spans="3:8">
      <c r="C409674" s="60">
        <v>863935824</v>
      </c>
      <c r="H409674" s="60">
        <v>3662207</v>
      </c>
    </row>
    <row r="409675" spans="3:8">
      <c r="C409675" s="60">
        <v>603478828</v>
      </c>
      <c r="H409675" s="60">
        <v>14341033</v>
      </c>
    </row>
    <row r="409676" spans="3:8">
      <c r="C409676" s="60">
        <v>33783024</v>
      </c>
      <c r="H409676" s="60">
        <v>437570</v>
      </c>
    </row>
    <row r="409677" spans="3:8">
      <c r="C409677" s="60">
        <v>281702880</v>
      </c>
      <c r="H409677" s="60">
        <v>-443564</v>
      </c>
    </row>
    <row r="409678" spans="3:8">
      <c r="C409678" s="60">
        <v>1183131021</v>
      </c>
      <c r="H409678" s="60">
        <v>25186667</v>
      </c>
    </row>
    <row r="409679" spans="3:8">
      <c r="C409679" s="60">
        <v>1650365725</v>
      </c>
      <c r="H409679" s="60">
        <v>7928163</v>
      </c>
    </row>
    <row r="409680" spans="3:8">
      <c r="C409680" s="60">
        <v>570669407</v>
      </c>
      <c r="H409680" s="60">
        <v>-745435</v>
      </c>
    </row>
    <row r="409681" spans="3:8">
      <c r="C409681" s="60">
        <v>242598985</v>
      </c>
      <c r="H409681" s="60">
        <v>-795641</v>
      </c>
    </row>
    <row r="409682" spans="3:8">
      <c r="C409682" s="60">
        <v>6128375844</v>
      </c>
      <c r="H409682" s="60">
        <v>132133970</v>
      </c>
    </row>
    <row r="409683" spans="3:8">
      <c r="C409683" s="60">
        <v>9414025</v>
      </c>
      <c r="H409683" s="60">
        <v>283175</v>
      </c>
    </row>
    <row r="425986" spans="3:8">
      <c r="C425986" s="60" t="s">
        <v>174</v>
      </c>
      <c r="H425986" s="60" t="s">
        <v>1243</v>
      </c>
    </row>
    <row r="425987" spans="3:8">
      <c r="C425987" s="60">
        <v>371396063968</v>
      </c>
    </row>
    <row r="425988" spans="3:8">
      <c r="C425988" s="60">
        <v>586361568</v>
      </c>
      <c r="H425988" s="60">
        <v>-3584873</v>
      </c>
    </row>
    <row r="425989" spans="3:8">
      <c r="C425989" s="60">
        <v>488599039</v>
      </c>
      <c r="H425989" s="60">
        <v>-19621206</v>
      </c>
    </row>
    <row r="425990" spans="3:8">
      <c r="C425990" s="60">
        <v>948215101</v>
      </c>
      <c r="H425990" s="60">
        <v>6595735</v>
      </c>
    </row>
    <row r="425991" spans="3:8">
      <c r="C425991" s="60">
        <v>9969687980</v>
      </c>
      <c r="H425991" s="60">
        <v>157296922</v>
      </c>
    </row>
    <row r="425992" spans="3:8">
      <c r="C425992" s="60">
        <v>336963923</v>
      </c>
      <c r="H425992" s="60">
        <v>-16910878</v>
      </c>
    </row>
    <row r="425993" spans="3:8">
      <c r="C425993" s="60">
        <v>794462779</v>
      </c>
      <c r="H425993" s="60">
        <v>-29435515</v>
      </c>
    </row>
    <row r="425994" spans="3:8">
      <c r="C425994" s="60">
        <v>339136056</v>
      </c>
      <c r="H425994" s="60">
        <v>-22770654</v>
      </c>
    </row>
    <row r="425995" spans="3:8">
      <c r="C425995" s="60">
        <v>639560344</v>
      </c>
      <c r="H425995" s="60">
        <v>-133412</v>
      </c>
    </row>
    <row r="425996" spans="3:8">
      <c r="C425996" s="60">
        <v>705895455</v>
      </c>
      <c r="H425996" s="60">
        <v>-3387383</v>
      </c>
    </row>
    <row r="425997" spans="3:8">
      <c r="C425997" s="60">
        <v>174958053773</v>
      </c>
      <c r="H425997" s="60">
        <v>1938679418</v>
      </c>
    </row>
    <row r="425998" spans="3:8">
      <c r="C425998" s="60">
        <v>8992306105</v>
      </c>
      <c r="H425998" s="60">
        <v>368504450</v>
      </c>
    </row>
    <row r="425999" spans="3:8">
      <c r="C425999" s="60">
        <v>273594598</v>
      </c>
      <c r="H425999" s="60">
        <v>-939878</v>
      </c>
    </row>
    <row r="426000" spans="3:8">
      <c r="C426000" s="60">
        <v>748338217</v>
      </c>
      <c r="H426000" s="60">
        <v>-35079508</v>
      </c>
    </row>
    <row r="426001" spans="3:8">
      <c r="C426001" s="60">
        <v>742591566</v>
      </c>
      <c r="H426001" s="60">
        <v>-40440656</v>
      </c>
    </row>
    <row r="426002" spans="3:8">
      <c r="C426002" s="60">
        <v>273507955</v>
      </c>
      <c r="H426002" s="60">
        <v>-1304013</v>
      </c>
    </row>
    <row r="426003" spans="3:8">
      <c r="C426003" s="60">
        <v>674353021</v>
      </c>
      <c r="H426003" s="60">
        <v>-43882353</v>
      </c>
    </row>
    <row r="426004" spans="3:8">
      <c r="C426004" s="60">
        <v>1168107004</v>
      </c>
      <c r="H426004" s="60">
        <v>-41022308</v>
      </c>
    </row>
    <row r="426005" spans="3:8">
      <c r="C426005" s="60">
        <v>3950807489</v>
      </c>
      <c r="H426005" s="60">
        <v>159822657</v>
      </c>
    </row>
    <row r="426006" spans="3:8">
      <c r="C426006" s="60">
        <v>549827199</v>
      </c>
      <c r="H426006" s="60">
        <v>-33770138</v>
      </c>
    </row>
    <row r="426007" spans="3:8">
      <c r="C426007" s="60">
        <v>972643946</v>
      </c>
      <c r="H426007" s="60">
        <v>-27395906</v>
      </c>
    </row>
    <row r="426008" spans="3:8">
      <c r="C426008" s="60">
        <v>22267483718</v>
      </c>
      <c r="H426008" s="60">
        <v>272701264</v>
      </c>
    </row>
    <row r="426009" spans="3:8">
      <c r="C426009" s="60">
        <v>1113800464</v>
      </c>
      <c r="H426009" s="60">
        <v>1825589</v>
      </c>
    </row>
    <row r="426010" spans="3:8">
      <c r="C426010" s="60">
        <v>226078325</v>
      </c>
      <c r="H426010" s="60">
        <v>7871713</v>
      </c>
    </row>
    <row r="426011" spans="3:8">
      <c r="C426011" s="60">
        <v>772489868</v>
      </c>
      <c r="H426011" s="60">
        <v>12699692</v>
      </c>
    </row>
    <row r="426012" spans="3:8">
      <c r="C426012" s="60">
        <v>548998176</v>
      </c>
      <c r="H426012" s="60">
        <v>3987117</v>
      </c>
    </row>
    <row r="426013" spans="3:8">
      <c r="C426013" s="60">
        <v>643960069</v>
      </c>
      <c r="H426013" s="60">
        <v>4729787</v>
      </c>
    </row>
    <row r="426014" spans="3:8">
      <c r="C426014" s="60">
        <v>589268307</v>
      </c>
      <c r="H426014" s="60">
        <v>5549869</v>
      </c>
    </row>
    <row r="426015" spans="3:8">
      <c r="C426015" s="60">
        <v>891983736</v>
      </c>
      <c r="H426015" s="60">
        <v>20517337</v>
      </c>
    </row>
    <row r="426016" spans="3:8">
      <c r="C426016" s="60">
        <v>295520040</v>
      </c>
      <c r="H426016" s="60">
        <v>3310846</v>
      </c>
    </row>
    <row r="426017" spans="3:8">
      <c r="C426017" s="60">
        <v>1328199753</v>
      </c>
      <c r="H426017" s="60">
        <v>10004082</v>
      </c>
    </row>
    <row r="426018" spans="3:8">
      <c r="C426018" s="60">
        <v>8277193785</v>
      </c>
      <c r="H426018" s="60">
        <v>134335578</v>
      </c>
    </row>
    <row r="426019" spans="3:8">
      <c r="C426019" s="60">
        <v>299563983</v>
      </c>
      <c r="H426019" s="60">
        <v>2194824</v>
      </c>
    </row>
    <row r="426020" spans="3:8">
      <c r="C426020" s="60">
        <v>114441652</v>
      </c>
      <c r="H426020" s="60">
        <v>795866</v>
      </c>
    </row>
    <row r="426021" spans="3:8">
      <c r="C426021" s="60">
        <v>7320428976</v>
      </c>
      <c r="H426021" s="60">
        <v>101171848</v>
      </c>
    </row>
    <row r="426022" spans="3:8">
      <c r="C426022" s="60">
        <v>428965668</v>
      </c>
      <c r="H426022" s="60">
        <v>1929210</v>
      </c>
    </row>
    <row r="426023" spans="3:8">
      <c r="C426023" s="60">
        <v>240301348</v>
      </c>
      <c r="H426023" s="60">
        <v>4821100</v>
      </c>
    </row>
    <row r="426024" spans="3:8">
      <c r="C426024" s="60">
        <v>559686325</v>
      </c>
      <c r="H426024" s="60">
        <v>-11021501</v>
      </c>
    </row>
    <row r="426025" spans="3:8">
      <c r="C426025" s="60">
        <v>113999465</v>
      </c>
      <c r="H426025" s="60">
        <v>-160757</v>
      </c>
    </row>
    <row r="426026" spans="3:8">
      <c r="C426026" s="60">
        <v>215345430</v>
      </c>
      <c r="H426026" s="60">
        <v>-1753796</v>
      </c>
    </row>
    <row r="426027" spans="3:8">
      <c r="C426027" s="60">
        <v>3499758429</v>
      </c>
      <c r="H426027" s="60">
        <v>64411165</v>
      </c>
    </row>
    <row r="426028" spans="3:8">
      <c r="C426028" s="60">
        <v>229819698</v>
      </c>
      <c r="H426028" s="60">
        <v>3418464</v>
      </c>
    </row>
    <row r="426029" spans="3:8">
      <c r="C426029" s="60">
        <v>1236195032</v>
      </c>
      <c r="H426029" s="60">
        <v>11768745</v>
      </c>
    </row>
    <row r="426030" spans="3:8">
      <c r="C426030" s="60">
        <v>9103681319</v>
      </c>
      <c r="H426030" s="60">
        <v>213963206</v>
      </c>
    </row>
    <row r="426031" spans="3:8">
      <c r="C426031" s="60">
        <v>998202713</v>
      </c>
      <c r="H426031" s="60">
        <v>9269550</v>
      </c>
    </row>
    <row r="426032" spans="3:8">
      <c r="C426032" s="60">
        <v>424239727</v>
      </c>
      <c r="H426032" s="60">
        <v>-139051</v>
      </c>
    </row>
    <row r="426033" spans="3:8">
      <c r="C426033" s="60">
        <v>4231515793</v>
      </c>
      <c r="H426033" s="60">
        <v>35082138</v>
      </c>
    </row>
    <row r="426034" spans="3:8">
      <c r="C426034" s="60">
        <v>3971065989</v>
      </c>
      <c r="H426034" s="60">
        <v>67359363</v>
      </c>
    </row>
    <row r="426035" spans="3:8">
      <c r="C426035" s="60">
        <v>743463158</v>
      </c>
      <c r="H426035" s="60">
        <v>8012551</v>
      </c>
    </row>
    <row r="426036" spans="3:8">
      <c r="C426036" s="60">
        <v>1134951771</v>
      </c>
      <c r="H426036" s="60">
        <v>10593892</v>
      </c>
    </row>
    <row r="426037" spans="3:8">
      <c r="C426037" s="60">
        <v>7381988804</v>
      </c>
      <c r="H426037" s="60">
        <v>48706414</v>
      </c>
    </row>
    <row r="426038" spans="3:8">
      <c r="C426038" s="60">
        <v>14217344091</v>
      </c>
      <c r="H426038" s="60">
        <v>175473024</v>
      </c>
    </row>
    <row r="426039" spans="3:8">
      <c r="C426039" s="60">
        <v>1108378826</v>
      </c>
      <c r="H426039" s="60">
        <v>4240421</v>
      </c>
    </row>
    <row r="426040" spans="3:8">
      <c r="C426040" s="60">
        <v>1536407104</v>
      </c>
      <c r="H426040" s="60">
        <v>22059059</v>
      </c>
    </row>
    <row r="426041" spans="3:8">
      <c r="C426041" s="60">
        <v>337476477</v>
      </c>
      <c r="H426041" s="60">
        <v>1445568</v>
      </c>
    </row>
    <row r="426042" spans="3:8">
      <c r="C426042" s="60">
        <v>1000181239</v>
      </c>
      <c r="H426042" s="60">
        <v>3351138</v>
      </c>
    </row>
    <row r="426043" spans="3:8">
      <c r="C426043" s="60">
        <v>508873569</v>
      </c>
      <c r="H426043" s="60">
        <v>6397270</v>
      </c>
    </row>
    <row r="426044" spans="3:8">
      <c r="C426044" s="60">
        <v>12884771902</v>
      </c>
      <c r="H426044" s="60">
        <v>248576668</v>
      </c>
    </row>
    <row r="426045" spans="3:8">
      <c r="C426045" s="60">
        <v>8828268860</v>
      </c>
      <c r="H426045" s="60">
        <v>160631813</v>
      </c>
    </row>
    <row r="426046" spans="3:8">
      <c r="C426046" s="60">
        <v>3798264871</v>
      </c>
      <c r="H426046" s="60">
        <v>14995293</v>
      </c>
    </row>
    <row r="426047" spans="3:8">
      <c r="C426047" s="60">
        <v>1516795293</v>
      </c>
      <c r="H426047" s="60">
        <v>2404648</v>
      </c>
    </row>
    <row r="426048" spans="3:8">
      <c r="C426048" s="60">
        <v>202565380</v>
      </c>
      <c r="H426048" s="60">
        <v>-1526541</v>
      </c>
    </row>
    <row r="426049" spans="3:8">
      <c r="C426049" s="60">
        <v>3854034005</v>
      </c>
      <c r="H426049" s="60">
        <v>47555832</v>
      </c>
    </row>
    <row r="426050" spans="3:8">
      <c r="C426050" s="60">
        <v>1884675456</v>
      </c>
      <c r="H426050" s="60">
        <v>-18439882</v>
      </c>
    </row>
    <row r="426051" spans="3:8">
      <c r="C426051" s="60">
        <v>5741534613</v>
      </c>
      <c r="H426051" s="60">
        <v>120797969</v>
      </c>
    </row>
    <row r="426052" spans="3:8">
      <c r="C426052" s="60">
        <v>11857765532</v>
      </c>
      <c r="H426052" s="60">
        <v>192611554</v>
      </c>
    </row>
    <row r="426053" spans="3:8">
      <c r="C426053" s="60">
        <v>2029035734</v>
      </c>
      <c r="H426053" s="60">
        <v>5811857</v>
      </c>
    </row>
    <row r="426054" spans="3:8">
      <c r="C426054" s="60">
        <v>80032081</v>
      </c>
      <c r="H426054" s="60">
        <v>591937</v>
      </c>
    </row>
    <row r="426055" spans="3:8">
      <c r="C426055" s="60">
        <v>579213625</v>
      </c>
      <c r="H426055" s="60">
        <v>5233933</v>
      </c>
    </row>
    <row r="426056" spans="3:8">
      <c r="C426056" s="60">
        <v>161231373</v>
      </c>
      <c r="H426056" s="60">
        <v>2509498</v>
      </c>
    </row>
    <row r="426057" spans="3:8">
      <c r="C426057" s="60">
        <v>386153735</v>
      </c>
      <c r="H426057" s="60">
        <v>4300325</v>
      </c>
    </row>
    <row r="426058" spans="3:8">
      <c r="C426058" s="60">
        <v>863935824</v>
      </c>
      <c r="H426058" s="60">
        <v>3662207</v>
      </c>
    </row>
    <row r="426059" spans="3:8">
      <c r="C426059" s="60">
        <v>603478828</v>
      </c>
      <c r="H426059" s="60">
        <v>14341033</v>
      </c>
    </row>
    <row r="426060" spans="3:8">
      <c r="C426060" s="60">
        <v>33783024</v>
      </c>
      <c r="H426060" s="60">
        <v>437570</v>
      </c>
    </row>
    <row r="426061" spans="3:8">
      <c r="C426061" s="60">
        <v>281702880</v>
      </c>
      <c r="H426061" s="60">
        <v>-443564</v>
      </c>
    </row>
    <row r="426062" spans="3:8">
      <c r="C426062" s="60">
        <v>1183131021</v>
      </c>
      <c r="H426062" s="60">
        <v>25186667</v>
      </c>
    </row>
    <row r="426063" spans="3:8">
      <c r="C426063" s="60">
        <v>1650365725</v>
      </c>
      <c r="H426063" s="60">
        <v>7928163</v>
      </c>
    </row>
    <row r="426064" spans="3:8">
      <c r="C426064" s="60">
        <v>570669407</v>
      </c>
      <c r="H426064" s="60">
        <v>-745435</v>
      </c>
    </row>
    <row r="426065" spans="3:8">
      <c r="C426065" s="60">
        <v>242598985</v>
      </c>
      <c r="H426065" s="60">
        <v>-795641</v>
      </c>
    </row>
    <row r="426066" spans="3:8">
      <c r="C426066" s="60">
        <v>6128375844</v>
      </c>
      <c r="H426066" s="60">
        <v>132133970</v>
      </c>
    </row>
    <row r="426067" spans="3:8">
      <c r="C426067" s="60">
        <v>9414025</v>
      </c>
      <c r="H426067" s="60">
        <v>283175</v>
      </c>
    </row>
    <row r="442370" spans="3:8">
      <c r="C442370" s="60" t="s">
        <v>174</v>
      </c>
      <c r="H442370" s="60" t="s">
        <v>1243</v>
      </c>
    </row>
    <row r="442371" spans="3:8">
      <c r="C442371" s="60">
        <v>371396063968</v>
      </c>
    </row>
    <row r="442372" spans="3:8">
      <c r="C442372" s="60">
        <v>586361568</v>
      </c>
      <c r="H442372" s="60">
        <v>-3584873</v>
      </c>
    </row>
    <row r="442373" spans="3:8">
      <c r="C442373" s="60">
        <v>488599039</v>
      </c>
      <c r="H442373" s="60">
        <v>-19621206</v>
      </c>
    </row>
    <row r="442374" spans="3:8">
      <c r="C442374" s="60">
        <v>948215101</v>
      </c>
      <c r="H442374" s="60">
        <v>6595735</v>
      </c>
    </row>
    <row r="442375" spans="3:8">
      <c r="C442375" s="60">
        <v>9969687980</v>
      </c>
      <c r="H442375" s="60">
        <v>157296922</v>
      </c>
    </row>
    <row r="442376" spans="3:8">
      <c r="C442376" s="60">
        <v>336963923</v>
      </c>
      <c r="H442376" s="60">
        <v>-16910878</v>
      </c>
    </row>
    <row r="442377" spans="3:8">
      <c r="C442377" s="60">
        <v>794462779</v>
      </c>
      <c r="H442377" s="60">
        <v>-29435515</v>
      </c>
    </row>
    <row r="442378" spans="3:8">
      <c r="C442378" s="60">
        <v>339136056</v>
      </c>
      <c r="H442378" s="60">
        <v>-22770654</v>
      </c>
    </row>
    <row r="442379" spans="3:8">
      <c r="C442379" s="60">
        <v>639560344</v>
      </c>
      <c r="H442379" s="60">
        <v>-133412</v>
      </c>
    </row>
    <row r="442380" spans="3:8">
      <c r="C442380" s="60">
        <v>705895455</v>
      </c>
      <c r="H442380" s="60">
        <v>-3387383</v>
      </c>
    </row>
    <row r="442381" spans="3:8">
      <c r="C442381" s="60">
        <v>174958053773</v>
      </c>
      <c r="H442381" s="60">
        <v>1938679418</v>
      </c>
    </row>
    <row r="442382" spans="3:8">
      <c r="C442382" s="60">
        <v>8992306105</v>
      </c>
      <c r="H442382" s="60">
        <v>368504450</v>
      </c>
    </row>
    <row r="442383" spans="3:8">
      <c r="C442383" s="60">
        <v>273594598</v>
      </c>
      <c r="H442383" s="60">
        <v>-939878</v>
      </c>
    </row>
    <row r="442384" spans="3:8">
      <c r="C442384" s="60">
        <v>748338217</v>
      </c>
      <c r="H442384" s="60">
        <v>-35079508</v>
      </c>
    </row>
    <row r="442385" spans="3:8">
      <c r="C442385" s="60">
        <v>742591566</v>
      </c>
      <c r="H442385" s="60">
        <v>-40440656</v>
      </c>
    </row>
    <row r="442386" spans="3:8">
      <c r="C442386" s="60">
        <v>273507955</v>
      </c>
      <c r="H442386" s="60">
        <v>-1304013</v>
      </c>
    </row>
    <row r="442387" spans="3:8">
      <c r="C442387" s="60">
        <v>674353021</v>
      </c>
      <c r="H442387" s="60">
        <v>-43882353</v>
      </c>
    </row>
    <row r="442388" spans="3:8">
      <c r="C442388" s="60">
        <v>1168107004</v>
      </c>
      <c r="H442388" s="60">
        <v>-41022308</v>
      </c>
    </row>
    <row r="442389" spans="3:8">
      <c r="C442389" s="60">
        <v>3950807489</v>
      </c>
      <c r="H442389" s="60">
        <v>159822657</v>
      </c>
    </row>
    <row r="442390" spans="3:8">
      <c r="C442390" s="60">
        <v>549827199</v>
      </c>
      <c r="H442390" s="60">
        <v>-33770138</v>
      </c>
    </row>
    <row r="442391" spans="3:8">
      <c r="C442391" s="60">
        <v>972643946</v>
      </c>
      <c r="H442391" s="60">
        <v>-27395906</v>
      </c>
    </row>
    <row r="442392" spans="3:8">
      <c r="C442392" s="60">
        <v>22267483718</v>
      </c>
      <c r="H442392" s="60">
        <v>272701264</v>
      </c>
    </row>
    <row r="442393" spans="3:8">
      <c r="C442393" s="60">
        <v>1113800464</v>
      </c>
      <c r="H442393" s="60">
        <v>1825589</v>
      </c>
    </row>
    <row r="442394" spans="3:8">
      <c r="C442394" s="60">
        <v>226078325</v>
      </c>
      <c r="H442394" s="60">
        <v>7871713</v>
      </c>
    </row>
    <row r="442395" spans="3:8">
      <c r="C442395" s="60">
        <v>772489868</v>
      </c>
      <c r="H442395" s="60">
        <v>12699692</v>
      </c>
    </row>
    <row r="442396" spans="3:8">
      <c r="C442396" s="60">
        <v>548998176</v>
      </c>
      <c r="H442396" s="60">
        <v>3987117</v>
      </c>
    </row>
    <row r="442397" spans="3:8">
      <c r="C442397" s="60">
        <v>643960069</v>
      </c>
      <c r="H442397" s="60">
        <v>4729787</v>
      </c>
    </row>
    <row r="442398" spans="3:8">
      <c r="C442398" s="60">
        <v>589268307</v>
      </c>
      <c r="H442398" s="60">
        <v>5549869</v>
      </c>
    </row>
    <row r="442399" spans="3:8">
      <c r="C442399" s="60">
        <v>891983736</v>
      </c>
      <c r="H442399" s="60">
        <v>20517337</v>
      </c>
    </row>
    <row r="442400" spans="3:8">
      <c r="C442400" s="60">
        <v>295520040</v>
      </c>
      <c r="H442400" s="60">
        <v>3310846</v>
      </c>
    </row>
    <row r="442401" spans="3:8">
      <c r="C442401" s="60">
        <v>1328199753</v>
      </c>
      <c r="H442401" s="60">
        <v>10004082</v>
      </c>
    </row>
    <row r="442402" spans="3:8">
      <c r="C442402" s="60">
        <v>8277193785</v>
      </c>
      <c r="H442402" s="60">
        <v>134335578</v>
      </c>
    </row>
    <row r="442403" spans="3:8">
      <c r="C442403" s="60">
        <v>299563983</v>
      </c>
      <c r="H442403" s="60">
        <v>2194824</v>
      </c>
    </row>
    <row r="442404" spans="3:8">
      <c r="C442404" s="60">
        <v>114441652</v>
      </c>
      <c r="H442404" s="60">
        <v>795866</v>
      </c>
    </row>
    <row r="442405" spans="3:8">
      <c r="C442405" s="60">
        <v>7320428976</v>
      </c>
      <c r="H442405" s="60">
        <v>101171848</v>
      </c>
    </row>
    <row r="442406" spans="3:8">
      <c r="C442406" s="60">
        <v>428965668</v>
      </c>
      <c r="H442406" s="60">
        <v>1929210</v>
      </c>
    </row>
    <row r="442407" spans="3:8">
      <c r="C442407" s="60">
        <v>240301348</v>
      </c>
      <c r="H442407" s="60">
        <v>4821100</v>
      </c>
    </row>
    <row r="442408" spans="3:8">
      <c r="C442408" s="60">
        <v>559686325</v>
      </c>
      <c r="H442408" s="60">
        <v>-11021501</v>
      </c>
    </row>
    <row r="442409" spans="3:8">
      <c r="C442409" s="60">
        <v>113999465</v>
      </c>
      <c r="H442409" s="60">
        <v>-160757</v>
      </c>
    </row>
    <row r="442410" spans="3:8">
      <c r="C442410" s="60">
        <v>215345430</v>
      </c>
      <c r="H442410" s="60">
        <v>-1753796</v>
      </c>
    </row>
    <row r="442411" spans="3:8">
      <c r="C442411" s="60">
        <v>3499758429</v>
      </c>
      <c r="H442411" s="60">
        <v>64411165</v>
      </c>
    </row>
    <row r="442412" spans="3:8">
      <c r="C442412" s="60">
        <v>229819698</v>
      </c>
      <c r="H442412" s="60">
        <v>3418464</v>
      </c>
    </row>
    <row r="442413" spans="3:8">
      <c r="C442413" s="60">
        <v>1236195032</v>
      </c>
      <c r="H442413" s="60">
        <v>11768745</v>
      </c>
    </row>
    <row r="442414" spans="3:8">
      <c r="C442414" s="60">
        <v>9103681319</v>
      </c>
      <c r="H442414" s="60">
        <v>213963206</v>
      </c>
    </row>
    <row r="442415" spans="3:8">
      <c r="C442415" s="60">
        <v>998202713</v>
      </c>
      <c r="H442415" s="60">
        <v>9269550</v>
      </c>
    </row>
    <row r="442416" spans="3:8">
      <c r="C442416" s="60">
        <v>424239727</v>
      </c>
      <c r="H442416" s="60">
        <v>-139051</v>
      </c>
    </row>
    <row r="442417" spans="3:8">
      <c r="C442417" s="60">
        <v>4231515793</v>
      </c>
      <c r="H442417" s="60">
        <v>35082138</v>
      </c>
    </row>
    <row r="442418" spans="3:8">
      <c r="C442418" s="60">
        <v>3971065989</v>
      </c>
      <c r="H442418" s="60">
        <v>67359363</v>
      </c>
    </row>
    <row r="442419" spans="3:8">
      <c r="C442419" s="60">
        <v>743463158</v>
      </c>
      <c r="H442419" s="60">
        <v>8012551</v>
      </c>
    </row>
    <row r="442420" spans="3:8">
      <c r="C442420" s="60">
        <v>1134951771</v>
      </c>
      <c r="H442420" s="60">
        <v>10593892</v>
      </c>
    </row>
    <row r="442421" spans="3:8">
      <c r="C442421" s="60">
        <v>7381988804</v>
      </c>
      <c r="H442421" s="60">
        <v>48706414</v>
      </c>
    </row>
    <row r="442422" spans="3:8">
      <c r="C442422" s="60">
        <v>14217344091</v>
      </c>
      <c r="H442422" s="60">
        <v>175473024</v>
      </c>
    </row>
    <row r="442423" spans="3:8">
      <c r="C442423" s="60">
        <v>1108378826</v>
      </c>
      <c r="H442423" s="60">
        <v>4240421</v>
      </c>
    </row>
    <row r="442424" spans="3:8">
      <c r="C442424" s="60">
        <v>1536407104</v>
      </c>
      <c r="H442424" s="60">
        <v>22059059</v>
      </c>
    </row>
    <row r="442425" spans="3:8">
      <c r="C442425" s="60">
        <v>337476477</v>
      </c>
      <c r="H442425" s="60">
        <v>1445568</v>
      </c>
    </row>
    <row r="442426" spans="3:8">
      <c r="C442426" s="60">
        <v>1000181239</v>
      </c>
      <c r="H442426" s="60">
        <v>3351138</v>
      </c>
    </row>
    <row r="442427" spans="3:8">
      <c r="C442427" s="60">
        <v>508873569</v>
      </c>
      <c r="H442427" s="60">
        <v>6397270</v>
      </c>
    </row>
    <row r="442428" spans="3:8">
      <c r="C442428" s="60">
        <v>12884771902</v>
      </c>
      <c r="H442428" s="60">
        <v>248576668</v>
      </c>
    </row>
    <row r="442429" spans="3:8">
      <c r="C442429" s="60">
        <v>8828268860</v>
      </c>
      <c r="H442429" s="60">
        <v>160631813</v>
      </c>
    </row>
    <row r="442430" spans="3:8">
      <c r="C442430" s="60">
        <v>3798264871</v>
      </c>
      <c r="H442430" s="60">
        <v>14995293</v>
      </c>
    </row>
    <row r="442431" spans="3:8">
      <c r="C442431" s="60">
        <v>1516795293</v>
      </c>
      <c r="H442431" s="60">
        <v>2404648</v>
      </c>
    </row>
    <row r="442432" spans="3:8">
      <c r="C442432" s="60">
        <v>202565380</v>
      </c>
      <c r="H442432" s="60">
        <v>-1526541</v>
      </c>
    </row>
    <row r="442433" spans="3:8">
      <c r="C442433" s="60">
        <v>3854034005</v>
      </c>
      <c r="H442433" s="60">
        <v>47555832</v>
      </c>
    </row>
    <row r="442434" spans="3:8">
      <c r="C442434" s="60">
        <v>1884675456</v>
      </c>
      <c r="H442434" s="60">
        <v>-18439882</v>
      </c>
    </row>
    <row r="442435" spans="3:8">
      <c r="C442435" s="60">
        <v>5741534613</v>
      </c>
      <c r="H442435" s="60">
        <v>120797969</v>
      </c>
    </row>
    <row r="442436" spans="3:8">
      <c r="C442436" s="60">
        <v>11857765532</v>
      </c>
      <c r="H442436" s="60">
        <v>192611554</v>
      </c>
    </row>
    <row r="442437" spans="3:8">
      <c r="C442437" s="60">
        <v>2029035734</v>
      </c>
      <c r="H442437" s="60">
        <v>5811857</v>
      </c>
    </row>
    <row r="442438" spans="3:8">
      <c r="C442438" s="60">
        <v>80032081</v>
      </c>
      <c r="H442438" s="60">
        <v>591937</v>
      </c>
    </row>
    <row r="442439" spans="3:8">
      <c r="C442439" s="60">
        <v>579213625</v>
      </c>
      <c r="H442439" s="60">
        <v>5233933</v>
      </c>
    </row>
    <row r="442440" spans="3:8">
      <c r="C442440" s="60">
        <v>161231373</v>
      </c>
      <c r="H442440" s="60">
        <v>2509498</v>
      </c>
    </row>
    <row r="442441" spans="3:8">
      <c r="C442441" s="60">
        <v>386153735</v>
      </c>
      <c r="H442441" s="60">
        <v>4300325</v>
      </c>
    </row>
    <row r="442442" spans="3:8">
      <c r="C442442" s="60">
        <v>863935824</v>
      </c>
      <c r="H442442" s="60">
        <v>3662207</v>
      </c>
    </row>
    <row r="442443" spans="3:8">
      <c r="C442443" s="60">
        <v>603478828</v>
      </c>
      <c r="H442443" s="60">
        <v>14341033</v>
      </c>
    </row>
    <row r="442444" spans="3:8">
      <c r="C442444" s="60">
        <v>33783024</v>
      </c>
      <c r="H442444" s="60">
        <v>437570</v>
      </c>
    </row>
    <row r="442445" spans="3:8">
      <c r="C442445" s="60">
        <v>281702880</v>
      </c>
      <c r="H442445" s="60">
        <v>-443564</v>
      </c>
    </row>
    <row r="442446" spans="3:8">
      <c r="C442446" s="60">
        <v>1183131021</v>
      </c>
      <c r="H442446" s="60">
        <v>25186667</v>
      </c>
    </row>
    <row r="442447" spans="3:8">
      <c r="C442447" s="60">
        <v>1650365725</v>
      </c>
      <c r="H442447" s="60">
        <v>7928163</v>
      </c>
    </row>
    <row r="442448" spans="3:8">
      <c r="C442448" s="60">
        <v>570669407</v>
      </c>
      <c r="H442448" s="60">
        <v>-745435</v>
      </c>
    </row>
    <row r="442449" spans="3:8">
      <c r="C442449" s="60">
        <v>242598985</v>
      </c>
      <c r="H442449" s="60">
        <v>-795641</v>
      </c>
    </row>
    <row r="442450" spans="3:8">
      <c r="C442450" s="60">
        <v>6128375844</v>
      </c>
      <c r="H442450" s="60">
        <v>132133970</v>
      </c>
    </row>
    <row r="442451" spans="3:8">
      <c r="C442451" s="60">
        <v>9414025</v>
      </c>
      <c r="H442451" s="60">
        <v>283175</v>
      </c>
    </row>
    <row r="458754" spans="3:8">
      <c r="C458754" s="60" t="s">
        <v>174</v>
      </c>
      <c r="H458754" s="60" t="s">
        <v>1243</v>
      </c>
    </row>
    <row r="458755" spans="3:8">
      <c r="C458755" s="60">
        <v>371396063968</v>
      </c>
    </row>
    <row r="458756" spans="3:8">
      <c r="C458756" s="60">
        <v>586361568</v>
      </c>
      <c r="H458756" s="60">
        <v>-3584873</v>
      </c>
    </row>
    <row r="458757" spans="3:8">
      <c r="C458757" s="60">
        <v>488599039</v>
      </c>
      <c r="H458757" s="60">
        <v>-19621206</v>
      </c>
    </row>
    <row r="458758" spans="3:8">
      <c r="C458758" s="60">
        <v>948215101</v>
      </c>
      <c r="H458758" s="60">
        <v>6595735</v>
      </c>
    </row>
    <row r="458759" spans="3:8">
      <c r="C458759" s="60">
        <v>9969687980</v>
      </c>
      <c r="H458759" s="60">
        <v>157296922</v>
      </c>
    </row>
    <row r="458760" spans="3:8">
      <c r="C458760" s="60">
        <v>336963923</v>
      </c>
      <c r="H458760" s="60">
        <v>-16910878</v>
      </c>
    </row>
    <row r="458761" spans="3:8">
      <c r="C458761" s="60">
        <v>794462779</v>
      </c>
      <c r="H458761" s="60">
        <v>-29435515</v>
      </c>
    </row>
    <row r="458762" spans="3:8">
      <c r="C458762" s="60">
        <v>339136056</v>
      </c>
      <c r="H458762" s="60">
        <v>-22770654</v>
      </c>
    </row>
    <row r="458763" spans="3:8">
      <c r="C458763" s="60">
        <v>639560344</v>
      </c>
      <c r="H458763" s="60">
        <v>-133412</v>
      </c>
    </row>
    <row r="458764" spans="3:8">
      <c r="C458764" s="60">
        <v>705895455</v>
      </c>
      <c r="H458764" s="60">
        <v>-3387383</v>
      </c>
    </row>
    <row r="458765" spans="3:8">
      <c r="C458765" s="60">
        <v>174958053773</v>
      </c>
      <c r="H458765" s="60">
        <v>1938679418</v>
      </c>
    </row>
    <row r="458766" spans="3:8">
      <c r="C458766" s="60">
        <v>8992306105</v>
      </c>
      <c r="H458766" s="60">
        <v>368504450</v>
      </c>
    </row>
    <row r="458767" spans="3:8">
      <c r="C458767" s="60">
        <v>273594598</v>
      </c>
      <c r="H458767" s="60">
        <v>-939878</v>
      </c>
    </row>
    <row r="458768" spans="3:8">
      <c r="C458768" s="60">
        <v>748338217</v>
      </c>
      <c r="H458768" s="60">
        <v>-35079508</v>
      </c>
    </row>
    <row r="458769" spans="3:8">
      <c r="C458769" s="60">
        <v>742591566</v>
      </c>
      <c r="H458769" s="60">
        <v>-40440656</v>
      </c>
    </row>
    <row r="458770" spans="3:8">
      <c r="C458770" s="60">
        <v>273507955</v>
      </c>
      <c r="H458770" s="60">
        <v>-1304013</v>
      </c>
    </row>
    <row r="458771" spans="3:8">
      <c r="C458771" s="60">
        <v>674353021</v>
      </c>
      <c r="H458771" s="60">
        <v>-43882353</v>
      </c>
    </row>
    <row r="458772" spans="3:8">
      <c r="C458772" s="60">
        <v>1168107004</v>
      </c>
      <c r="H458772" s="60">
        <v>-41022308</v>
      </c>
    </row>
    <row r="458773" spans="3:8">
      <c r="C458773" s="60">
        <v>3950807489</v>
      </c>
      <c r="H458773" s="60">
        <v>159822657</v>
      </c>
    </row>
    <row r="458774" spans="3:8">
      <c r="C458774" s="60">
        <v>549827199</v>
      </c>
      <c r="H458774" s="60">
        <v>-33770138</v>
      </c>
    </row>
    <row r="458775" spans="3:8">
      <c r="C458775" s="60">
        <v>972643946</v>
      </c>
      <c r="H458775" s="60">
        <v>-27395906</v>
      </c>
    </row>
    <row r="458776" spans="3:8">
      <c r="C458776" s="60">
        <v>22267483718</v>
      </c>
      <c r="H458776" s="60">
        <v>272701264</v>
      </c>
    </row>
    <row r="458777" spans="3:8">
      <c r="C458777" s="60">
        <v>1113800464</v>
      </c>
      <c r="H458777" s="60">
        <v>1825589</v>
      </c>
    </row>
    <row r="458778" spans="3:8">
      <c r="C458778" s="60">
        <v>226078325</v>
      </c>
      <c r="H458778" s="60">
        <v>7871713</v>
      </c>
    </row>
    <row r="458779" spans="3:8">
      <c r="C458779" s="60">
        <v>772489868</v>
      </c>
      <c r="H458779" s="60">
        <v>12699692</v>
      </c>
    </row>
    <row r="458780" spans="3:8">
      <c r="C458780" s="60">
        <v>548998176</v>
      </c>
      <c r="H458780" s="60">
        <v>3987117</v>
      </c>
    </row>
    <row r="458781" spans="3:8">
      <c r="C458781" s="60">
        <v>643960069</v>
      </c>
      <c r="H458781" s="60">
        <v>4729787</v>
      </c>
    </row>
    <row r="458782" spans="3:8">
      <c r="C458782" s="60">
        <v>589268307</v>
      </c>
      <c r="H458782" s="60">
        <v>5549869</v>
      </c>
    </row>
    <row r="458783" spans="3:8">
      <c r="C458783" s="60">
        <v>891983736</v>
      </c>
      <c r="H458783" s="60">
        <v>20517337</v>
      </c>
    </row>
    <row r="458784" spans="3:8">
      <c r="C458784" s="60">
        <v>295520040</v>
      </c>
      <c r="H458784" s="60">
        <v>3310846</v>
      </c>
    </row>
    <row r="458785" spans="3:8">
      <c r="C458785" s="60">
        <v>1328199753</v>
      </c>
      <c r="H458785" s="60">
        <v>10004082</v>
      </c>
    </row>
    <row r="458786" spans="3:8">
      <c r="C458786" s="60">
        <v>8277193785</v>
      </c>
      <c r="H458786" s="60">
        <v>134335578</v>
      </c>
    </row>
    <row r="458787" spans="3:8">
      <c r="C458787" s="60">
        <v>299563983</v>
      </c>
      <c r="H458787" s="60">
        <v>2194824</v>
      </c>
    </row>
    <row r="458788" spans="3:8">
      <c r="C458788" s="60">
        <v>114441652</v>
      </c>
      <c r="H458788" s="60">
        <v>795866</v>
      </c>
    </row>
    <row r="458789" spans="3:8">
      <c r="C458789" s="60">
        <v>7320428976</v>
      </c>
      <c r="H458789" s="60">
        <v>101171848</v>
      </c>
    </row>
    <row r="458790" spans="3:8">
      <c r="C458790" s="60">
        <v>428965668</v>
      </c>
      <c r="H458790" s="60">
        <v>1929210</v>
      </c>
    </row>
    <row r="458791" spans="3:8">
      <c r="C458791" s="60">
        <v>240301348</v>
      </c>
      <c r="H458791" s="60">
        <v>4821100</v>
      </c>
    </row>
    <row r="458792" spans="3:8">
      <c r="C458792" s="60">
        <v>559686325</v>
      </c>
      <c r="H458792" s="60">
        <v>-11021501</v>
      </c>
    </row>
    <row r="458793" spans="3:8">
      <c r="C458793" s="60">
        <v>113999465</v>
      </c>
      <c r="H458793" s="60">
        <v>-160757</v>
      </c>
    </row>
    <row r="458794" spans="3:8">
      <c r="C458794" s="60">
        <v>215345430</v>
      </c>
      <c r="H458794" s="60">
        <v>-1753796</v>
      </c>
    </row>
    <row r="458795" spans="3:8">
      <c r="C458795" s="60">
        <v>3499758429</v>
      </c>
      <c r="H458795" s="60">
        <v>64411165</v>
      </c>
    </row>
    <row r="458796" spans="3:8">
      <c r="C458796" s="60">
        <v>229819698</v>
      </c>
      <c r="H458796" s="60">
        <v>3418464</v>
      </c>
    </row>
    <row r="458797" spans="3:8">
      <c r="C458797" s="60">
        <v>1236195032</v>
      </c>
      <c r="H458797" s="60">
        <v>11768745</v>
      </c>
    </row>
    <row r="458798" spans="3:8">
      <c r="C458798" s="60">
        <v>9103681319</v>
      </c>
      <c r="H458798" s="60">
        <v>213963206</v>
      </c>
    </row>
    <row r="458799" spans="3:8">
      <c r="C458799" s="60">
        <v>998202713</v>
      </c>
      <c r="H458799" s="60">
        <v>9269550</v>
      </c>
    </row>
    <row r="458800" spans="3:8">
      <c r="C458800" s="60">
        <v>424239727</v>
      </c>
      <c r="H458800" s="60">
        <v>-139051</v>
      </c>
    </row>
    <row r="458801" spans="3:8">
      <c r="C458801" s="60">
        <v>4231515793</v>
      </c>
      <c r="H458801" s="60">
        <v>35082138</v>
      </c>
    </row>
    <row r="458802" spans="3:8">
      <c r="C458802" s="60">
        <v>3971065989</v>
      </c>
      <c r="H458802" s="60">
        <v>67359363</v>
      </c>
    </row>
    <row r="458803" spans="3:8">
      <c r="C458803" s="60">
        <v>743463158</v>
      </c>
      <c r="H458803" s="60">
        <v>8012551</v>
      </c>
    </row>
    <row r="458804" spans="3:8">
      <c r="C458804" s="60">
        <v>1134951771</v>
      </c>
      <c r="H458804" s="60">
        <v>10593892</v>
      </c>
    </row>
    <row r="458805" spans="3:8">
      <c r="C458805" s="60">
        <v>7381988804</v>
      </c>
      <c r="H458805" s="60">
        <v>48706414</v>
      </c>
    </row>
    <row r="458806" spans="3:8">
      <c r="C458806" s="60">
        <v>14217344091</v>
      </c>
      <c r="H458806" s="60">
        <v>175473024</v>
      </c>
    </row>
    <row r="458807" spans="3:8">
      <c r="C458807" s="60">
        <v>1108378826</v>
      </c>
      <c r="H458807" s="60">
        <v>4240421</v>
      </c>
    </row>
    <row r="458808" spans="3:8">
      <c r="C458808" s="60">
        <v>1536407104</v>
      </c>
      <c r="H458808" s="60">
        <v>22059059</v>
      </c>
    </row>
    <row r="458809" spans="3:8">
      <c r="C458809" s="60">
        <v>337476477</v>
      </c>
      <c r="H458809" s="60">
        <v>1445568</v>
      </c>
    </row>
    <row r="458810" spans="3:8">
      <c r="C458810" s="60">
        <v>1000181239</v>
      </c>
      <c r="H458810" s="60">
        <v>3351138</v>
      </c>
    </row>
    <row r="458811" spans="3:8">
      <c r="C458811" s="60">
        <v>508873569</v>
      </c>
      <c r="H458811" s="60">
        <v>6397270</v>
      </c>
    </row>
    <row r="458812" spans="3:8">
      <c r="C458812" s="60">
        <v>12884771902</v>
      </c>
      <c r="H458812" s="60">
        <v>248576668</v>
      </c>
    </row>
    <row r="458813" spans="3:8">
      <c r="C458813" s="60">
        <v>8828268860</v>
      </c>
      <c r="H458813" s="60">
        <v>160631813</v>
      </c>
    </row>
    <row r="458814" spans="3:8">
      <c r="C458814" s="60">
        <v>3798264871</v>
      </c>
      <c r="H458814" s="60">
        <v>14995293</v>
      </c>
    </row>
    <row r="458815" spans="3:8">
      <c r="C458815" s="60">
        <v>1516795293</v>
      </c>
      <c r="H458815" s="60">
        <v>2404648</v>
      </c>
    </row>
    <row r="458816" spans="3:8">
      <c r="C458816" s="60">
        <v>202565380</v>
      </c>
      <c r="H458816" s="60">
        <v>-1526541</v>
      </c>
    </row>
    <row r="458817" spans="3:8">
      <c r="C458817" s="60">
        <v>3854034005</v>
      </c>
      <c r="H458817" s="60">
        <v>47555832</v>
      </c>
    </row>
    <row r="458818" spans="3:8">
      <c r="C458818" s="60">
        <v>1884675456</v>
      </c>
      <c r="H458818" s="60">
        <v>-18439882</v>
      </c>
    </row>
    <row r="458819" spans="3:8">
      <c r="C458819" s="60">
        <v>5741534613</v>
      </c>
      <c r="H458819" s="60">
        <v>120797969</v>
      </c>
    </row>
    <row r="458820" spans="3:8">
      <c r="C458820" s="60">
        <v>11857765532</v>
      </c>
      <c r="H458820" s="60">
        <v>192611554</v>
      </c>
    </row>
    <row r="458821" spans="3:8">
      <c r="C458821" s="60">
        <v>2029035734</v>
      </c>
      <c r="H458821" s="60">
        <v>5811857</v>
      </c>
    </row>
    <row r="458822" spans="3:8">
      <c r="C458822" s="60">
        <v>80032081</v>
      </c>
      <c r="H458822" s="60">
        <v>591937</v>
      </c>
    </row>
    <row r="458823" spans="3:8">
      <c r="C458823" s="60">
        <v>579213625</v>
      </c>
      <c r="H458823" s="60">
        <v>5233933</v>
      </c>
    </row>
    <row r="458824" spans="3:8">
      <c r="C458824" s="60">
        <v>161231373</v>
      </c>
      <c r="H458824" s="60">
        <v>2509498</v>
      </c>
    </row>
    <row r="458825" spans="3:8">
      <c r="C458825" s="60">
        <v>386153735</v>
      </c>
      <c r="H458825" s="60">
        <v>4300325</v>
      </c>
    </row>
    <row r="458826" spans="3:8">
      <c r="C458826" s="60">
        <v>863935824</v>
      </c>
      <c r="H458826" s="60">
        <v>3662207</v>
      </c>
    </row>
    <row r="458827" spans="3:8">
      <c r="C458827" s="60">
        <v>603478828</v>
      </c>
      <c r="H458827" s="60">
        <v>14341033</v>
      </c>
    </row>
    <row r="458828" spans="3:8">
      <c r="C458828" s="60">
        <v>33783024</v>
      </c>
      <c r="H458828" s="60">
        <v>437570</v>
      </c>
    </row>
    <row r="458829" spans="3:8">
      <c r="C458829" s="60">
        <v>281702880</v>
      </c>
      <c r="H458829" s="60">
        <v>-443564</v>
      </c>
    </row>
    <row r="458830" spans="3:8">
      <c r="C458830" s="60">
        <v>1183131021</v>
      </c>
      <c r="H458830" s="60">
        <v>25186667</v>
      </c>
    </row>
    <row r="458831" spans="3:8">
      <c r="C458831" s="60">
        <v>1650365725</v>
      </c>
      <c r="H458831" s="60">
        <v>7928163</v>
      </c>
    </row>
    <row r="458832" spans="3:8">
      <c r="C458832" s="60">
        <v>570669407</v>
      </c>
      <c r="H458832" s="60">
        <v>-745435</v>
      </c>
    </row>
    <row r="458833" spans="3:8">
      <c r="C458833" s="60">
        <v>242598985</v>
      </c>
      <c r="H458833" s="60">
        <v>-795641</v>
      </c>
    </row>
    <row r="458834" spans="3:8">
      <c r="C458834" s="60">
        <v>6128375844</v>
      </c>
      <c r="H458834" s="60">
        <v>132133970</v>
      </c>
    </row>
    <row r="458835" spans="3:8">
      <c r="C458835" s="60">
        <v>9414025</v>
      </c>
      <c r="H458835" s="60">
        <v>283175</v>
      </c>
    </row>
    <row r="475138" spans="3:8">
      <c r="C475138" s="60" t="s">
        <v>174</v>
      </c>
      <c r="H475138" s="60" t="s">
        <v>1243</v>
      </c>
    </row>
    <row r="475139" spans="3:8">
      <c r="C475139" s="60">
        <v>371396063968</v>
      </c>
    </row>
    <row r="475140" spans="3:8">
      <c r="C475140" s="60">
        <v>586361568</v>
      </c>
      <c r="H475140" s="60">
        <v>-3584873</v>
      </c>
    </row>
    <row r="475141" spans="3:8">
      <c r="C475141" s="60">
        <v>488599039</v>
      </c>
      <c r="H475141" s="60">
        <v>-19621206</v>
      </c>
    </row>
    <row r="475142" spans="3:8">
      <c r="C475142" s="60">
        <v>948215101</v>
      </c>
      <c r="H475142" s="60">
        <v>6595735</v>
      </c>
    </row>
    <row r="475143" spans="3:8">
      <c r="C475143" s="60">
        <v>9969687980</v>
      </c>
      <c r="H475143" s="60">
        <v>157296922</v>
      </c>
    </row>
    <row r="475144" spans="3:8">
      <c r="C475144" s="60">
        <v>336963923</v>
      </c>
      <c r="H475144" s="60">
        <v>-16910878</v>
      </c>
    </row>
    <row r="475145" spans="3:8">
      <c r="C475145" s="60">
        <v>794462779</v>
      </c>
      <c r="H475145" s="60">
        <v>-29435515</v>
      </c>
    </row>
    <row r="475146" spans="3:8">
      <c r="C475146" s="60">
        <v>339136056</v>
      </c>
      <c r="H475146" s="60">
        <v>-22770654</v>
      </c>
    </row>
    <row r="475147" spans="3:8">
      <c r="C475147" s="60">
        <v>639560344</v>
      </c>
      <c r="H475147" s="60">
        <v>-133412</v>
      </c>
    </row>
    <row r="475148" spans="3:8">
      <c r="C475148" s="60">
        <v>705895455</v>
      </c>
      <c r="H475148" s="60">
        <v>-3387383</v>
      </c>
    </row>
    <row r="475149" spans="3:8">
      <c r="C475149" s="60">
        <v>174958053773</v>
      </c>
      <c r="H475149" s="60">
        <v>1938679418</v>
      </c>
    </row>
    <row r="475150" spans="3:8">
      <c r="C475150" s="60">
        <v>8992306105</v>
      </c>
      <c r="H475150" s="60">
        <v>368504450</v>
      </c>
    </row>
    <row r="475151" spans="3:8">
      <c r="C475151" s="60">
        <v>273594598</v>
      </c>
      <c r="H475151" s="60">
        <v>-939878</v>
      </c>
    </row>
    <row r="475152" spans="3:8">
      <c r="C475152" s="60">
        <v>748338217</v>
      </c>
      <c r="H475152" s="60">
        <v>-35079508</v>
      </c>
    </row>
    <row r="475153" spans="3:8">
      <c r="C475153" s="60">
        <v>742591566</v>
      </c>
      <c r="H475153" s="60">
        <v>-40440656</v>
      </c>
    </row>
    <row r="475154" spans="3:8">
      <c r="C475154" s="60">
        <v>273507955</v>
      </c>
      <c r="H475154" s="60">
        <v>-1304013</v>
      </c>
    </row>
    <row r="475155" spans="3:8">
      <c r="C475155" s="60">
        <v>674353021</v>
      </c>
      <c r="H475155" s="60">
        <v>-43882353</v>
      </c>
    </row>
    <row r="475156" spans="3:8">
      <c r="C475156" s="60">
        <v>1168107004</v>
      </c>
      <c r="H475156" s="60">
        <v>-41022308</v>
      </c>
    </row>
    <row r="475157" spans="3:8">
      <c r="C475157" s="60">
        <v>3950807489</v>
      </c>
      <c r="H475157" s="60">
        <v>159822657</v>
      </c>
    </row>
    <row r="475158" spans="3:8">
      <c r="C475158" s="60">
        <v>549827199</v>
      </c>
      <c r="H475158" s="60">
        <v>-33770138</v>
      </c>
    </row>
    <row r="475159" spans="3:8">
      <c r="C475159" s="60">
        <v>972643946</v>
      </c>
      <c r="H475159" s="60">
        <v>-27395906</v>
      </c>
    </row>
    <row r="475160" spans="3:8">
      <c r="C475160" s="60">
        <v>22267483718</v>
      </c>
      <c r="H475160" s="60">
        <v>272701264</v>
      </c>
    </row>
    <row r="475161" spans="3:8">
      <c r="C475161" s="60">
        <v>1113800464</v>
      </c>
      <c r="H475161" s="60">
        <v>1825589</v>
      </c>
    </row>
    <row r="475162" spans="3:8">
      <c r="C475162" s="60">
        <v>226078325</v>
      </c>
      <c r="H475162" s="60">
        <v>7871713</v>
      </c>
    </row>
    <row r="475163" spans="3:8">
      <c r="C475163" s="60">
        <v>772489868</v>
      </c>
      <c r="H475163" s="60">
        <v>12699692</v>
      </c>
    </row>
    <row r="475164" spans="3:8">
      <c r="C475164" s="60">
        <v>548998176</v>
      </c>
      <c r="H475164" s="60">
        <v>3987117</v>
      </c>
    </row>
    <row r="475165" spans="3:8">
      <c r="C475165" s="60">
        <v>643960069</v>
      </c>
      <c r="H475165" s="60">
        <v>4729787</v>
      </c>
    </row>
    <row r="475166" spans="3:8">
      <c r="C475166" s="60">
        <v>589268307</v>
      </c>
      <c r="H475166" s="60">
        <v>5549869</v>
      </c>
    </row>
    <row r="475167" spans="3:8">
      <c r="C475167" s="60">
        <v>891983736</v>
      </c>
      <c r="H475167" s="60">
        <v>20517337</v>
      </c>
    </row>
    <row r="475168" spans="3:8">
      <c r="C475168" s="60">
        <v>295520040</v>
      </c>
      <c r="H475168" s="60">
        <v>3310846</v>
      </c>
    </row>
    <row r="475169" spans="3:8">
      <c r="C475169" s="60">
        <v>1328199753</v>
      </c>
      <c r="H475169" s="60">
        <v>10004082</v>
      </c>
    </row>
    <row r="475170" spans="3:8">
      <c r="C475170" s="60">
        <v>8277193785</v>
      </c>
      <c r="H475170" s="60">
        <v>134335578</v>
      </c>
    </row>
    <row r="475171" spans="3:8">
      <c r="C475171" s="60">
        <v>299563983</v>
      </c>
      <c r="H475171" s="60">
        <v>2194824</v>
      </c>
    </row>
    <row r="475172" spans="3:8">
      <c r="C475172" s="60">
        <v>114441652</v>
      </c>
      <c r="H475172" s="60">
        <v>795866</v>
      </c>
    </row>
    <row r="475173" spans="3:8">
      <c r="C475173" s="60">
        <v>7320428976</v>
      </c>
      <c r="H475173" s="60">
        <v>101171848</v>
      </c>
    </row>
    <row r="475174" spans="3:8">
      <c r="C475174" s="60">
        <v>428965668</v>
      </c>
      <c r="H475174" s="60">
        <v>1929210</v>
      </c>
    </row>
    <row r="475175" spans="3:8">
      <c r="C475175" s="60">
        <v>240301348</v>
      </c>
      <c r="H475175" s="60">
        <v>4821100</v>
      </c>
    </row>
    <row r="475176" spans="3:8">
      <c r="C475176" s="60">
        <v>559686325</v>
      </c>
      <c r="H475176" s="60">
        <v>-11021501</v>
      </c>
    </row>
    <row r="475177" spans="3:8">
      <c r="C475177" s="60">
        <v>113999465</v>
      </c>
      <c r="H475177" s="60">
        <v>-160757</v>
      </c>
    </row>
    <row r="475178" spans="3:8">
      <c r="C475178" s="60">
        <v>215345430</v>
      </c>
      <c r="H475178" s="60">
        <v>-1753796</v>
      </c>
    </row>
    <row r="475179" spans="3:8">
      <c r="C475179" s="60">
        <v>3499758429</v>
      </c>
      <c r="H475179" s="60">
        <v>64411165</v>
      </c>
    </row>
    <row r="475180" spans="3:8">
      <c r="C475180" s="60">
        <v>229819698</v>
      </c>
      <c r="H475180" s="60">
        <v>3418464</v>
      </c>
    </row>
    <row r="475181" spans="3:8">
      <c r="C475181" s="60">
        <v>1236195032</v>
      </c>
      <c r="H475181" s="60">
        <v>11768745</v>
      </c>
    </row>
    <row r="475182" spans="3:8">
      <c r="C475182" s="60">
        <v>9103681319</v>
      </c>
      <c r="H475182" s="60">
        <v>213963206</v>
      </c>
    </row>
    <row r="475183" spans="3:8">
      <c r="C475183" s="60">
        <v>998202713</v>
      </c>
      <c r="H475183" s="60">
        <v>9269550</v>
      </c>
    </row>
    <row r="475184" spans="3:8">
      <c r="C475184" s="60">
        <v>424239727</v>
      </c>
      <c r="H475184" s="60">
        <v>-139051</v>
      </c>
    </row>
    <row r="475185" spans="3:8">
      <c r="C475185" s="60">
        <v>4231515793</v>
      </c>
      <c r="H475185" s="60">
        <v>35082138</v>
      </c>
    </row>
    <row r="475186" spans="3:8">
      <c r="C475186" s="60">
        <v>3971065989</v>
      </c>
      <c r="H475186" s="60">
        <v>67359363</v>
      </c>
    </row>
    <row r="475187" spans="3:8">
      <c r="C475187" s="60">
        <v>743463158</v>
      </c>
      <c r="H475187" s="60">
        <v>8012551</v>
      </c>
    </row>
    <row r="475188" spans="3:8">
      <c r="C475188" s="60">
        <v>1134951771</v>
      </c>
      <c r="H475188" s="60">
        <v>10593892</v>
      </c>
    </row>
    <row r="475189" spans="3:8">
      <c r="C475189" s="60">
        <v>7381988804</v>
      </c>
      <c r="H475189" s="60">
        <v>48706414</v>
      </c>
    </row>
    <row r="475190" spans="3:8">
      <c r="C475190" s="60">
        <v>14217344091</v>
      </c>
      <c r="H475190" s="60">
        <v>175473024</v>
      </c>
    </row>
    <row r="475191" spans="3:8">
      <c r="C475191" s="60">
        <v>1108378826</v>
      </c>
      <c r="H475191" s="60">
        <v>4240421</v>
      </c>
    </row>
    <row r="475192" spans="3:8">
      <c r="C475192" s="60">
        <v>1536407104</v>
      </c>
      <c r="H475192" s="60">
        <v>22059059</v>
      </c>
    </row>
    <row r="475193" spans="3:8">
      <c r="C475193" s="60">
        <v>337476477</v>
      </c>
      <c r="H475193" s="60">
        <v>1445568</v>
      </c>
    </row>
    <row r="475194" spans="3:8">
      <c r="C475194" s="60">
        <v>1000181239</v>
      </c>
      <c r="H475194" s="60">
        <v>3351138</v>
      </c>
    </row>
    <row r="475195" spans="3:8">
      <c r="C475195" s="60">
        <v>508873569</v>
      </c>
      <c r="H475195" s="60">
        <v>6397270</v>
      </c>
    </row>
    <row r="475196" spans="3:8">
      <c r="C475196" s="60">
        <v>12884771902</v>
      </c>
      <c r="H475196" s="60">
        <v>248576668</v>
      </c>
    </row>
    <row r="475197" spans="3:8">
      <c r="C475197" s="60">
        <v>8828268860</v>
      </c>
      <c r="H475197" s="60">
        <v>160631813</v>
      </c>
    </row>
    <row r="475198" spans="3:8">
      <c r="C475198" s="60">
        <v>3798264871</v>
      </c>
      <c r="H475198" s="60">
        <v>14995293</v>
      </c>
    </row>
    <row r="475199" spans="3:8">
      <c r="C475199" s="60">
        <v>1516795293</v>
      </c>
      <c r="H475199" s="60">
        <v>2404648</v>
      </c>
    </row>
    <row r="475200" spans="3:8">
      <c r="C475200" s="60">
        <v>202565380</v>
      </c>
      <c r="H475200" s="60">
        <v>-1526541</v>
      </c>
    </row>
    <row r="475201" spans="3:8">
      <c r="C475201" s="60">
        <v>3854034005</v>
      </c>
      <c r="H475201" s="60">
        <v>47555832</v>
      </c>
    </row>
    <row r="475202" spans="3:8">
      <c r="C475202" s="60">
        <v>1884675456</v>
      </c>
      <c r="H475202" s="60">
        <v>-18439882</v>
      </c>
    </row>
    <row r="475203" spans="3:8">
      <c r="C475203" s="60">
        <v>5741534613</v>
      </c>
      <c r="H475203" s="60">
        <v>120797969</v>
      </c>
    </row>
    <row r="475204" spans="3:8">
      <c r="C475204" s="60">
        <v>11857765532</v>
      </c>
      <c r="H475204" s="60">
        <v>192611554</v>
      </c>
    </row>
    <row r="475205" spans="3:8">
      <c r="C475205" s="60">
        <v>2029035734</v>
      </c>
      <c r="H475205" s="60">
        <v>5811857</v>
      </c>
    </row>
    <row r="475206" spans="3:8">
      <c r="C475206" s="60">
        <v>80032081</v>
      </c>
      <c r="H475206" s="60">
        <v>591937</v>
      </c>
    </row>
    <row r="475207" spans="3:8">
      <c r="C475207" s="60">
        <v>579213625</v>
      </c>
      <c r="H475207" s="60">
        <v>5233933</v>
      </c>
    </row>
    <row r="475208" spans="3:8">
      <c r="C475208" s="60">
        <v>161231373</v>
      </c>
      <c r="H475208" s="60">
        <v>2509498</v>
      </c>
    </row>
    <row r="475209" spans="3:8">
      <c r="C475209" s="60">
        <v>386153735</v>
      </c>
      <c r="H475209" s="60">
        <v>4300325</v>
      </c>
    </row>
    <row r="475210" spans="3:8">
      <c r="C475210" s="60">
        <v>863935824</v>
      </c>
      <c r="H475210" s="60">
        <v>3662207</v>
      </c>
    </row>
    <row r="475211" spans="3:8">
      <c r="C475211" s="60">
        <v>603478828</v>
      </c>
      <c r="H475211" s="60">
        <v>14341033</v>
      </c>
    </row>
    <row r="475212" spans="3:8">
      <c r="C475212" s="60">
        <v>33783024</v>
      </c>
      <c r="H475212" s="60">
        <v>437570</v>
      </c>
    </row>
    <row r="475213" spans="3:8">
      <c r="C475213" s="60">
        <v>281702880</v>
      </c>
      <c r="H475213" s="60">
        <v>-443564</v>
      </c>
    </row>
    <row r="475214" spans="3:8">
      <c r="C475214" s="60">
        <v>1183131021</v>
      </c>
      <c r="H475214" s="60">
        <v>25186667</v>
      </c>
    </row>
    <row r="475215" spans="3:8">
      <c r="C475215" s="60">
        <v>1650365725</v>
      </c>
      <c r="H475215" s="60">
        <v>7928163</v>
      </c>
    </row>
    <row r="475216" spans="3:8">
      <c r="C475216" s="60">
        <v>570669407</v>
      </c>
      <c r="H475216" s="60">
        <v>-745435</v>
      </c>
    </row>
    <row r="475217" spans="3:8">
      <c r="C475217" s="60">
        <v>242598985</v>
      </c>
      <c r="H475217" s="60">
        <v>-795641</v>
      </c>
    </row>
    <row r="475218" spans="3:8">
      <c r="C475218" s="60">
        <v>6128375844</v>
      </c>
      <c r="H475218" s="60">
        <v>132133970</v>
      </c>
    </row>
    <row r="475219" spans="3:8">
      <c r="C475219" s="60">
        <v>9414025</v>
      </c>
      <c r="H475219" s="60">
        <v>283175</v>
      </c>
    </row>
    <row r="491522" spans="3:8">
      <c r="C491522" s="60" t="s">
        <v>174</v>
      </c>
      <c r="H491522" s="60" t="s">
        <v>1243</v>
      </c>
    </row>
    <row r="491523" spans="3:8">
      <c r="C491523" s="60">
        <v>371396063968</v>
      </c>
    </row>
    <row r="491524" spans="3:8">
      <c r="C491524" s="60">
        <v>586361568</v>
      </c>
      <c r="H491524" s="60">
        <v>-3584873</v>
      </c>
    </row>
    <row r="491525" spans="3:8">
      <c r="C491525" s="60">
        <v>488599039</v>
      </c>
      <c r="H491525" s="60">
        <v>-19621206</v>
      </c>
    </row>
    <row r="491526" spans="3:8">
      <c r="C491526" s="60">
        <v>948215101</v>
      </c>
      <c r="H491526" s="60">
        <v>6595735</v>
      </c>
    </row>
    <row r="491527" spans="3:8">
      <c r="C491527" s="60">
        <v>9969687980</v>
      </c>
      <c r="H491527" s="60">
        <v>157296922</v>
      </c>
    </row>
    <row r="491528" spans="3:8">
      <c r="C491528" s="60">
        <v>336963923</v>
      </c>
      <c r="H491528" s="60">
        <v>-16910878</v>
      </c>
    </row>
    <row r="491529" spans="3:8">
      <c r="C491529" s="60">
        <v>794462779</v>
      </c>
      <c r="H491529" s="60">
        <v>-29435515</v>
      </c>
    </row>
    <row r="491530" spans="3:8">
      <c r="C491530" s="60">
        <v>339136056</v>
      </c>
      <c r="H491530" s="60">
        <v>-22770654</v>
      </c>
    </row>
    <row r="491531" spans="3:8">
      <c r="C491531" s="60">
        <v>639560344</v>
      </c>
      <c r="H491531" s="60">
        <v>-133412</v>
      </c>
    </row>
    <row r="491532" spans="3:8">
      <c r="C491532" s="60">
        <v>705895455</v>
      </c>
      <c r="H491532" s="60">
        <v>-3387383</v>
      </c>
    </row>
    <row r="491533" spans="3:8">
      <c r="C491533" s="60">
        <v>174958053773</v>
      </c>
      <c r="H491533" s="60">
        <v>1938679418</v>
      </c>
    </row>
    <row r="491534" spans="3:8">
      <c r="C491534" s="60">
        <v>8992306105</v>
      </c>
      <c r="H491534" s="60">
        <v>368504450</v>
      </c>
    </row>
    <row r="491535" spans="3:8">
      <c r="C491535" s="60">
        <v>273594598</v>
      </c>
      <c r="H491535" s="60">
        <v>-939878</v>
      </c>
    </row>
    <row r="491536" spans="3:8">
      <c r="C491536" s="60">
        <v>748338217</v>
      </c>
      <c r="H491536" s="60">
        <v>-35079508</v>
      </c>
    </row>
    <row r="491537" spans="3:8">
      <c r="C491537" s="60">
        <v>742591566</v>
      </c>
      <c r="H491537" s="60">
        <v>-40440656</v>
      </c>
    </row>
    <row r="491538" spans="3:8">
      <c r="C491538" s="60">
        <v>273507955</v>
      </c>
      <c r="H491538" s="60">
        <v>-1304013</v>
      </c>
    </row>
    <row r="491539" spans="3:8">
      <c r="C491539" s="60">
        <v>674353021</v>
      </c>
      <c r="H491539" s="60">
        <v>-43882353</v>
      </c>
    </row>
    <row r="491540" spans="3:8">
      <c r="C491540" s="60">
        <v>1168107004</v>
      </c>
      <c r="H491540" s="60">
        <v>-41022308</v>
      </c>
    </row>
    <row r="491541" spans="3:8">
      <c r="C491541" s="60">
        <v>3950807489</v>
      </c>
      <c r="H491541" s="60">
        <v>159822657</v>
      </c>
    </row>
    <row r="491542" spans="3:8">
      <c r="C491542" s="60">
        <v>549827199</v>
      </c>
      <c r="H491542" s="60">
        <v>-33770138</v>
      </c>
    </row>
    <row r="491543" spans="3:8">
      <c r="C491543" s="60">
        <v>972643946</v>
      </c>
      <c r="H491543" s="60">
        <v>-27395906</v>
      </c>
    </row>
    <row r="491544" spans="3:8">
      <c r="C491544" s="60">
        <v>22267483718</v>
      </c>
      <c r="H491544" s="60">
        <v>272701264</v>
      </c>
    </row>
    <row r="491545" spans="3:8">
      <c r="C491545" s="60">
        <v>1113800464</v>
      </c>
      <c r="H491545" s="60">
        <v>1825589</v>
      </c>
    </row>
    <row r="491546" spans="3:8">
      <c r="C491546" s="60">
        <v>226078325</v>
      </c>
      <c r="H491546" s="60">
        <v>7871713</v>
      </c>
    </row>
    <row r="491547" spans="3:8">
      <c r="C491547" s="60">
        <v>772489868</v>
      </c>
      <c r="H491547" s="60">
        <v>12699692</v>
      </c>
    </row>
    <row r="491548" spans="3:8">
      <c r="C491548" s="60">
        <v>548998176</v>
      </c>
      <c r="H491548" s="60">
        <v>3987117</v>
      </c>
    </row>
    <row r="491549" spans="3:8">
      <c r="C491549" s="60">
        <v>643960069</v>
      </c>
      <c r="H491549" s="60">
        <v>4729787</v>
      </c>
    </row>
    <row r="491550" spans="3:8">
      <c r="C491550" s="60">
        <v>589268307</v>
      </c>
      <c r="H491550" s="60">
        <v>5549869</v>
      </c>
    </row>
    <row r="491551" spans="3:8">
      <c r="C491551" s="60">
        <v>891983736</v>
      </c>
      <c r="H491551" s="60">
        <v>20517337</v>
      </c>
    </row>
    <row r="491552" spans="3:8">
      <c r="C491552" s="60">
        <v>295520040</v>
      </c>
      <c r="H491552" s="60">
        <v>3310846</v>
      </c>
    </row>
    <row r="491553" spans="3:8">
      <c r="C491553" s="60">
        <v>1328199753</v>
      </c>
      <c r="H491553" s="60">
        <v>10004082</v>
      </c>
    </row>
    <row r="491554" spans="3:8">
      <c r="C491554" s="60">
        <v>8277193785</v>
      </c>
      <c r="H491554" s="60">
        <v>134335578</v>
      </c>
    </row>
    <row r="491555" spans="3:8">
      <c r="C491555" s="60">
        <v>299563983</v>
      </c>
      <c r="H491555" s="60">
        <v>2194824</v>
      </c>
    </row>
    <row r="491556" spans="3:8">
      <c r="C491556" s="60">
        <v>114441652</v>
      </c>
      <c r="H491556" s="60">
        <v>795866</v>
      </c>
    </row>
    <row r="491557" spans="3:8">
      <c r="C491557" s="60">
        <v>7320428976</v>
      </c>
      <c r="H491557" s="60">
        <v>101171848</v>
      </c>
    </row>
    <row r="491558" spans="3:8">
      <c r="C491558" s="60">
        <v>428965668</v>
      </c>
      <c r="H491558" s="60">
        <v>1929210</v>
      </c>
    </row>
    <row r="491559" spans="3:8">
      <c r="C491559" s="60">
        <v>240301348</v>
      </c>
      <c r="H491559" s="60">
        <v>4821100</v>
      </c>
    </row>
    <row r="491560" spans="3:8">
      <c r="C491560" s="60">
        <v>559686325</v>
      </c>
      <c r="H491560" s="60">
        <v>-11021501</v>
      </c>
    </row>
    <row r="491561" spans="3:8">
      <c r="C491561" s="60">
        <v>113999465</v>
      </c>
      <c r="H491561" s="60">
        <v>-160757</v>
      </c>
    </row>
    <row r="491562" spans="3:8">
      <c r="C491562" s="60">
        <v>215345430</v>
      </c>
      <c r="H491562" s="60">
        <v>-1753796</v>
      </c>
    </row>
    <row r="491563" spans="3:8">
      <c r="C491563" s="60">
        <v>3499758429</v>
      </c>
      <c r="H491563" s="60">
        <v>64411165</v>
      </c>
    </row>
    <row r="491564" spans="3:8">
      <c r="C491564" s="60">
        <v>229819698</v>
      </c>
      <c r="H491564" s="60">
        <v>3418464</v>
      </c>
    </row>
    <row r="491565" spans="3:8">
      <c r="C491565" s="60">
        <v>1236195032</v>
      </c>
      <c r="H491565" s="60">
        <v>11768745</v>
      </c>
    </row>
    <row r="491566" spans="3:8">
      <c r="C491566" s="60">
        <v>9103681319</v>
      </c>
      <c r="H491566" s="60">
        <v>213963206</v>
      </c>
    </row>
    <row r="491567" spans="3:8">
      <c r="C491567" s="60">
        <v>998202713</v>
      </c>
      <c r="H491567" s="60">
        <v>9269550</v>
      </c>
    </row>
    <row r="491568" spans="3:8">
      <c r="C491568" s="60">
        <v>424239727</v>
      </c>
      <c r="H491568" s="60">
        <v>-139051</v>
      </c>
    </row>
    <row r="491569" spans="3:8">
      <c r="C491569" s="60">
        <v>4231515793</v>
      </c>
      <c r="H491569" s="60">
        <v>35082138</v>
      </c>
    </row>
    <row r="491570" spans="3:8">
      <c r="C491570" s="60">
        <v>3971065989</v>
      </c>
      <c r="H491570" s="60">
        <v>67359363</v>
      </c>
    </row>
    <row r="491571" spans="3:8">
      <c r="C491571" s="60">
        <v>743463158</v>
      </c>
      <c r="H491571" s="60">
        <v>8012551</v>
      </c>
    </row>
    <row r="491572" spans="3:8">
      <c r="C491572" s="60">
        <v>1134951771</v>
      </c>
      <c r="H491572" s="60">
        <v>10593892</v>
      </c>
    </row>
    <row r="491573" spans="3:8">
      <c r="C491573" s="60">
        <v>7381988804</v>
      </c>
      <c r="H491573" s="60">
        <v>48706414</v>
      </c>
    </row>
    <row r="491574" spans="3:8">
      <c r="C491574" s="60">
        <v>14217344091</v>
      </c>
      <c r="H491574" s="60">
        <v>175473024</v>
      </c>
    </row>
    <row r="491575" spans="3:8">
      <c r="C491575" s="60">
        <v>1108378826</v>
      </c>
      <c r="H491575" s="60">
        <v>4240421</v>
      </c>
    </row>
    <row r="491576" spans="3:8">
      <c r="C491576" s="60">
        <v>1536407104</v>
      </c>
      <c r="H491576" s="60">
        <v>22059059</v>
      </c>
    </row>
    <row r="491577" spans="3:8">
      <c r="C491577" s="60">
        <v>337476477</v>
      </c>
      <c r="H491577" s="60">
        <v>1445568</v>
      </c>
    </row>
    <row r="491578" spans="3:8">
      <c r="C491578" s="60">
        <v>1000181239</v>
      </c>
      <c r="H491578" s="60">
        <v>3351138</v>
      </c>
    </row>
    <row r="491579" spans="3:8">
      <c r="C491579" s="60">
        <v>508873569</v>
      </c>
      <c r="H491579" s="60">
        <v>6397270</v>
      </c>
    </row>
    <row r="491580" spans="3:8">
      <c r="C491580" s="60">
        <v>12884771902</v>
      </c>
      <c r="H491580" s="60">
        <v>248576668</v>
      </c>
    </row>
    <row r="491581" spans="3:8">
      <c r="C491581" s="60">
        <v>8828268860</v>
      </c>
      <c r="H491581" s="60">
        <v>160631813</v>
      </c>
    </row>
    <row r="491582" spans="3:8">
      <c r="C491582" s="60">
        <v>3798264871</v>
      </c>
      <c r="H491582" s="60">
        <v>14995293</v>
      </c>
    </row>
    <row r="491583" spans="3:8">
      <c r="C491583" s="60">
        <v>1516795293</v>
      </c>
      <c r="H491583" s="60">
        <v>2404648</v>
      </c>
    </row>
    <row r="491584" spans="3:8">
      <c r="C491584" s="60">
        <v>202565380</v>
      </c>
      <c r="H491584" s="60">
        <v>-1526541</v>
      </c>
    </row>
    <row r="491585" spans="3:8">
      <c r="C491585" s="60">
        <v>3854034005</v>
      </c>
      <c r="H491585" s="60">
        <v>47555832</v>
      </c>
    </row>
    <row r="491586" spans="3:8">
      <c r="C491586" s="60">
        <v>1884675456</v>
      </c>
      <c r="H491586" s="60">
        <v>-18439882</v>
      </c>
    </row>
    <row r="491587" spans="3:8">
      <c r="C491587" s="60">
        <v>5741534613</v>
      </c>
      <c r="H491587" s="60">
        <v>120797969</v>
      </c>
    </row>
    <row r="491588" spans="3:8">
      <c r="C491588" s="60">
        <v>11857765532</v>
      </c>
      <c r="H491588" s="60">
        <v>192611554</v>
      </c>
    </row>
    <row r="491589" spans="3:8">
      <c r="C491589" s="60">
        <v>2029035734</v>
      </c>
      <c r="H491589" s="60">
        <v>5811857</v>
      </c>
    </row>
    <row r="491590" spans="3:8">
      <c r="C491590" s="60">
        <v>80032081</v>
      </c>
      <c r="H491590" s="60">
        <v>591937</v>
      </c>
    </row>
    <row r="491591" spans="3:8">
      <c r="C491591" s="60">
        <v>579213625</v>
      </c>
      <c r="H491591" s="60">
        <v>5233933</v>
      </c>
    </row>
    <row r="491592" spans="3:8">
      <c r="C491592" s="60">
        <v>161231373</v>
      </c>
      <c r="H491592" s="60">
        <v>2509498</v>
      </c>
    </row>
    <row r="491593" spans="3:8">
      <c r="C491593" s="60">
        <v>386153735</v>
      </c>
      <c r="H491593" s="60">
        <v>4300325</v>
      </c>
    </row>
    <row r="491594" spans="3:8">
      <c r="C491594" s="60">
        <v>863935824</v>
      </c>
      <c r="H491594" s="60">
        <v>3662207</v>
      </c>
    </row>
    <row r="491595" spans="3:8">
      <c r="C491595" s="60">
        <v>603478828</v>
      </c>
      <c r="H491595" s="60">
        <v>14341033</v>
      </c>
    </row>
    <row r="491596" spans="3:8">
      <c r="C491596" s="60">
        <v>33783024</v>
      </c>
      <c r="H491596" s="60">
        <v>437570</v>
      </c>
    </row>
    <row r="491597" spans="3:8">
      <c r="C491597" s="60">
        <v>281702880</v>
      </c>
      <c r="H491597" s="60">
        <v>-443564</v>
      </c>
    </row>
    <row r="491598" spans="3:8">
      <c r="C491598" s="60">
        <v>1183131021</v>
      </c>
      <c r="H491598" s="60">
        <v>25186667</v>
      </c>
    </row>
    <row r="491599" spans="3:8">
      <c r="C491599" s="60">
        <v>1650365725</v>
      </c>
      <c r="H491599" s="60">
        <v>7928163</v>
      </c>
    </row>
    <row r="491600" spans="3:8">
      <c r="C491600" s="60">
        <v>570669407</v>
      </c>
      <c r="H491600" s="60">
        <v>-745435</v>
      </c>
    </row>
    <row r="491601" spans="3:8">
      <c r="C491601" s="60">
        <v>242598985</v>
      </c>
      <c r="H491601" s="60">
        <v>-795641</v>
      </c>
    </row>
    <row r="491602" spans="3:8">
      <c r="C491602" s="60">
        <v>6128375844</v>
      </c>
      <c r="H491602" s="60">
        <v>132133970</v>
      </c>
    </row>
    <row r="491603" spans="3:8">
      <c r="C491603" s="60">
        <v>9414025</v>
      </c>
      <c r="H491603" s="60">
        <v>283175</v>
      </c>
    </row>
    <row r="507906" spans="3:8">
      <c r="C507906" s="60" t="s">
        <v>174</v>
      </c>
      <c r="H507906" s="60" t="s">
        <v>1243</v>
      </c>
    </row>
    <row r="507907" spans="3:8">
      <c r="C507907" s="60">
        <v>371396063968</v>
      </c>
    </row>
    <row r="507908" spans="3:8">
      <c r="C507908" s="60">
        <v>586361568</v>
      </c>
      <c r="H507908" s="60">
        <v>-3584873</v>
      </c>
    </row>
    <row r="507909" spans="3:8">
      <c r="C507909" s="60">
        <v>488599039</v>
      </c>
      <c r="H507909" s="60">
        <v>-19621206</v>
      </c>
    </row>
    <row r="507910" spans="3:8">
      <c r="C507910" s="60">
        <v>948215101</v>
      </c>
      <c r="H507910" s="60">
        <v>6595735</v>
      </c>
    </row>
    <row r="507911" spans="3:8">
      <c r="C507911" s="60">
        <v>9969687980</v>
      </c>
      <c r="H507911" s="60">
        <v>157296922</v>
      </c>
    </row>
    <row r="507912" spans="3:8">
      <c r="C507912" s="60">
        <v>336963923</v>
      </c>
      <c r="H507912" s="60">
        <v>-16910878</v>
      </c>
    </row>
    <row r="507913" spans="3:8">
      <c r="C507913" s="60">
        <v>794462779</v>
      </c>
      <c r="H507913" s="60">
        <v>-29435515</v>
      </c>
    </row>
    <row r="507914" spans="3:8">
      <c r="C507914" s="60">
        <v>339136056</v>
      </c>
      <c r="H507914" s="60">
        <v>-22770654</v>
      </c>
    </row>
    <row r="507915" spans="3:8">
      <c r="C507915" s="60">
        <v>639560344</v>
      </c>
      <c r="H507915" s="60">
        <v>-133412</v>
      </c>
    </row>
    <row r="507916" spans="3:8">
      <c r="C507916" s="60">
        <v>705895455</v>
      </c>
      <c r="H507916" s="60">
        <v>-3387383</v>
      </c>
    </row>
    <row r="507917" spans="3:8">
      <c r="C507917" s="60">
        <v>174958053773</v>
      </c>
      <c r="H507917" s="60">
        <v>1938679418</v>
      </c>
    </row>
    <row r="507918" spans="3:8">
      <c r="C507918" s="60">
        <v>8992306105</v>
      </c>
      <c r="H507918" s="60">
        <v>368504450</v>
      </c>
    </row>
    <row r="507919" spans="3:8">
      <c r="C507919" s="60">
        <v>273594598</v>
      </c>
      <c r="H507919" s="60">
        <v>-939878</v>
      </c>
    </row>
    <row r="507920" spans="3:8">
      <c r="C507920" s="60">
        <v>748338217</v>
      </c>
      <c r="H507920" s="60">
        <v>-35079508</v>
      </c>
    </row>
    <row r="507921" spans="3:8">
      <c r="C507921" s="60">
        <v>742591566</v>
      </c>
      <c r="H507921" s="60">
        <v>-40440656</v>
      </c>
    </row>
    <row r="507922" spans="3:8">
      <c r="C507922" s="60">
        <v>273507955</v>
      </c>
      <c r="H507922" s="60">
        <v>-1304013</v>
      </c>
    </row>
    <row r="507923" spans="3:8">
      <c r="C507923" s="60">
        <v>674353021</v>
      </c>
      <c r="H507923" s="60">
        <v>-43882353</v>
      </c>
    </row>
    <row r="507924" spans="3:8">
      <c r="C507924" s="60">
        <v>1168107004</v>
      </c>
      <c r="H507924" s="60">
        <v>-41022308</v>
      </c>
    </row>
    <row r="507925" spans="3:8">
      <c r="C507925" s="60">
        <v>3950807489</v>
      </c>
      <c r="H507925" s="60">
        <v>159822657</v>
      </c>
    </row>
    <row r="507926" spans="3:8">
      <c r="C507926" s="60">
        <v>549827199</v>
      </c>
      <c r="H507926" s="60">
        <v>-33770138</v>
      </c>
    </row>
    <row r="507927" spans="3:8">
      <c r="C507927" s="60">
        <v>972643946</v>
      </c>
      <c r="H507927" s="60">
        <v>-27395906</v>
      </c>
    </row>
    <row r="507928" spans="3:8">
      <c r="C507928" s="60">
        <v>22267483718</v>
      </c>
      <c r="H507928" s="60">
        <v>272701264</v>
      </c>
    </row>
    <row r="507929" spans="3:8">
      <c r="C507929" s="60">
        <v>1113800464</v>
      </c>
      <c r="H507929" s="60">
        <v>1825589</v>
      </c>
    </row>
    <row r="507930" spans="3:8">
      <c r="C507930" s="60">
        <v>226078325</v>
      </c>
      <c r="H507930" s="60">
        <v>7871713</v>
      </c>
    </row>
    <row r="507931" spans="3:8">
      <c r="C507931" s="60">
        <v>772489868</v>
      </c>
      <c r="H507931" s="60">
        <v>12699692</v>
      </c>
    </row>
    <row r="507932" spans="3:8">
      <c r="C507932" s="60">
        <v>548998176</v>
      </c>
      <c r="H507932" s="60">
        <v>3987117</v>
      </c>
    </row>
    <row r="507933" spans="3:8">
      <c r="C507933" s="60">
        <v>643960069</v>
      </c>
      <c r="H507933" s="60">
        <v>4729787</v>
      </c>
    </row>
    <row r="507934" spans="3:8">
      <c r="C507934" s="60">
        <v>589268307</v>
      </c>
      <c r="H507934" s="60">
        <v>5549869</v>
      </c>
    </row>
    <row r="507935" spans="3:8">
      <c r="C507935" s="60">
        <v>891983736</v>
      </c>
      <c r="H507935" s="60">
        <v>20517337</v>
      </c>
    </row>
    <row r="507936" spans="3:8">
      <c r="C507936" s="60">
        <v>295520040</v>
      </c>
      <c r="H507936" s="60">
        <v>3310846</v>
      </c>
    </row>
    <row r="507937" spans="3:8">
      <c r="C507937" s="60">
        <v>1328199753</v>
      </c>
      <c r="H507937" s="60">
        <v>10004082</v>
      </c>
    </row>
    <row r="507938" spans="3:8">
      <c r="C507938" s="60">
        <v>8277193785</v>
      </c>
      <c r="H507938" s="60">
        <v>134335578</v>
      </c>
    </row>
    <row r="507939" spans="3:8">
      <c r="C507939" s="60">
        <v>299563983</v>
      </c>
      <c r="H507939" s="60">
        <v>2194824</v>
      </c>
    </row>
    <row r="507940" spans="3:8">
      <c r="C507940" s="60">
        <v>114441652</v>
      </c>
      <c r="H507940" s="60">
        <v>795866</v>
      </c>
    </row>
    <row r="507941" spans="3:8">
      <c r="C507941" s="60">
        <v>7320428976</v>
      </c>
      <c r="H507941" s="60">
        <v>101171848</v>
      </c>
    </row>
    <row r="507942" spans="3:8">
      <c r="C507942" s="60">
        <v>428965668</v>
      </c>
      <c r="H507942" s="60">
        <v>1929210</v>
      </c>
    </row>
    <row r="507943" spans="3:8">
      <c r="C507943" s="60">
        <v>240301348</v>
      </c>
      <c r="H507943" s="60">
        <v>4821100</v>
      </c>
    </row>
    <row r="507944" spans="3:8">
      <c r="C507944" s="60">
        <v>559686325</v>
      </c>
      <c r="H507944" s="60">
        <v>-11021501</v>
      </c>
    </row>
    <row r="507945" spans="3:8">
      <c r="C507945" s="60">
        <v>113999465</v>
      </c>
      <c r="H507945" s="60">
        <v>-160757</v>
      </c>
    </row>
    <row r="507946" spans="3:8">
      <c r="C507946" s="60">
        <v>215345430</v>
      </c>
      <c r="H507946" s="60">
        <v>-1753796</v>
      </c>
    </row>
    <row r="507947" spans="3:8">
      <c r="C507947" s="60">
        <v>3499758429</v>
      </c>
      <c r="H507947" s="60">
        <v>64411165</v>
      </c>
    </row>
    <row r="507948" spans="3:8">
      <c r="C507948" s="60">
        <v>229819698</v>
      </c>
      <c r="H507948" s="60">
        <v>3418464</v>
      </c>
    </row>
    <row r="507949" spans="3:8">
      <c r="C507949" s="60">
        <v>1236195032</v>
      </c>
      <c r="H507949" s="60">
        <v>11768745</v>
      </c>
    </row>
    <row r="507950" spans="3:8">
      <c r="C507950" s="60">
        <v>9103681319</v>
      </c>
      <c r="H507950" s="60">
        <v>213963206</v>
      </c>
    </row>
    <row r="507951" spans="3:8">
      <c r="C507951" s="60">
        <v>998202713</v>
      </c>
      <c r="H507951" s="60">
        <v>9269550</v>
      </c>
    </row>
    <row r="507952" spans="3:8">
      <c r="C507952" s="60">
        <v>424239727</v>
      </c>
      <c r="H507952" s="60">
        <v>-139051</v>
      </c>
    </row>
    <row r="507953" spans="3:8">
      <c r="C507953" s="60">
        <v>4231515793</v>
      </c>
      <c r="H507953" s="60">
        <v>35082138</v>
      </c>
    </row>
    <row r="507954" spans="3:8">
      <c r="C507954" s="60">
        <v>3971065989</v>
      </c>
      <c r="H507954" s="60">
        <v>67359363</v>
      </c>
    </row>
    <row r="507955" spans="3:8">
      <c r="C507955" s="60">
        <v>743463158</v>
      </c>
      <c r="H507955" s="60">
        <v>8012551</v>
      </c>
    </row>
    <row r="507956" spans="3:8">
      <c r="C507956" s="60">
        <v>1134951771</v>
      </c>
      <c r="H507956" s="60">
        <v>10593892</v>
      </c>
    </row>
    <row r="507957" spans="3:8">
      <c r="C507957" s="60">
        <v>7381988804</v>
      </c>
      <c r="H507957" s="60">
        <v>48706414</v>
      </c>
    </row>
    <row r="507958" spans="3:8">
      <c r="C507958" s="60">
        <v>14217344091</v>
      </c>
      <c r="H507958" s="60">
        <v>175473024</v>
      </c>
    </row>
    <row r="507959" spans="3:8">
      <c r="C507959" s="60">
        <v>1108378826</v>
      </c>
      <c r="H507959" s="60">
        <v>4240421</v>
      </c>
    </row>
    <row r="507960" spans="3:8">
      <c r="C507960" s="60">
        <v>1536407104</v>
      </c>
      <c r="H507960" s="60">
        <v>22059059</v>
      </c>
    </row>
    <row r="507961" spans="3:8">
      <c r="C507961" s="60">
        <v>337476477</v>
      </c>
      <c r="H507961" s="60">
        <v>1445568</v>
      </c>
    </row>
    <row r="507962" spans="3:8">
      <c r="C507962" s="60">
        <v>1000181239</v>
      </c>
      <c r="H507962" s="60">
        <v>3351138</v>
      </c>
    </row>
    <row r="507963" spans="3:8">
      <c r="C507963" s="60">
        <v>508873569</v>
      </c>
      <c r="H507963" s="60">
        <v>6397270</v>
      </c>
    </row>
    <row r="507964" spans="3:8">
      <c r="C507964" s="60">
        <v>12884771902</v>
      </c>
      <c r="H507964" s="60">
        <v>248576668</v>
      </c>
    </row>
    <row r="507965" spans="3:8">
      <c r="C507965" s="60">
        <v>8828268860</v>
      </c>
      <c r="H507965" s="60">
        <v>160631813</v>
      </c>
    </row>
    <row r="507966" spans="3:8">
      <c r="C507966" s="60">
        <v>3798264871</v>
      </c>
      <c r="H507966" s="60">
        <v>14995293</v>
      </c>
    </row>
    <row r="507967" spans="3:8">
      <c r="C507967" s="60">
        <v>1516795293</v>
      </c>
      <c r="H507967" s="60">
        <v>2404648</v>
      </c>
    </row>
    <row r="507968" spans="3:8">
      <c r="C507968" s="60">
        <v>202565380</v>
      </c>
      <c r="H507968" s="60">
        <v>-1526541</v>
      </c>
    </row>
    <row r="507969" spans="3:8">
      <c r="C507969" s="60">
        <v>3854034005</v>
      </c>
      <c r="H507969" s="60">
        <v>47555832</v>
      </c>
    </row>
    <row r="507970" spans="3:8">
      <c r="C507970" s="60">
        <v>1884675456</v>
      </c>
      <c r="H507970" s="60">
        <v>-18439882</v>
      </c>
    </row>
    <row r="507971" spans="3:8">
      <c r="C507971" s="60">
        <v>5741534613</v>
      </c>
      <c r="H507971" s="60">
        <v>120797969</v>
      </c>
    </row>
    <row r="507972" spans="3:8">
      <c r="C507972" s="60">
        <v>11857765532</v>
      </c>
      <c r="H507972" s="60">
        <v>192611554</v>
      </c>
    </row>
    <row r="507973" spans="3:8">
      <c r="C507973" s="60">
        <v>2029035734</v>
      </c>
      <c r="H507973" s="60">
        <v>5811857</v>
      </c>
    </row>
    <row r="507974" spans="3:8">
      <c r="C507974" s="60">
        <v>80032081</v>
      </c>
      <c r="H507974" s="60">
        <v>591937</v>
      </c>
    </row>
    <row r="507975" spans="3:8">
      <c r="C507975" s="60">
        <v>579213625</v>
      </c>
      <c r="H507975" s="60">
        <v>5233933</v>
      </c>
    </row>
    <row r="507976" spans="3:8">
      <c r="C507976" s="60">
        <v>161231373</v>
      </c>
      <c r="H507976" s="60">
        <v>2509498</v>
      </c>
    </row>
    <row r="507977" spans="3:8">
      <c r="C507977" s="60">
        <v>386153735</v>
      </c>
      <c r="H507977" s="60">
        <v>4300325</v>
      </c>
    </row>
    <row r="507978" spans="3:8">
      <c r="C507978" s="60">
        <v>863935824</v>
      </c>
      <c r="H507978" s="60">
        <v>3662207</v>
      </c>
    </row>
    <row r="507979" spans="3:8">
      <c r="C507979" s="60">
        <v>603478828</v>
      </c>
      <c r="H507979" s="60">
        <v>14341033</v>
      </c>
    </row>
    <row r="507980" spans="3:8">
      <c r="C507980" s="60">
        <v>33783024</v>
      </c>
      <c r="H507980" s="60">
        <v>437570</v>
      </c>
    </row>
    <row r="507981" spans="3:8">
      <c r="C507981" s="60">
        <v>281702880</v>
      </c>
      <c r="H507981" s="60">
        <v>-443564</v>
      </c>
    </row>
    <row r="507982" spans="3:8">
      <c r="C507982" s="60">
        <v>1183131021</v>
      </c>
      <c r="H507982" s="60">
        <v>25186667</v>
      </c>
    </row>
    <row r="507983" spans="3:8">
      <c r="C507983" s="60">
        <v>1650365725</v>
      </c>
      <c r="H507983" s="60">
        <v>7928163</v>
      </c>
    </row>
    <row r="507984" spans="3:8">
      <c r="C507984" s="60">
        <v>570669407</v>
      </c>
      <c r="H507984" s="60">
        <v>-745435</v>
      </c>
    </row>
    <row r="507985" spans="3:8">
      <c r="C507985" s="60">
        <v>242598985</v>
      </c>
      <c r="H507985" s="60">
        <v>-795641</v>
      </c>
    </row>
    <row r="507986" spans="3:8">
      <c r="C507986" s="60">
        <v>6128375844</v>
      </c>
      <c r="H507986" s="60">
        <v>132133970</v>
      </c>
    </row>
    <row r="507987" spans="3:8">
      <c r="C507987" s="60">
        <v>9414025</v>
      </c>
      <c r="H507987" s="60">
        <v>283175</v>
      </c>
    </row>
    <row r="524290" spans="3:8">
      <c r="C524290" s="60" t="s">
        <v>174</v>
      </c>
      <c r="H524290" s="60" t="s">
        <v>1243</v>
      </c>
    </row>
    <row r="524291" spans="3:8">
      <c r="C524291" s="60">
        <v>371396063968</v>
      </c>
    </row>
    <row r="524292" spans="3:8">
      <c r="C524292" s="60">
        <v>586361568</v>
      </c>
      <c r="H524292" s="60">
        <v>-3584873</v>
      </c>
    </row>
    <row r="524293" spans="3:8">
      <c r="C524293" s="60">
        <v>488599039</v>
      </c>
      <c r="H524293" s="60">
        <v>-19621206</v>
      </c>
    </row>
    <row r="524294" spans="3:8">
      <c r="C524294" s="60">
        <v>948215101</v>
      </c>
      <c r="H524294" s="60">
        <v>6595735</v>
      </c>
    </row>
    <row r="524295" spans="3:8">
      <c r="C524295" s="60">
        <v>9969687980</v>
      </c>
      <c r="H524295" s="60">
        <v>157296922</v>
      </c>
    </row>
    <row r="524296" spans="3:8">
      <c r="C524296" s="60">
        <v>336963923</v>
      </c>
      <c r="H524296" s="60">
        <v>-16910878</v>
      </c>
    </row>
    <row r="524297" spans="3:8">
      <c r="C524297" s="60">
        <v>794462779</v>
      </c>
      <c r="H524297" s="60">
        <v>-29435515</v>
      </c>
    </row>
    <row r="524298" spans="3:8">
      <c r="C524298" s="60">
        <v>339136056</v>
      </c>
      <c r="H524298" s="60">
        <v>-22770654</v>
      </c>
    </row>
    <row r="524299" spans="3:8">
      <c r="C524299" s="60">
        <v>639560344</v>
      </c>
      <c r="H524299" s="60">
        <v>-133412</v>
      </c>
    </row>
    <row r="524300" spans="3:8">
      <c r="C524300" s="60">
        <v>705895455</v>
      </c>
      <c r="H524300" s="60">
        <v>-3387383</v>
      </c>
    </row>
    <row r="524301" spans="3:8">
      <c r="C524301" s="60">
        <v>174958053773</v>
      </c>
      <c r="H524301" s="60">
        <v>1938679418</v>
      </c>
    </row>
    <row r="524302" spans="3:8">
      <c r="C524302" s="60">
        <v>8992306105</v>
      </c>
      <c r="H524302" s="60">
        <v>368504450</v>
      </c>
    </row>
    <row r="524303" spans="3:8">
      <c r="C524303" s="60">
        <v>273594598</v>
      </c>
      <c r="H524303" s="60">
        <v>-939878</v>
      </c>
    </row>
    <row r="524304" spans="3:8">
      <c r="C524304" s="60">
        <v>748338217</v>
      </c>
      <c r="H524304" s="60">
        <v>-35079508</v>
      </c>
    </row>
    <row r="524305" spans="3:8">
      <c r="C524305" s="60">
        <v>742591566</v>
      </c>
      <c r="H524305" s="60">
        <v>-40440656</v>
      </c>
    </row>
    <row r="524306" spans="3:8">
      <c r="C524306" s="60">
        <v>273507955</v>
      </c>
      <c r="H524306" s="60">
        <v>-1304013</v>
      </c>
    </row>
    <row r="524307" spans="3:8">
      <c r="C524307" s="60">
        <v>674353021</v>
      </c>
      <c r="H524307" s="60">
        <v>-43882353</v>
      </c>
    </row>
    <row r="524308" spans="3:8">
      <c r="C524308" s="60">
        <v>1168107004</v>
      </c>
      <c r="H524308" s="60">
        <v>-41022308</v>
      </c>
    </row>
    <row r="524309" spans="3:8">
      <c r="C524309" s="60">
        <v>3950807489</v>
      </c>
      <c r="H524309" s="60">
        <v>159822657</v>
      </c>
    </row>
    <row r="524310" spans="3:8">
      <c r="C524310" s="60">
        <v>549827199</v>
      </c>
      <c r="H524310" s="60">
        <v>-33770138</v>
      </c>
    </row>
    <row r="524311" spans="3:8">
      <c r="C524311" s="60">
        <v>972643946</v>
      </c>
      <c r="H524311" s="60">
        <v>-27395906</v>
      </c>
    </row>
    <row r="524312" spans="3:8">
      <c r="C524312" s="60">
        <v>22267483718</v>
      </c>
      <c r="H524312" s="60">
        <v>272701264</v>
      </c>
    </row>
    <row r="524313" spans="3:8">
      <c r="C524313" s="60">
        <v>1113800464</v>
      </c>
      <c r="H524313" s="60">
        <v>1825589</v>
      </c>
    </row>
    <row r="524314" spans="3:8">
      <c r="C524314" s="60">
        <v>226078325</v>
      </c>
      <c r="H524314" s="60">
        <v>7871713</v>
      </c>
    </row>
    <row r="524315" spans="3:8">
      <c r="C524315" s="60">
        <v>772489868</v>
      </c>
      <c r="H524315" s="60">
        <v>12699692</v>
      </c>
    </row>
    <row r="524316" spans="3:8">
      <c r="C524316" s="60">
        <v>548998176</v>
      </c>
      <c r="H524316" s="60">
        <v>3987117</v>
      </c>
    </row>
    <row r="524317" spans="3:8">
      <c r="C524317" s="60">
        <v>643960069</v>
      </c>
      <c r="H524317" s="60">
        <v>4729787</v>
      </c>
    </row>
    <row r="524318" spans="3:8">
      <c r="C524318" s="60">
        <v>589268307</v>
      </c>
      <c r="H524318" s="60">
        <v>5549869</v>
      </c>
    </row>
    <row r="524319" spans="3:8">
      <c r="C524319" s="60">
        <v>891983736</v>
      </c>
      <c r="H524319" s="60">
        <v>20517337</v>
      </c>
    </row>
    <row r="524320" spans="3:8">
      <c r="C524320" s="60">
        <v>295520040</v>
      </c>
      <c r="H524320" s="60">
        <v>3310846</v>
      </c>
    </row>
    <row r="524321" spans="3:8">
      <c r="C524321" s="60">
        <v>1328199753</v>
      </c>
      <c r="H524321" s="60">
        <v>10004082</v>
      </c>
    </row>
    <row r="524322" spans="3:8">
      <c r="C524322" s="60">
        <v>8277193785</v>
      </c>
      <c r="H524322" s="60">
        <v>134335578</v>
      </c>
    </row>
    <row r="524323" spans="3:8">
      <c r="C524323" s="60">
        <v>299563983</v>
      </c>
      <c r="H524323" s="60">
        <v>2194824</v>
      </c>
    </row>
    <row r="524324" spans="3:8">
      <c r="C524324" s="60">
        <v>114441652</v>
      </c>
      <c r="H524324" s="60">
        <v>795866</v>
      </c>
    </row>
    <row r="524325" spans="3:8">
      <c r="C524325" s="60">
        <v>7320428976</v>
      </c>
      <c r="H524325" s="60">
        <v>101171848</v>
      </c>
    </row>
    <row r="524326" spans="3:8">
      <c r="C524326" s="60">
        <v>428965668</v>
      </c>
      <c r="H524326" s="60">
        <v>1929210</v>
      </c>
    </row>
    <row r="524327" spans="3:8">
      <c r="C524327" s="60">
        <v>240301348</v>
      </c>
      <c r="H524327" s="60">
        <v>4821100</v>
      </c>
    </row>
    <row r="524328" spans="3:8">
      <c r="C524328" s="60">
        <v>559686325</v>
      </c>
      <c r="H524328" s="60">
        <v>-11021501</v>
      </c>
    </row>
    <row r="524329" spans="3:8">
      <c r="C524329" s="60">
        <v>113999465</v>
      </c>
      <c r="H524329" s="60">
        <v>-160757</v>
      </c>
    </row>
    <row r="524330" spans="3:8">
      <c r="C524330" s="60">
        <v>215345430</v>
      </c>
      <c r="H524330" s="60">
        <v>-1753796</v>
      </c>
    </row>
    <row r="524331" spans="3:8">
      <c r="C524331" s="60">
        <v>3499758429</v>
      </c>
      <c r="H524331" s="60">
        <v>64411165</v>
      </c>
    </row>
    <row r="524332" spans="3:8">
      <c r="C524332" s="60">
        <v>229819698</v>
      </c>
      <c r="H524332" s="60">
        <v>3418464</v>
      </c>
    </row>
    <row r="524333" spans="3:8">
      <c r="C524333" s="60">
        <v>1236195032</v>
      </c>
      <c r="H524333" s="60">
        <v>11768745</v>
      </c>
    </row>
    <row r="524334" spans="3:8">
      <c r="C524334" s="60">
        <v>9103681319</v>
      </c>
      <c r="H524334" s="60">
        <v>213963206</v>
      </c>
    </row>
    <row r="524335" spans="3:8">
      <c r="C524335" s="60">
        <v>998202713</v>
      </c>
      <c r="H524335" s="60">
        <v>9269550</v>
      </c>
    </row>
    <row r="524336" spans="3:8">
      <c r="C524336" s="60">
        <v>424239727</v>
      </c>
      <c r="H524336" s="60">
        <v>-139051</v>
      </c>
    </row>
    <row r="524337" spans="3:8">
      <c r="C524337" s="60">
        <v>4231515793</v>
      </c>
      <c r="H524337" s="60">
        <v>35082138</v>
      </c>
    </row>
    <row r="524338" spans="3:8">
      <c r="C524338" s="60">
        <v>3971065989</v>
      </c>
      <c r="H524338" s="60">
        <v>67359363</v>
      </c>
    </row>
    <row r="524339" spans="3:8">
      <c r="C524339" s="60">
        <v>743463158</v>
      </c>
      <c r="H524339" s="60">
        <v>8012551</v>
      </c>
    </row>
    <row r="524340" spans="3:8">
      <c r="C524340" s="60">
        <v>1134951771</v>
      </c>
      <c r="H524340" s="60">
        <v>10593892</v>
      </c>
    </row>
    <row r="524341" spans="3:8">
      <c r="C524341" s="60">
        <v>7381988804</v>
      </c>
      <c r="H524341" s="60">
        <v>48706414</v>
      </c>
    </row>
    <row r="524342" spans="3:8">
      <c r="C524342" s="60">
        <v>14217344091</v>
      </c>
      <c r="H524342" s="60">
        <v>175473024</v>
      </c>
    </row>
    <row r="524343" spans="3:8">
      <c r="C524343" s="60">
        <v>1108378826</v>
      </c>
      <c r="H524343" s="60">
        <v>4240421</v>
      </c>
    </row>
    <row r="524344" spans="3:8">
      <c r="C524344" s="60">
        <v>1536407104</v>
      </c>
      <c r="H524344" s="60">
        <v>22059059</v>
      </c>
    </row>
    <row r="524345" spans="3:8">
      <c r="C524345" s="60">
        <v>337476477</v>
      </c>
      <c r="H524345" s="60">
        <v>1445568</v>
      </c>
    </row>
    <row r="524346" spans="3:8">
      <c r="C524346" s="60">
        <v>1000181239</v>
      </c>
      <c r="H524346" s="60">
        <v>3351138</v>
      </c>
    </row>
    <row r="524347" spans="3:8">
      <c r="C524347" s="60">
        <v>508873569</v>
      </c>
      <c r="H524347" s="60">
        <v>6397270</v>
      </c>
    </row>
    <row r="524348" spans="3:8">
      <c r="C524348" s="60">
        <v>12884771902</v>
      </c>
      <c r="H524348" s="60">
        <v>248576668</v>
      </c>
    </row>
    <row r="524349" spans="3:8">
      <c r="C524349" s="60">
        <v>8828268860</v>
      </c>
      <c r="H524349" s="60">
        <v>160631813</v>
      </c>
    </row>
    <row r="524350" spans="3:8">
      <c r="C524350" s="60">
        <v>3798264871</v>
      </c>
      <c r="H524350" s="60">
        <v>14995293</v>
      </c>
    </row>
    <row r="524351" spans="3:8">
      <c r="C524351" s="60">
        <v>1516795293</v>
      </c>
      <c r="H524351" s="60">
        <v>2404648</v>
      </c>
    </row>
    <row r="524352" spans="3:8">
      <c r="C524352" s="60">
        <v>202565380</v>
      </c>
      <c r="H524352" s="60">
        <v>-1526541</v>
      </c>
    </row>
    <row r="524353" spans="3:8">
      <c r="C524353" s="60">
        <v>3854034005</v>
      </c>
      <c r="H524353" s="60">
        <v>47555832</v>
      </c>
    </row>
    <row r="524354" spans="3:8">
      <c r="C524354" s="60">
        <v>1884675456</v>
      </c>
      <c r="H524354" s="60">
        <v>-18439882</v>
      </c>
    </row>
    <row r="524355" spans="3:8">
      <c r="C524355" s="60">
        <v>5741534613</v>
      </c>
      <c r="H524355" s="60">
        <v>120797969</v>
      </c>
    </row>
    <row r="524356" spans="3:8">
      <c r="C524356" s="60">
        <v>11857765532</v>
      </c>
      <c r="H524356" s="60">
        <v>192611554</v>
      </c>
    </row>
    <row r="524357" spans="3:8">
      <c r="C524357" s="60">
        <v>2029035734</v>
      </c>
      <c r="H524357" s="60">
        <v>5811857</v>
      </c>
    </row>
    <row r="524358" spans="3:8">
      <c r="C524358" s="60">
        <v>80032081</v>
      </c>
      <c r="H524358" s="60">
        <v>591937</v>
      </c>
    </row>
    <row r="524359" spans="3:8">
      <c r="C524359" s="60">
        <v>579213625</v>
      </c>
      <c r="H524359" s="60">
        <v>5233933</v>
      </c>
    </row>
    <row r="524360" spans="3:8">
      <c r="C524360" s="60">
        <v>161231373</v>
      </c>
      <c r="H524360" s="60">
        <v>2509498</v>
      </c>
    </row>
    <row r="524361" spans="3:8">
      <c r="C524361" s="60">
        <v>386153735</v>
      </c>
      <c r="H524361" s="60">
        <v>4300325</v>
      </c>
    </row>
    <row r="524362" spans="3:8">
      <c r="C524362" s="60">
        <v>863935824</v>
      </c>
      <c r="H524362" s="60">
        <v>3662207</v>
      </c>
    </row>
    <row r="524363" spans="3:8">
      <c r="C524363" s="60">
        <v>603478828</v>
      </c>
      <c r="H524363" s="60">
        <v>14341033</v>
      </c>
    </row>
    <row r="524364" spans="3:8">
      <c r="C524364" s="60">
        <v>33783024</v>
      </c>
      <c r="H524364" s="60">
        <v>437570</v>
      </c>
    </row>
    <row r="524365" spans="3:8">
      <c r="C524365" s="60">
        <v>281702880</v>
      </c>
      <c r="H524365" s="60">
        <v>-443564</v>
      </c>
    </row>
    <row r="524366" spans="3:8">
      <c r="C524366" s="60">
        <v>1183131021</v>
      </c>
      <c r="H524366" s="60">
        <v>25186667</v>
      </c>
    </row>
    <row r="524367" spans="3:8">
      <c r="C524367" s="60">
        <v>1650365725</v>
      </c>
      <c r="H524367" s="60">
        <v>7928163</v>
      </c>
    </row>
    <row r="524368" spans="3:8">
      <c r="C524368" s="60">
        <v>570669407</v>
      </c>
      <c r="H524368" s="60">
        <v>-745435</v>
      </c>
    </row>
    <row r="524369" spans="3:8">
      <c r="C524369" s="60">
        <v>242598985</v>
      </c>
      <c r="H524369" s="60">
        <v>-795641</v>
      </c>
    </row>
    <row r="524370" spans="3:8">
      <c r="C524370" s="60">
        <v>6128375844</v>
      </c>
      <c r="H524370" s="60">
        <v>132133970</v>
      </c>
    </row>
    <row r="524371" spans="3:8">
      <c r="C524371" s="60">
        <v>9414025</v>
      </c>
      <c r="H524371" s="60">
        <v>283175</v>
      </c>
    </row>
    <row r="540674" spans="3:8">
      <c r="C540674" s="60" t="s">
        <v>174</v>
      </c>
      <c r="H540674" s="60" t="s">
        <v>1243</v>
      </c>
    </row>
    <row r="540675" spans="3:8">
      <c r="C540675" s="60">
        <v>371396063968</v>
      </c>
    </row>
    <row r="540676" spans="3:8">
      <c r="C540676" s="60">
        <v>586361568</v>
      </c>
      <c r="H540676" s="60">
        <v>-3584873</v>
      </c>
    </row>
    <row r="540677" spans="3:8">
      <c r="C540677" s="60">
        <v>488599039</v>
      </c>
      <c r="H540677" s="60">
        <v>-19621206</v>
      </c>
    </row>
    <row r="540678" spans="3:8">
      <c r="C540678" s="60">
        <v>948215101</v>
      </c>
      <c r="H540678" s="60">
        <v>6595735</v>
      </c>
    </row>
    <row r="540679" spans="3:8">
      <c r="C540679" s="60">
        <v>9969687980</v>
      </c>
      <c r="H540679" s="60">
        <v>157296922</v>
      </c>
    </row>
    <row r="540680" spans="3:8">
      <c r="C540680" s="60">
        <v>336963923</v>
      </c>
      <c r="H540680" s="60">
        <v>-16910878</v>
      </c>
    </row>
    <row r="540681" spans="3:8">
      <c r="C540681" s="60">
        <v>794462779</v>
      </c>
      <c r="H540681" s="60">
        <v>-29435515</v>
      </c>
    </row>
    <row r="540682" spans="3:8">
      <c r="C540682" s="60">
        <v>339136056</v>
      </c>
      <c r="H540682" s="60">
        <v>-22770654</v>
      </c>
    </row>
    <row r="540683" spans="3:8">
      <c r="C540683" s="60">
        <v>639560344</v>
      </c>
      <c r="H540683" s="60">
        <v>-133412</v>
      </c>
    </row>
    <row r="540684" spans="3:8">
      <c r="C540684" s="60">
        <v>705895455</v>
      </c>
      <c r="H540684" s="60">
        <v>-3387383</v>
      </c>
    </row>
    <row r="540685" spans="3:8">
      <c r="C540685" s="60">
        <v>174958053773</v>
      </c>
      <c r="H540685" s="60">
        <v>1938679418</v>
      </c>
    </row>
    <row r="540686" spans="3:8">
      <c r="C540686" s="60">
        <v>8992306105</v>
      </c>
      <c r="H540686" s="60">
        <v>368504450</v>
      </c>
    </row>
    <row r="540687" spans="3:8">
      <c r="C540687" s="60">
        <v>273594598</v>
      </c>
      <c r="H540687" s="60">
        <v>-939878</v>
      </c>
    </row>
    <row r="540688" spans="3:8">
      <c r="C540688" s="60">
        <v>748338217</v>
      </c>
      <c r="H540688" s="60">
        <v>-35079508</v>
      </c>
    </row>
    <row r="540689" spans="3:8">
      <c r="C540689" s="60">
        <v>742591566</v>
      </c>
      <c r="H540689" s="60">
        <v>-40440656</v>
      </c>
    </row>
    <row r="540690" spans="3:8">
      <c r="C540690" s="60">
        <v>273507955</v>
      </c>
      <c r="H540690" s="60">
        <v>-1304013</v>
      </c>
    </row>
    <row r="540691" spans="3:8">
      <c r="C540691" s="60">
        <v>674353021</v>
      </c>
      <c r="H540691" s="60">
        <v>-43882353</v>
      </c>
    </row>
    <row r="540692" spans="3:8">
      <c r="C540692" s="60">
        <v>1168107004</v>
      </c>
      <c r="H540692" s="60">
        <v>-41022308</v>
      </c>
    </row>
    <row r="540693" spans="3:8">
      <c r="C540693" s="60">
        <v>3950807489</v>
      </c>
      <c r="H540693" s="60">
        <v>159822657</v>
      </c>
    </row>
    <row r="540694" spans="3:8">
      <c r="C540694" s="60">
        <v>549827199</v>
      </c>
      <c r="H540694" s="60">
        <v>-33770138</v>
      </c>
    </row>
    <row r="540695" spans="3:8">
      <c r="C540695" s="60">
        <v>972643946</v>
      </c>
      <c r="H540695" s="60">
        <v>-27395906</v>
      </c>
    </row>
    <row r="540696" spans="3:8">
      <c r="C540696" s="60">
        <v>22267483718</v>
      </c>
      <c r="H540696" s="60">
        <v>272701264</v>
      </c>
    </row>
    <row r="540697" spans="3:8">
      <c r="C540697" s="60">
        <v>1113800464</v>
      </c>
      <c r="H540697" s="60">
        <v>1825589</v>
      </c>
    </row>
    <row r="540698" spans="3:8">
      <c r="C540698" s="60">
        <v>226078325</v>
      </c>
      <c r="H540698" s="60">
        <v>7871713</v>
      </c>
    </row>
    <row r="540699" spans="3:8">
      <c r="C540699" s="60">
        <v>772489868</v>
      </c>
      <c r="H540699" s="60">
        <v>12699692</v>
      </c>
    </row>
    <row r="540700" spans="3:8">
      <c r="C540700" s="60">
        <v>548998176</v>
      </c>
      <c r="H540700" s="60">
        <v>3987117</v>
      </c>
    </row>
    <row r="540701" spans="3:8">
      <c r="C540701" s="60">
        <v>643960069</v>
      </c>
      <c r="H540701" s="60">
        <v>4729787</v>
      </c>
    </row>
    <row r="540702" spans="3:8">
      <c r="C540702" s="60">
        <v>589268307</v>
      </c>
      <c r="H540702" s="60">
        <v>5549869</v>
      </c>
    </row>
    <row r="540703" spans="3:8">
      <c r="C540703" s="60">
        <v>891983736</v>
      </c>
      <c r="H540703" s="60">
        <v>20517337</v>
      </c>
    </row>
    <row r="540704" spans="3:8">
      <c r="C540704" s="60">
        <v>295520040</v>
      </c>
      <c r="H540704" s="60">
        <v>3310846</v>
      </c>
    </row>
    <row r="540705" spans="3:8">
      <c r="C540705" s="60">
        <v>1328199753</v>
      </c>
      <c r="H540705" s="60">
        <v>10004082</v>
      </c>
    </row>
    <row r="540706" spans="3:8">
      <c r="C540706" s="60">
        <v>8277193785</v>
      </c>
      <c r="H540706" s="60">
        <v>134335578</v>
      </c>
    </row>
    <row r="540707" spans="3:8">
      <c r="C540707" s="60">
        <v>299563983</v>
      </c>
      <c r="H540707" s="60">
        <v>2194824</v>
      </c>
    </row>
    <row r="540708" spans="3:8">
      <c r="C540708" s="60">
        <v>114441652</v>
      </c>
      <c r="H540708" s="60">
        <v>795866</v>
      </c>
    </row>
    <row r="540709" spans="3:8">
      <c r="C540709" s="60">
        <v>7320428976</v>
      </c>
      <c r="H540709" s="60">
        <v>101171848</v>
      </c>
    </row>
    <row r="540710" spans="3:8">
      <c r="C540710" s="60">
        <v>428965668</v>
      </c>
      <c r="H540710" s="60">
        <v>1929210</v>
      </c>
    </row>
    <row r="540711" spans="3:8">
      <c r="C540711" s="60">
        <v>240301348</v>
      </c>
      <c r="H540711" s="60">
        <v>4821100</v>
      </c>
    </row>
    <row r="540712" spans="3:8">
      <c r="C540712" s="60">
        <v>559686325</v>
      </c>
      <c r="H540712" s="60">
        <v>-11021501</v>
      </c>
    </row>
    <row r="540713" spans="3:8">
      <c r="C540713" s="60">
        <v>113999465</v>
      </c>
      <c r="H540713" s="60">
        <v>-160757</v>
      </c>
    </row>
    <row r="540714" spans="3:8">
      <c r="C540714" s="60">
        <v>215345430</v>
      </c>
      <c r="H540714" s="60">
        <v>-1753796</v>
      </c>
    </row>
    <row r="540715" spans="3:8">
      <c r="C540715" s="60">
        <v>3499758429</v>
      </c>
      <c r="H540715" s="60">
        <v>64411165</v>
      </c>
    </row>
    <row r="540716" spans="3:8">
      <c r="C540716" s="60">
        <v>229819698</v>
      </c>
      <c r="H540716" s="60">
        <v>3418464</v>
      </c>
    </row>
    <row r="540717" spans="3:8">
      <c r="C540717" s="60">
        <v>1236195032</v>
      </c>
      <c r="H540717" s="60">
        <v>11768745</v>
      </c>
    </row>
    <row r="540718" spans="3:8">
      <c r="C540718" s="60">
        <v>9103681319</v>
      </c>
      <c r="H540718" s="60">
        <v>213963206</v>
      </c>
    </row>
    <row r="540719" spans="3:8">
      <c r="C540719" s="60">
        <v>998202713</v>
      </c>
      <c r="H540719" s="60">
        <v>9269550</v>
      </c>
    </row>
    <row r="540720" spans="3:8">
      <c r="C540720" s="60">
        <v>424239727</v>
      </c>
      <c r="H540720" s="60">
        <v>-139051</v>
      </c>
    </row>
    <row r="540721" spans="3:8">
      <c r="C540721" s="60">
        <v>4231515793</v>
      </c>
      <c r="H540721" s="60">
        <v>35082138</v>
      </c>
    </row>
    <row r="540722" spans="3:8">
      <c r="C540722" s="60">
        <v>3971065989</v>
      </c>
      <c r="H540722" s="60">
        <v>67359363</v>
      </c>
    </row>
    <row r="540723" spans="3:8">
      <c r="C540723" s="60">
        <v>743463158</v>
      </c>
      <c r="H540723" s="60">
        <v>8012551</v>
      </c>
    </row>
    <row r="540724" spans="3:8">
      <c r="C540724" s="60">
        <v>1134951771</v>
      </c>
      <c r="H540724" s="60">
        <v>10593892</v>
      </c>
    </row>
    <row r="540725" spans="3:8">
      <c r="C540725" s="60">
        <v>7381988804</v>
      </c>
      <c r="H540725" s="60">
        <v>48706414</v>
      </c>
    </row>
    <row r="540726" spans="3:8">
      <c r="C540726" s="60">
        <v>14217344091</v>
      </c>
      <c r="H540726" s="60">
        <v>175473024</v>
      </c>
    </row>
    <row r="540727" spans="3:8">
      <c r="C540727" s="60">
        <v>1108378826</v>
      </c>
      <c r="H540727" s="60">
        <v>4240421</v>
      </c>
    </row>
    <row r="540728" spans="3:8">
      <c r="C540728" s="60">
        <v>1536407104</v>
      </c>
      <c r="H540728" s="60">
        <v>22059059</v>
      </c>
    </row>
    <row r="540729" spans="3:8">
      <c r="C540729" s="60">
        <v>337476477</v>
      </c>
      <c r="H540729" s="60">
        <v>1445568</v>
      </c>
    </row>
    <row r="540730" spans="3:8">
      <c r="C540730" s="60">
        <v>1000181239</v>
      </c>
      <c r="H540730" s="60">
        <v>3351138</v>
      </c>
    </row>
    <row r="540731" spans="3:8">
      <c r="C540731" s="60">
        <v>508873569</v>
      </c>
      <c r="H540731" s="60">
        <v>6397270</v>
      </c>
    </row>
    <row r="540732" spans="3:8">
      <c r="C540732" s="60">
        <v>12884771902</v>
      </c>
      <c r="H540732" s="60">
        <v>248576668</v>
      </c>
    </row>
    <row r="540733" spans="3:8">
      <c r="C540733" s="60">
        <v>8828268860</v>
      </c>
      <c r="H540733" s="60">
        <v>160631813</v>
      </c>
    </row>
    <row r="540734" spans="3:8">
      <c r="C540734" s="60">
        <v>3798264871</v>
      </c>
      <c r="H540734" s="60">
        <v>14995293</v>
      </c>
    </row>
    <row r="540735" spans="3:8">
      <c r="C540735" s="60">
        <v>1516795293</v>
      </c>
      <c r="H540735" s="60">
        <v>2404648</v>
      </c>
    </row>
    <row r="540736" spans="3:8">
      <c r="C540736" s="60">
        <v>202565380</v>
      </c>
      <c r="H540736" s="60">
        <v>-1526541</v>
      </c>
    </row>
    <row r="540737" spans="3:8">
      <c r="C540737" s="60">
        <v>3854034005</v>
      </c>
      <c r="H540737" s="60">
        <v>47555832</v>
      </c>
    </row>
    <row r="540738" spans="3:8">
      <c r="C540738" s="60">
        <v>1884675456</v>
      </c>
      <c r="H540738" s="60">
        <v>-18439882</v>
      </c>
    </row>
    <row r="540739" spans="3:8">
      <c r="C540739" s="60">
        <v>5741534613</v>
      </c>
      <c r="H540739" s="60">
        <v>120797969</v>
      </c>
    </row>
    <row r="540740" spans="3:8">
      <c r="C540740" s="60">
        <v>11857765532</v>
      </c>
      <c r="H540740" s="60">
        <v>192611554</v>
      </c>
    </row>
    <row r="540741" spans="3:8">
      <c r="C540741" s="60">
        <v>2029035734</v>
      </c>
      <c r="H540741" s="60">
        <v>5811857</v>
      </c>
    </row>
    <row r="540742" spans="3:8">
      <c r="C540742" s="60">
        <v>80032081</v>
      </c>
      <c r="H540742" s="60">
        <v>591937</v>
      </c>
    </row>
    <row r="540743" spans="3:8">
      <c r="C540743" s="60">
        <v>579213625</v>
      </c>
      <c r="H540743" s="60">
        <v>5233933</v>
      </c>
    </row>
    <row r="540744" spans="3:8">
      <c r="C540744" s="60">
        <v>161231373</v>
      </c>
      <c r="H540744" s="60">
        <v>2509498</v>
      </c>
    </row>
    <row r="540745" spans="3:8">
      <c r="C540745" s="60">
        <v>386153735</v>
      </c>
      <c r="H540745" s="60">
        <v>4300325</v>
      </c>
    </row>
    <row r="540746" spans="3:8">
      <c r="C540746" s="60">
        <v>863935824</v>
      </c>
      <c r="H540746" s="60">
        <v>3662207</v>
      </c>
    </row>
    <row r="540747" spans="3:8">
      <c r="C540747" s="60">
        <v>603478828</v>
      </c>
      <c r="H540747" s="60">
        <v>14341033</v>
      </c>
    </row>
    <row r="540748" spans="3:8">
      <c r="C540748" s="60">
        <v>33783024</v>
      </c>
      <c r="H540748" s="60">
        <v>437570</v>
      </c>
    </row>
    <row r="540749" spans="3:8">
      <c r="C540749" s="60">
        <v>281702880</v>
      </c>
      <c r="H540749" s="60">
        <v>-443564</v>
      </c>
    </row>
    <row r="540750" spans="3:8">
      <c r="C540750" s="60">
        <v>1183131021</v>
      </c>
      <c r="H540750" s="60">
        <v>25186667</v>
      </c>
    </row>
    <row r="540751" spans="3:8">
      <c r="C540751" s="60">
        <v>1650365725</v>
      </c>
      <c r="H540751" s="60">
        <v>7928163</v>
      </c>
    </row>
    <row r="540752" spans="3:8">
      <c r="C540752" s="60">
        <v>570669407</v>
      </c>
      <c r="H540752" s="60">
        <v>-745435</v>
      </c>
    </row>
    <row r="540753" spans="3:8">
      <c r="C540753" s="60">
        <v>242598985</v>
      </c>
      <c r="H540753" s="60">
        <v>-795641</v>
      </c>
    </row>
    <row r="540754" spans="3:8">
      <c r="C540754" s="60">
        <v>6128375844</v>
      </c>
      <c r="H540754" s="60">
        <v>132133970</v>
      </c>
    </row>
    <row r="540755" spans="3:8">
      <c r="C540755" s="60">
        <v>9414025</v>
      </c>
      <c r="H540755" s="60">
        <v>283175</v>
      </c>
    </row>
    <row r="557058" spans="3:8">
      <c r="C557058" s="60" t="s">
        <v>174</v>
      </c>
      <c r="H557058" s="60" t="s">
        <v>1243</v>
      </c>
    </row>
    <row r="557059" spans="3:8">
      <c r="C557059" s="60">
        <v>371396063968</v>
      </c>
    </row>
    <row r="557060" spans="3:8">
      <c r="C557060" s="60">
        <v>586361568</v>
      </c>
      <c r="H557060" s="60">
        <v>-3584873</v>
      </c>
    </row>
    <row r="557061" spans="3:8">
      <c r="C557061" s="60">
        <v>488599039</v>
      </c>
      <c r="H557061" s="60">
        <v>-19621206</v>
      </c>
    </row>
    <row r="557062" spans="3:8">
      <c r="C557062" s="60">
        <v>948215101</v>
      </c>
      <c r="H557062" s="60">
        <v>6595735</v>
      </c>
    </row>
    <row r="557063" spans="3:8">
      <c r="C557063" s="60">
        <v>9969687980</v>
      </c>
      <c r="H557063" s="60">
        <v>157296922</v>
      </c>
    </row>
    <row r="557064" spans="3:8">
      <c r="C557064" s="60">
        <v>336963923</v>
      </c>
      <c r="H557064" s="60">
        <v>-16910878</v>
      </c>
    </row>
    <row r="557065" spans="3:8">
      <c r="C557065" s="60">
        <v>794462779</v>
      </c>
      <c r="H557065" s="60">
        <v>-29435515</v>
      </c>
    </row>
    <row r="557066" spans="3:8">
      <c r="C557066" s="60">
        <v>339136056</v>
      </c>
      <c r="H557066" s="60">
        <v>-22770654</v>
      </c>
    </row>
    <row r="557067" spans="3:8">
      <c r="C557067" s="60">
        <v>639560344</v>
      </c>
      <c r="H557067" s="60">
        <v>-133412</v>
      </c>
    </row>
    <row r="557068" spans="3:8">
      <c r="C557068" s="60">
        <v>705895455</v>
      </c>
      <c r="H557068" s="60">
        <v>-3387383</v>
      </c>
    </row>
    <row r="557069" spans="3:8">
      <c r="C557069" s="60">
        <v>174958053773</v>
      </c>
      <c r="H557069" s="60">
        <v>1938679418</v>
      </c>
    </row>
    <row r="557070" spans="3:8">
      <c r="C557070" s="60">
        <v>8992306105</v>
      </c>
      <c r="H557070" s="60">
        <v>368504450</v>
      </c>
    </row>
    <row r="557071" spans="3:8">
      <c r="C557071" s="60">
        <v>273594598</v>
      </c>
      <c r="H557071" s="60">
        <v>-939878</v>
      </c>
    </row>
    <row r="557072" spans="3:8">
      <c r="C557072" s="60">
        <v>748338217</v>
      </c>
      <c r="H557072" s="60">
        <v>-35079508</v>
      </c>
    </row>
    <row r="557073" spans="3:8">
      <c r="C557073" s="60">
        <v>742591566</v>
      </c>
      <c r="H557073" s="60">
        <v>-40440656</v>
      </c>
    </row>
    <row r="557074" spans="3:8">
      <c r="C557074" s="60">
        <v>273507955</v>
      </c>
      <c r="H557074" s="60">
        <v>-1304013</v>
      </c>
    </row>
    <row r="557075" spans="3:8">
      <c r="C557075" s="60">
        <v>674353021</v>
      </c>
      <c r="H557075" s="60">
        <v>-43882353</v>
      </c>
    </row>
    <row r="557076" spans="3:8">
      <c r="C557076" s="60">
        <v>1168107004</v>
      </c>
      <c r="H557076" s="60">
        <v>-41022308</v>
      </c>
    </row>
    <row r="557077" spans="3:8">
      <c r="C557077" s="60">
        <v>3950807489</v>
      </c>
      <c r="H557077" s="60">
        <v>159822657</v>
      </c>
    </row>
    <row r="557078" spans="3:8">
      <c r="C557078" s="60">
        <v>549827199</v>
      </c>
      <c r="H557078" s="60">
        <v>-33770138</v>
      </c>
    </row>
    <row r="557079" spans="3:8">
      <c r="C557079" s="60">
        <v>972643946</v>
      </c>
      <c r="H557079" s="60">
        <v>-27395906</v>
      </c>
    </row>
    <row r="557080" spans="3:8">
      <c r="C557080" s="60">
        <v>22267483718</v>
      </c>
      <c r="H557080" s="60">
        <v>272701264</v>
      </c>
    </row>
    <row r="557081" spans="3:8">
      <c r="C557081" s="60">
        <v>1113800464</v>
      </c>
      <c r="H557081" s="60">
        <v>1825589</v>
      </c>
    </row>
    <row r="557082" spans="3:8">
      <c r="C557082" s="60">
        <v>226078325</v>
      </c>
      <c r="H557082" s="60">
        <v>7871713</v>
      </c>
    </row>
    <row r="557083" spans="3:8">
      <c r="C557083" s="60">
        <v>772489868</v>
      </c>
      <c r="H557083" s="60">
        <v>12699692</v>
      </c>
    </row>
    <row r="557084" spans="3:8">
      <c r="C557084" s="60">
        <v>548998176</v>
      </c>
      <c r="H557084" s="60">
        <v>3987117</v>
      </c>
    </row>
    <row r="557085" spans="3:8">
      <c r="C557085" s="60">
        <v>643960069</v>
      </c>
      <c r="H557085" s="60">
        <v>4729787</v>
      </c>
    </row>
    <row r="557086" spans="3:8">
      <c r="C557086" s="60">
        <v>589268307</v>
      </c>
      <c r="H557086" s="60">
        <v>5549869</v>
      </c>
    </row>
    <row r="557087" spans="3:8">
      <c r="C557087" s="60">
        <v>891983736</v>
      </c>
      <c r="H557087" s="60">
        <v>20517337</v>
      </c>
    </row>
    <row r="557088" spans="3:8">
      <c r="C557088" s="60">
        <v>295520040</v>
      </c>
      <c r="H557088" s="60">
        <v>3310846</v>
      </c>
    </row>
    <row r="557089" spans="3:8">
      <c r="C557089" s="60">
        <v>1328199753</v>
      </c>
      <c r="H557089" s="60">
        <v>10004082</v>
      </c>
    </row>
    <row r="557090" spans="3:8">
      <c r="C557090" s="60">
        <v>8277193785</v>
      </c>
      <c r="H557090" s="60">
        <v>134335578</v>
      </c>
    </row>
    <row r="557091" spans="3:8">
      <c r="C557091" s="60">
        <v>299563983</v>
      </c>
      <c r="H557091" s="60">
        <v>2194824</v>
      </c>
    </row>
    <row r="557092" spans="3:8">
      <c r="C557092" s="60">
        <v>114441652</v>
      </c>
      <c r="H557092" s="60">
        <v>795866</v>
      </c>
    </row>
    <row r="557093" spans="3:8">
      <c r="C557093" s="60">
        <v>7320428976</v>
      </c>
      <c r="H557093" s="60">
        <v>101171848</v>
      </c>
    </row>
    <row r="557094" spans="3:8">
      <c r="C557094" s="60">
        <v>428965668</v>
      </c>
      <c r="H557094" s="60">
        <v>1929210</v>
      </c>
    </row>
    <row r="557095" spans="3:8">
      <c r="C557095" s="60">
        <v>240301348</v>
      </c>
      <c r="H557095" s="60">
        <v>4821100</v>
      </c>
    </row>
    <row r="557096" spans="3:8">
      <c r="C557096" s="60">
        <v>559686325</v>
      </c>
      <c r="H557096" s="60">
        <v>-11021501</v>
      </c>
    </row>
    <row r="557097" spans="3:8">
      <c r="C557097" s="60">
        <v>113999465</v>
      </c>
      <c r="H557097" s="60">
        <v>-160757</v>
      </c>
    </row>
    <row r="557098" spans="3:8">
      <c r="C557098" s="60">
        <v>215345430</v>
      </c>
      <c r="H557098" s="60">
        <v>-1753796</v>
      </c>
    </row>
    <row r="557099" spans="3:8">
      <c r="C557099" s="60">
        <v>3499758429</v>
      </c>
      <c r="H557099" s="60">
        <v>64411165</v>
      </c>
    </row>
    <row r="557100" spans="3:8">
      <c r="C557100" s="60">
        <v>229819698</v>
      </c>
      <c r="H557100" s="60">
        <v>3418464</v>
      </c>
    </row>
    <row r="557101" spans="3:8">
      <c r="C557101" s="60">
        <v>1236195032</v>
      </c>
      <c r="H557101" s="60">
        <v>11768745</v>
      </c>
    </row>
    <row r="557102" spans="3:8">
      <c r="C557102" s="60">
        <v>9103681319</v>
      </c>
      <c r="H557102" s="60">
        <v>213963206</v>
      </c>
    </row>
    <row r="557103" spans="3:8">
      <c r="C557103" s="60">
        <v>998202713</v>
      </c>
      <c r="H557103" s="60">
        <v>9269550</v>
      </c>
    </row>
    <row r="557104" spans="3:8">
      <c r="C557104" s="60">
        <v>424239727</v>
      </c>
      <c r="H557104" s="60">
        <v>-139051</v>
      </c>
    </row>
    <row r="557105" spans="3:8">
      <c r="C557105" s="60">
        <v>4231515793</v>
      </c>
      <c r="H557105" s="60">
        <v>35082138</v>
      </c>
    </row>
    <row r="557106" spans="3:8">
      <c r="C557106" s="60">
        <v>3971065989</v>
      </c>
      <c r="H557106" s="60">
        <v>67359363</v>
      </c>
    </row>
    <row r="557107" spans="3:8">
      <c r="C557107" s="60">
        <v>743463158</v>
      </c>
      <c r="H557107" s="60">
        <v>8012551</v>
      </c>
    </row>
    <row r="557108" spans="3:8">
      <c r="C557108" s="60">
        <v>1134951771</v>
      </c>
      <c r="H557108" s="60">
        <v>10593892</v>
      </c>
    </row>
    <row r="557109" spans="3:8">
      <c r="C557109" s="60">
        <v>7381988804</v>
      </c>
      <c r="H557109" s="60">
        <v>48706414</v>
      </c>
    </row>
    <row r="557110" spans="3:8">
      <c r="C557110" s="60">
        <v>14217344091</v>
      </c>
      <c r="H557110" s="60">
        <v>175473024</v>
      </c>
    </row>
    <row r="557111" spans="3:8">
      <c r="C557111" s="60">
        <v>1108378826</v>
      </c>
      <c r="H557111" s="60">
        <v>4240421</v>
      </c>
    </row>
    <row r="557112" spans="3:8">
      <c r="C557112" s="60">
        <v>1536407104</v>
      </c>
      <c r="H557112" s="60">
        <v>22059059</v>
      </c>
    </row>
    <row r="557113" spans="3:8">
      <c r="C557113" s="60">
        <v>337476477</v>
      </c>
      <c r="H557113" s="60">
        <v>1445568</v>
      </c>
    </row>
    <row r="557114" spans="3:8">
      <c r="C557114" s="60">
        <v>1000181239</v>
      </c>
      <c r="H557114" s="60">
        <v>3351138</v>
      </c>
    </row>
    <row r="557115" spans="3:8">
      <c r="C557115" s="60">
        <v>508873569</v>
      </c>
      <c r="H557115" s="60">
        <v>6397270</v>
      </c>
    </row>
    <row r="557116" spans="3:8">
      <c r="C557116" s="60">
        <v>12884771902</v>
      </c>
      <c r="H557116" s="60">
        <v>248576668</v>
      </c>
    </row>
    <row r="557117" spans="3:8">
      <c r="C557117" s="60">
        <v>8828268860</v>
      </c>
      <c r="H557117" s="60">
        <v>160631813</v>
      </c>
    </row>
    <row r="557118" spans="3:8">
      <c r="C557118" s="60">
        <v>3798264871</v>
      </c>
      <c r="H557118" s="60">
        <v>14995293</v>
      </c>
    </row>
    <row r="557119" spans="3:8">
      <c r="C557119" s="60">
        <v>1516795293</v>
      </c>
      <c r="H557119" s="60">
        <v>2404648</v>
      </c>
    </row>
    <row r="557120" spans="3:8">
      <c r="C557120" s="60">
        <v>202565380</v>
      </c>
      <c r="H557120" s="60">
        <v>-1526541</v>
      </c>
    </row>
    <row r="557121" spans="3:8">
      <c r="C557121" s="60">
        <v>3854034005</v>
      </c>
      <c r="H557121" s="60">
        <v>47555832</v>
      </c>
    </row>
    <row r="557122" spans="3:8">
      <c r="C557122" s="60">
        <v>1884675456</v>
      </c>
      <c r="H557122" s="60">
        <v>-18439882</v>
      </c>
    </row>
    <row r="557123" spans="3:8">
      <c r="C557123" s="60">
        <v>5741534613</v>
      </c>
      <c r="H557123" s="60">
        <v>120797969</v>
      </c>
    </row>
    <row r="557124" spans="3:8">
      <c r="C557124" s="60">
        <v>11857765532</v>
      </c>
      <c r="H557124" s="60">
        <v>192611554</v>
      </c>
    </row>
    <row r="557125" spans="3:8">
      <c r="C557125" s="60">
        <v>2029035734</v>
      </c>
      <c r="H557125" s="60">
        <v>5811857</v>
      </c>
    </row>
    <row r="557126" spans="3:8">
      <c r="C557126" s="60">
        <v>80032081</v>
      </c>
      <c r="H557126" s="60">
        <v>591937</v>
      </c>
    </row>
    <row r="557127" spans="3:8">
      <c r="C557127" s="60">
        <v>579213625</v>
      </c>
      <c r="H557127" s="60">
        <v>5233933</v>
      </c>
    </row>
    <row r="557128" spans="3:8">
      <c r="C557128" s="60">
        <v>161231373</v>
      </c>
      <c r="H557128" s="60">
        <v>2509498</v>
      </c>
    </row>
    <row r="557129" spans="3:8">
      <c r="C557129" s="60">
        <v>386153735</v>
      </c>
      <c r="H557129" s="60">
        <v>4300325</v>
      </c>
    </row>
    <row r="557130" spans="3:8">
      <c r="C557130" s="60">
        <v>863935824</v>
      </c>
      <c r="H557130" s="60">
        <v>3662207</v>
      </c>
    </row>
    <row r="557131" spans="3:8">
      <c r="C557131" s="60">
        <v>603478828</v>
      </c>
      <c r="H557131" s="60">
        <v>14341033</v>
      </c>
    </row>
    <row r="557132" spans="3:8">
      <c r="C557132" s="60">
        <v>33783024</v>
      </c>
      <c r="H557132" s="60">
        <v>437570</v>
      </c>
    </row>
    <row r="557133" spans="3:8">
      <c r="C557133" s="60">
        <v>281702880</v>
      </c>
      <c r="H557133" s="60">
        <v>-443564</v>
      </c>
    </row>
    <row r="557134" spans="3:8">
      <c r="C557134" s="60">
        <v>1183131021</v>
      </c>
      <c r="H557134" s="60">
        <v>25186667</v>
      </c>
    </row>
    <row r="557135" spans="3:8">
      <c r="C557135" s="60">
        <v>1650365725</v>
      </c>
      <c r="H557135" s="60">
        <v>7928163</v>
      </c>
    </row>
    <row r="557136" spans="3:8">
      <c r="C557136" s="60">
        <v>570669407</v>
      </c>
      <c r="H557136" s="60">
        <v>-745435</v>
      </c>
    </row>
    <row r="557137" spans="3:8">
      <c r="C557137" s="60">
        <v>242598985</v>
      </c>
      <c r="H557137" s="60">
        <v>-795641</v>
      </c>
    </row>
    <row r="557138" spans="3:8">
      <c r="C557138" s="60">
        <v>6128375844</v>
      </c>
      <c r="H557138" s="60">
        <v>132133970</v>
      </c>
    </row>
    <row r="557139" spans="3:8">
      <c r="C557139" s="60">
        <v>9414025</v>
      </c>
      <c r="H557139" s="60">
        <v>283175</v>
      </c>
    </row>
    <row r="573442" spans="3:8">
      <c r="C573442" s="60" t="s">
        <v>174</v>
      </c>
      <c r="H573442" s="60" t="s">
        <v>1243</v>
      </c>
    </row>
    <row r="573443" spans="3:8">
      <c r="C573443" s="60">
        <v>371396063968</v>
      </c>
    </row>
    <row r="573444" spans="3:8">
      <c r="C573444" s="60">
        <v>586361568</v>
      </c>
      <c r="H573444" s="60">
        <v>-3584873</v>
      </c>
    </row>
    <row r="573445" spans="3:8">
      <c r="C573445" s="60">
        <v>488599039</v>
      </c>
      <c r="H573445" s="60">
        <v>-19621206</v>
      </c>
    </row>
    <row r="573446" spans="3:8">
      <c r="C573446" s="60">
        <v>948215101</v>
      </c>
      <c r="H573446" s="60">
        <v>6595735</v>
      </c>
    </row>
    <row r="573447" spans="3:8">
      <c r="C573447" s="60">
        <v>9969687980</v>
      </c>
      <c r="H573447" s="60">
        <v>157296922</v>
      </c>
    </row>
    <row r="573448" spans="3:8">
      <c r="C573448" s="60">
        <v>336963923</v>
      </c>
      <c r="H573448" s="60">
        <v>-16910878</v>
      </c>
    </row>
    <row r="573449" spans="3:8">
      <c r="C573449" s="60">
        <v>794462779</v>
      </c>
      <c r="H573449" s="60">
        <v>-29435515</v>
      </c>
    </row>
    <row r="573450" spans="3:8">
      <c r="C573450" s="60">
        <v>339136056</v>
      </c>
      <c r="H573450" s="60">
        <v>-22770654</v>
      </c>
    </row>
    <row r="573451" spans="3:8">
      <c r="C573451" s="60">
        <v>639560344</v>
      </c>
      <c r="H573451" s="60">
        <v>-133412</v>
      </c>
    </row>
    <row r="573452" spans="3:8">
      <c r="C573452" s="60">
        <v>705895455</v>
      </c>
      <c r="H573452" s="60">
        <v>-3387383</v>
      </c>
    </row>
    <row r="573453" spans="3:8">
      <c r="C573453" s="60">
        <v>174958053773</v>
      </c>
      <c r="H573453" s="60">
        <v>1938679418</v>
      </c>
    </row>
    <row r="573454" spans="3:8">
      <c r="C573454" s="60">
        <v>8992306105</v>
      </c>
      <c r="H573454" s="60">
        <v>368504450</v>
      </c>
    </row>
    <row r="573455" spans="3:8">
      <c r="C573455" s="60">
        <v>273594598</v>
      </c>
      <c r="H573455" s="60">
        <v>-939878</v>
      </c>
    </row>
    <row r="573456" spans="3:8">
      <c r="C573456" s="60">
        <v>748338217</v>
      </c>
      <c r="H573456" s="60">
        <v>-35079508</v>
      </c>
    </row>
    <row r="573457" spans="3:8">
      <c r="C573457" s="60">
        <v>742591566</v>
      </c>
      <c r="H573457" s="60">
        <v>-40440656</v>
      </c>
    </row>
    <row r="573458" spans="3:8">
      <c r="C573458" s="60">
        <v>273507955</v>
      </c>
      <c r="H573458" s="60">
        <v>-1304013</v>
      </c>
    </row>
    <row r="573459" spans="3:8">
      <c r="C573459" s="60">
        <v>674353021</v>
      </c>
      <c r="H573459" s="60">
        <v>-43882353</v>
      </c>
    </row>
    <row r="573460" spans="3:8">
      <c r="C573460" s="60">
        <v>1168107004</v>
      </c>
      <c r="H573460" s="60">
        <v>-41022308</v>
      </c>
    </row>
    <row r="573461" spans="3:8">
      <c r="C573461" s="60">
        <v>3950807489</v>
      </c>
      <c r="H573461" s="60">
        <v>159822657</v>
      </c>
    </row>
    <row r="573462" spans="3:8">
      <c r="C573462" s="60">
        <v>549827199</v>
      </c>
      <c r="H573462" s="60">
        <v>-33770138</v>
      </c>
    </row>
    <row r="573463" spans="3:8">
      <c r="C573463" s="60">
        <v>972643946</v>
      </c>
      <c r="H573463" s="60">
        <v>-27395906</v>
      </c>
    </row>
    <row r="573464" spans="3:8">
      <c r="C573464" s="60">
        <v>22267483718</v>
      </c>
      <c r="H573464" s="60">
        <v>272701264</v>
      </c>
    </row>
    <row r="573465" spans="3:8">
      <c r="C573465" s="60">
        <v>1113800464</v>
      </c>
      <c r="H573465" s="60">
        <v>1825589</v>
      </c>
    </row>
    <row r="573466" spans="3:8">
      <c r="C573466" s="60">
        <v>226078325</v>
      </c>
      <c r="H573466" s="60">
        <v>7871713</v>
      </c>
    </row>
    <row r="573467" spans="3:8">
      <c r="C573467" s="60">
        <v>772489868</v>
      </c>
      <c r="H573467" s="60">
        <v>12699692</v>
      </c>
    </row>
    <row r="573468" spans="3:8">
      <c r="C573468" s="60">
        <v>548998176</v>
      </c>
      <c r="H573468" s="60">
        <v>3987117</v>
      </c>
    </row>
    <row r="573469" spans="3:8">
      <c r="C573469" s="60">
        <v>643960069</v>
      </c>
      <c r="H573469" s="60">
        <v>4729787</v>
      </c>
    </row>
    <row r="573470" spans="3:8">
      <c r="C573470" s="60">
        <v>589268307</v>
      </c>
      <c r="H573470" s="60">
        <v>5549869</v>
      </c>
    </row>
    <row r="573471" spans="3:8">
      <c r="C573471" s="60">
        <v>891983736</v>
      </c>
      <c r="H573471" s="60">
        <v>20517337</v>
      </c>
    </row>
    <row r="573472" spans="3:8">
      <c r="C573472" s="60">
        <v>295520040</v>
      </c>
      <c r="H573472" s="60">
        <v>3310846</v>
      </c>
    </row>
    <row r="573473" spans="3:8">
      <c r="C573473" s="60">
        <v>1328199753</v>
      </c>
      <c r="H573473" s="60">
        <v>10004082</v>
      </c>
    </row>
    <row r="573474" spans="3:8">
      <c r="C573474" s="60">
        <v>8277193785</v>
      </c>
      <c r="H573474" s="60">
        <v>134335578</v>
      </c>
    </row>
    <row r="573475" spans="3:8">
      <c r="C573475" s="60">
        <v>299563983</v>
      </c>
      <c r="H573475" s="60">
        <v>2194824</v>
      </c>
    </row>
    <row r="573476" spans="3:8">
      <c r="C573476" s="60">
        <v>114441652</v>
      </c>
      <c r="H573476" s="60">
        <v>795866</v>
      </c>
    </row>
    <row r="573477" spans="3:8">
      <c r="C573477" s="60">
        <v>7320428976</v>
      </c>
      <c r="H573477" s="60">
        <v>101171848</v>
      </c>
    </row>
    <row r="573478" spans="3:8">
      <c r="C573478" s="60">
        <v>428965668</v>
      </c>
      <c r="H573478" s="60">
        <v>1929210</v>
      </c>
    </row>
    <row r="573479" spans="3:8">
      <c r="C573479" s="60">
        <v>240301348</v>
      </c>
      <c r="H573479" s="60">
        <v>4821100</v>
      </c>
    </row>
    <row r="573480" spans="3:8">
      <c r="C573480" s="60">
        <v>559686325</v>
      </c>
      <c r="H573480" s="60">
        <v>-11021501</v>
      </c>
    </row>
    <row r="573481" spans="3:8">
      <c r="C573481" s="60">
        <v>113999465</v>
      </c>
      <c r="H573481" s="60">
        <v>-160757</v>
      </c>
    </row>
    <row r="573482" spans="3:8">
      <c r="C573482" s="60">
        <v>215345430</v>
      </c>
      <c r="H573482" s="60">
        <v>-1753796</v>
      </c>
    </row>
    <row r="573483" spans="3:8">
      <c r="C573483" s="60">
        <v>3499758429</v>
      </c>
      <c r="H573483" s="60">
        <v>64411165</v>
      </c>
    </row>
    <row r="573484" spans="3:8">
      <c r="C573484" s="60">
        <v>229819698</v>
      </c>
      <c r="H573484" s="60">
        <v>3418464</v>
      </c>
    </row>
    <row r="573485" spans="3:8">
      <c r="C573485" s="60">
        <v>1236195032</v>
      </c>
      <c r="H573485" s="60">
        <v>11768745</v>
      </c>
    </row>
    <row r="573486" spans="3:8">
      <c r="C573486" s="60">
        <v>9103681319</v>
      </c>
      <c r="H573486" s="60">
        <v>213963206</v>
      </c>
    </row>
    <row r="573487" spans="3:8">
      <c r="C573487" s="60">
        <v>998202713</v>
      </c>
      <c r="H573487" s="60">
        <v>9269550</v>
      </c>
    </row>
    <row r="573488" spans="3:8">
      <c r="C573488" s="60">
        <v>424239727</v>
      </c>
      <c r="H573488" s="60">
        <v>-139051</v>
      </c>
    </row>
    <row r="573489" spans="3:8">
      <c r="C573489" s="60">
        <v>4231515793</v>
      </c>
      <c r="H573489" s="60">
        <v>35082138</v>
      </c>
    </row>
    <row r="573490" spans="3:8">
      <c r="C573490" s="60">
        <v>3971065989</v>
      </c>
      <c r="H573490" s="60">
        <v>67359363</v>
      </c>
    </row>
    <row r="573491" spans="3:8">
      <c r="C573491" s="60">
        <v>743463158</v>
      </c>
      <c r="H573491" s="60">
        <v>8012551</v>
      </c>
    </row>
    <row r="573492" spans="3:8">
      <c r="C573492" s="60">
        <v>1134951771</v>
      </c>
      <c r="H573492" s="60">
        <v>10593892</v>
      </c>
    </row>
    <row r="573493" spans="3:8">
      <c r="C573493" s="60">
        <v>7381988804</v>
      </c>
      <c r="H573493" s="60">
        <v>48706414</v>
      </c>
    </row>
    <row r="573494" spans="3:8">
      <c r="C573494" s="60">
        <v>14217344091</v>
      </c>
      <c r="H573494" s="60">
        <v>175473024</v>
      </c>
    </row>
    <row r="573495" spans="3:8">
      <c r="C573495" s="60">
        <v>1108378826</v>
      </c>
      <c r="H573495" s="60">
        <v>4240421</v>
      </c>
    </row>
    <row r="573496" spans="3:8">
      <c r="C573496" s="60">
        <v>1536407104</v>
      </c>
      <c r="H573496" s="60">
        <v>22059059</v>
      </c>
    </row>
    <row r="573497" spans="3:8">
      <c r="C573497" s="60">
        <v>337476477</v>
      </c>
      <c r="H573497" s="60">
        <v>1445568</v>
      </c>
    </row>
    <row r="573498" spans="3:8">
      <c r="C573498" s="60">
        <v>1000181239</v>
      </c>
      <c r="H573498" s="60">
        <v>3351138</v>
      </c>
    </row>
    <row r="573499" spans="3:8">
      <c r="C573499" s="60">
        <v>508873569</v>
      </c>
      <c r="H573499" s="60">
        <v>6397270</v>
      </c>
    </row>
    <row r="573500" spans="3:8">
      <c r="C573500" s="60">
        <v>12884771902</v>
      </c>
      <c r="H573500" s="60">
        <v>248576668</v>
      </c>
    </row>
    <row r="573501" spans="3:8">
      <c r="C573501" s="60">
        <v>8828268860</v>
      </c>
      <c r="H573501" s="60">
        <v>160631813</v>
      </c>
    </row>
    <row r="573502" spans="3:8">
      <c r="C573502" s="60">
        <v>3798264871</v>
      </c>
      <c r="H573502" s="60">
        <v>14995293</v>
      </c>
    </row>
    <row r="573503" spans="3:8">
      <c r="C573503" s="60">
        <v>1516795293</v>
      </c>
      <c r="H573503" s="60">
        <v>2404648</v>
      </c>
    </row>
    <row r="573504" spans="3:8">
      <c r="C573504" s="60">
        <v>202565380</v>
      </c>
      <c r="H573504" s="60">
        <v>-1526541</v>
      </c>
    </row>
    <row r="573505" spans="3:8">
      <c r="C573505" s="60">
        <v>3854034005</v>
      </c>
      <c r="H573505" s="60">
        <v>47555832</v>
      </c>
    </row>
    <row r="573506" spans="3:8">
      <c r="C573506" s="60">
        <v>1884675456</v>
      </c>
      <c r="H573506" s="60">
        <v>-18439882</v>
      </c>
    </row>
    <row r="573507" spans="3:8">
      <c r="C573507" s="60">
        <v>5741534613</v>
      </c>
      <c r="H573507" s="60">
        <v>120797969</v>
      </c>
    </row>
    <row r="573508" spans="3:8">
      <c r="C573508" s="60">
        <v>11857765532</v>
      </c>
      <c r="H573508" s="60">
        <v>192611554</v>
      </c>
    </row>
    <row r="573509" spans="3:8">
      <c r="C573509" s="60">
        <v>2029035734</v>
      </c>
      <c r="H573509" s="60">
        <v>5811857</v>
      </c>
    </row>
    <row r="573510" spans="3:8">
      <c r="C573510" s="60">
        <v>80032081</v>
      </c>
      <c r="H573510" s="60">
        <v>591937</v>
      </c>
    </row>
    <row r="573511" spans="3:8">
      <c r="C573511" s="60">
        <v>579213625</v>
      </c>
      <c r="H573511" s="60">
        <v>5233933</v>
      </c>
    </row>
    <row r="573512" spans="3:8">
      <c r="C573512" s="60">
        <v>161231373</v>
      </c>
      <c r="H573512" s="60">
        <v>2509498</v>
      </c>
    </row>
    <row r="573513" spans="3:8">
      <c r="C573513" s="60">
        <v>386153735</v>
      </c>
      <c r="H573513" s="60">
        <v>4300325</v>
      </c>
    </row>
    <row r="573514" spans="3:8">
      <c r="C573514" s="60">
        <v>863935824</v>
      </c>
      <c r="H573514" s="60">
        <v>3662207</v>
      </c>
    </row>
    <row r="573515" spans="3:8">
      <c r="C573515" s="60">
        <v>603478828</v>
      </c>
      <c r="H573515" s="60">
        <v>14341033</v>
      </c>
    </row>
    <row r="573516" spans="3:8">
      <c r="C573516" s="60">
        <v>33783024</v>
      </c>
      <c r="H573516" s="60">
        <v>437570</v>
      </c>
    </row>
    <row r="573517" spans="3:8">
      <c r="C573517" s="60">
        <v>281702880</v>
      </c>
      <c r="H573517" s="60">
        <v>-443564</v>
      </c>
    </row>
    <row r="573518" spans="3:8">
      <c r="C573518" s="60">
        <v>1183131021</v>
      </c>
      <c r="H573518" s="60">
        <v>25186667</v>
      </c>
    </row>
    <row r="573519" spans="3:8">
      <c r="C573519" s="60">
        <v>1650365725</v>
      </c>
      <c r="H573519" s="60">
        <v>7928163</v>
      </c>
    </row>
    <row r="573520" spans="3:8">
      <c r="C573520" s="60">
        <v>570669407</v>
      </c>
      <c r="H573520" s="60">
        <v>-745435</v>
      </c>
    </row>
    <row r="573521" spans="3:8">
      <c r="C573521" s="60">
        <v>242598985</v>
      </c>
      <c r="H573521" s="60">
        <v>-795641</v>
      </c>
    </row>
    <row r="573522" spans="3:8">
      <c r="C573522" s="60">
        <v>6128375844</v>
      </c>
      <c r="H573522" s="60">
        <v>132133970</v>
      </c>
    </row>
    <row r="573523" spans="3:8">
      <c r="C573523" s="60">
        <v>9414025</v>
      </c>
      <c r="H573523" s="60">
        <v>283175</v>
      </c>
    </row>
    <row r="589826" spans="3:8">
      <c r="C589826" s="60" t="s">
        <v>174</v>
      </c>
      <c r="H589826" s="60" t="s">
        <v>1243</v>
      </c>
    </row>
    <row r="589827" spans="3:8">
      <c r="C589827" s="60">
        <v>371396063968</v>
      </c>
    </row>
    <row r="589828" spans="3:8">
      <c r="C589828" s="60">
        <v>586361568</v>
      </c>
      <c r="H589828" s="60">
        <v>-3584873</v>
      </c>
    </row>
    <row r="589829" spans="3:8">
      <c r="C589829" s="60">
        <v>488599039</v>
      </c>
      <c r="H589829" s="60">
        <v>-19621206</v>
      </c>
    </row>
    <row r="589830" spans="3:8">
      <c r="C589830" s="60">
        <v>948215101</v>
      </c>
      <c r="H589830" s="60">
        <v>6595735</v>
      </c>
    </row>
    <row r="589831" spans="3:8">
      <c r="C589831" s="60">
        <v>9969687980</v>
      </c>
      <c r="H589831" s="60">
        <v>157296922</v>
      </c>
    </row>
    <row r="589832" spans="3:8">
      <c r="C589832" s="60">
        <v>336963923</v>
      </c>
      <c r="H589832" s="60">
        <v>-16910878</v>
      </c>
    </row>
    <row r="589833" spans="3:8">
      <c r="C589833" s="60">
        <v>794462779</v>
      </c>
      <c r="H589833" s="60">
        <v>-29435515</v>
      </c>
    </row>
    <row r="589834" spans="3:8">
      <c r="C589834" s="60">
        <v>339136056</v>
      </c>
      <c r="H589834" s="60">
        <v>-22770654</v>
      </c>
    </row>
    <row r="589835" spans="3:8">
      <c r="C589835" s="60">
        <v>639560344</v>
      </c>
      <c r="H589835" s="60">
        <v>-133412</v>
      </c>
    </row>
    <row r="589836" spans="3:8">
      <c r="C589836" s="60">
        <v>705895455</v>
      </c>
      <c r="H589836" s="60">
        <v>-3387383</v>
      </c>
    </row>
    <row r="589837" spans="3:8">
      <c r="C589837" s="60">
        <v>174958053773</v>
      </c>
      <c r="H589837" s="60">
        <v>1938679418</v>
      </c>
    </row>
    <row r="589838" spans="3:8">
      <c r="C589838" s="60">
        <v>8992306105</v>
      </c>
      <c r="H589838" s="60">
        <v>368504450</v>
      </c>
    </row>
    <row r="589839" spans="3:8">
      <c r="C589839" s="60">
        <v>273594598</v>
      </c>
      <c r="H589839" s="60">
        <v>-939878</v>
      </c>
    </row>
    <row r="589840" spans="3:8">
      <c r="C589840" s="60">
        <v>748338217</v>
      </c>
      <c r="H589840" s="60">
        <v>-35079508</v>
      </c>
    </row>
    <row r="589841" spans="3:8">
      <c r="C589841" s="60">
        <v>742591566</v>
      </c>
      <c r="H589841" s="60">
        <v>-40440656</v>
      </c>
    </row>
    <row r="589842" spans="3:8">
      <c r="C589842" s="60">
        <v>273507955</v>
      </c>
      <c r="H589842" s="60">
        <v>-1304013</v>
      </c>
    </row>
    <row r="589843" spans="3:8">
      <c r="C589843" s="60">
        <v>674353021</v>
      </c>
      <c r="H589843" s="60">
        <v>-43882353</v>
      </c>
    </row>
    <row r="589844" spans="3:8">
      <c r="C589844" s="60">
        <v>1168107004</v>
      </c>
      <c r="H589844" s="60">
        <v>-41022308</v>
      </c>
    </row>
    <row r="589845" spans="3:8">
      <c r="C589845" s="60">
        <v>3950807489</v>
      </c>
      <c r="H589845" s="60">
        <v>159822657</v>
      </c>
    </row>
    <row r="589846" spans="3:8">
      <c r="C589846" s="60">
        <v>549827199</v>
      </c>
      <c r="H589846" s="60">
        <v>-33770138</v>
      </c>
    </row>
    <row r="589847" spans="3:8">
      <c r="C589847" s="60">
        <v>972643946</v>
      </c>
      <c r="H589847" s="60">
        <v>-27395906</v>
      </c>
    </row>
    <row r="589848" spans="3:8">
      <c r="C589848" s="60">
        <v>22267483718</v>
      </c>
      <c r="H589848" s="60">
        <v>272701264</v>
      </c>
    </row>
    <row r="589849" spans="3:8">
      <c r="C589849" s="60">
        <v>1113800464</v>
      </c>
      <c r="H589849" s="60">
        <v>1825589</v>
      </c>
    </row>
    <row r="589850" spans="3:8">
      <c r="C589850" s="60">
        <v>226078325</v>
      </c>
      <c r="H589850" s="60">
        <v>7871713</v>
      </c>
    </row>
    <row r="589851" spans="3:8">
      <c r="C589851" s="60">
        <v>772489868</v>
      </c>
      <c r="H589851" s="60">
        <v>12699692</v>
      </c>
    </row>
    <row r="589852" spans="3:8">
      <c r="C589852" s="60">
        <v>548998176</v>
      </c>
      <c r="H589852" s="60">
        <v>3987117</v>
      </c>
    </row>
    <row r="589853" spans="3:8">
      <c r="C589853" s="60">
        <v>643960069</v>
      </c>
      <c r="H589853" s="60">
        <v>4729787</v>
      </c>
    </row>
    <row r="589854" spans="3:8">
      <c r="C589854" s="60">
        <v>589268307</v>
      </c>
      <c r="H589854" s="60">
        <v>5549869</v>
      </c>
    </row>
    <row r="589855" spans="3:8">
      <c r="C589855" s="60">
        <v>891983736</v>
      </c>
      <c r="H589855" s="60">
        <v>20517337</v>
      </c>
    </row>
    <row r="589856" spans="3:8">
      <c r="C589856" s="60">
        <v>295520040</v>
      </c>
      <c r="H589856" s="60">
        <v>3310846</v>
      </c>
    </row>
    <row r="589857" spans="3:8">
      <c r="C589857" s="60">
        <v>1328199753</v>
      </c>
      <c r="H589857" s="60">
        <v>10004082</v>
      </c>
    </row>
    <row r="589858" spans="3:8">
      <c r="C589858" s="60">
        <v>8277193785</v>
      </c>
      <c r="H589858" s="60">
        <v>134335578</v>
      </c>
    </row>
    <row r="589859" spans="3:8">
      <c r="C589859" s="60">
        <v>299563983</v>
      </c>
      <c r="H589859" s="60">
        <v>2194824</v>
      </c>
    </row>
    <row r="589860" spans="3:8">
      <c r="C589860" s="60">
        <v>114441652</v>
      </c>
      <c r="H589860" s="60">
        <v>795866</v>
      </c>
    </row>
    <row r="589861" spans="3:8">
      <c r="C589861" s="60">
        <v>7320428976</v>
      </c>
      <c r="H589861" s="60">
        <v>101171848</v>
      </c>
    </row>
    <row r="589862" spans="3:8">
      <c r="C589862" s="60">
        <v>428965668</v>
      </c>
      <c r="H589862" s="60">
        <v>1929210</v>
      </c>
    </row>
    <row r="589863" spans="3:8">
      <c r="C589863" s="60">
        <v>240301348</v>
      </c>
      <c r="H589863" s="60">
        <v>4821100</v>
      </c>
    </row>
    <row r="589864" spans="3:8">
      <c r="C589864" s="60">
        <v>559686325</v>
      </c>
      <c r="H589864" s="60">
        <v>-11021501</v>
      </c>
    </row>
    <row r="589865" spans="3:8">
      <c r="C589865" s="60">
        <v>113999465</v>
      </c>
      <c r="H589865" s="60">
        <v>-160757</v>
      </c>
    </row>
    <row r="589866" spans="3:8">
      <c r="C589866" s="60">
        <v>215345430</v>
      </c>
      <c r="H589866" s="60">
        <v>-1753796</v>
      </c>
    </row>
    <row r="589867" spans="3:8">
      <c r="C589867" s="60">
        <v>3499758429</v>
      </c>
      <c r="H589867" s="60">
        <v>64411165</v>
      </c>
    </row>
    <row r="589868" spans="3:8">
      <c r="C589868" s="60">
        <v>229819698</v>
      </c>
      <c r="H589868" s="60">
        <v>3418464</v>
      </c>
    </row>
    <row r="589869" spans="3:8">
      <c r="C589869" s="60">
        <v>1236195032</v>
      </c>
      <c r="H589869" s="60">
        <v>11768745</v>
      </c>
    </row>
    <row r="589870" spans="3:8">
      <c r="C589870" s="60">
        <v>9103681319</v>
      </c>
      <c r="H589870" s="60">
        <v>213963206</v>
      </c>
    </row>
    <row r="589871" spans="3:8">
      <c r="C589871" s="60">
        <v>998202713</v>
      </c>
      <c r="H589871" s="60">
        <v>9269550</v>
      </c>
    </row>
    <row r="589872" spans="3:8">
      <c r="C589872" s="60">
        <v>424239727</v>
      </c>
      <c r="H589872" s="60">
        <v>-139051</v>
      </c>
    </row>
    <row r="589873" spans="3:8">
      <c r="C589873" s="60">
        <v>4231515793</v>
      </c>
      <c r="H589873" s="60">
        <v>35082138</v>
      </c>
    </row>
    <row r="589874" spans="3:8">
      <c r="C589874" s="60">
        <v>3971065989</v>
      </c>
      <c r="H589874" s="60">
        <v>67359363</v>
      </c>
    </row>
    <row r="589875" spans="3:8">
      <c r="C589875" s="60">
        <v>743463158</v>
      </c>
      <c r="H589875" s="60">
        <v>8012551</v>
      </c>
    </row>
    <row r="589876" spans="3:8">
      <c r="C589876" s="60">
        <v>1134951771</v>
      </c>
      <c r="H589876" s="60">
        <v>10593892</v>
      </c>
    </row>
    <row r="589877" spans="3:8">
      <c r="C589877" s="60">
        <v>7381988804</v>
      </c>
      <c r="H589877" s="60">
        <v>48706414</v>
      </c>
    </row>
    <row r="589878" spans="3:8">
      <c r="C589878" s="60">
        <v>14217344091</v>
      </c>
      <c r="H589878" s="60">
        <v>175473024</v>
      </c>
    </row>
    <row r="589879" spans="3:8">
      <c r="C589879" s="60">
        <v>1108378826</v>
      </c>
      <c r="H589879" s="60">
        <v>4240421</v>
      </c>
    </row>
    <row r="589880" spans="3:8">
      <c r="C589880" s="60">
        <v>1536407104</v>
      </c>
      <c r="H589880" s="60">
        <v>22059059</v>
      </c>
    </row>
    <row r="589881" spans="3:8">
      <c r="C589881" s="60">
        <v>337476477</v>
      </c>
      <c r="H589881" s="60">
        <v>1445568</v>
      </c>
    </row>
    <row r="589882" spans="3:8">
      <c r="C589882" s="60">
        <v>1000181239</v>
      </c>
      <c r="H589882" s="60">
        <v>3351138</v>
      </c>
    </row>
    <row r="589883" spans="3:8">
      <c r="C589883" s="60">
        <v>508873569</v>
      </c>
      <c r="H589883" s="60">
        <v>6397270</v>
      </c>
    </row>
    <row r="589884" spans="3:8">
      <c r="C589884" s="60">
        <v>12884771902</v>
      </c>
      <c r="H589884" s="60">
        <v>248576668</v>
      </c>
    </row>
    <row r="589885" spans="3:8">
      <c r="C589885" s="60">
        <v>8828268860</v>
      </c>
      <c r="H589885" s="60">
        <v>160631813</v>
      </c>
    </row>
    <row r="589886" spans="3:8">
      <c r="C589886" s="60">
        <v>3798264871</v>
      </c>
      <c r="H589886" s="60">
        <v>14995293</v>
      </c>
    </row>
    <row r="589887" spans="3:8">
      <c r="C589887" s="60">
        <v>1516795293</v>
      </c>
      <c r="H589887" s="60">
        <v>2404648</v>
      </c>
    </row>
    <row r="589888" spans="3:8">
      <c r="C589888" s="60">
        <v>202565380</v>
      </c>
      <c r="H589888" s="60">
        <v>-1526541</v>
      </c>
    </row>
    <row r="589889" spans="3:8">
      <c r="C589889" s="60">
        <v>3854034005</v>
      </c>
      <c r="H589889" s="60">
        <v>47555832</v>
      </c>
    </row>
    <row r="589890" spans="3:8">
      <c r="C589890" s="60">
        <v>1884675456</v>
      </c>
      <c r="H589890" s="60">
        <v>-18439882</v>
      </c>
    </row>
    <row r="589891" spans="3:8">
      <c r="C589891" s="60">
        <v>5741534613</v>
      </c>
      <c r="H589891" s="60">
        <v>120797969</v>
      </c>
    </row>
    <row r="589892" spans="3:8">
      <c r="C589892" s="60">
        <v>11857765532</v>
      </c>
      <c r="H589892" s="60">
        <v>192611554</v>
      </c>
    </row>
    <row r="589893" spans="3:8">
      <c r="C589893" s="60">
        <v>2029035734</v>
      </c>
      <c r="H589893" s="60">
        <v>5811857</v>
      </c>
    </row>
    <row r="589894" spans="3:8">
      <c r="C589894" s="60">
        <v>80032081</v>
      </c>
      <c r="H589894" s="60">
        <v>591937</v>
      </c>
    </row>
    <row r="589895" spans="3:8">
      <c r="C589895" s="60">
        <v>579213625</v>
      </c>
      <c r="H589895" s="60">
        <v>5233933</v>
      </c>
    </row>
    <row r="589896" spans="3:8">
      <c r="C589896" s="60">
        <v>161231373</v>
      </c>
      <c r="H589896" s="60">
        <v>2509498</v>
      </c>
    </row>
    <row r="589897" spans="3:8">
      <c r="C589897" s="60">
        <v>386153735</v>
      </c>
      <c r="H589897" s="60">
        <v>4300325</v>
      </c>
    </row>
    <row r="589898" spans="3:8">
      <c r="C589898" s="60">
        <v>863935824</v>
      </c>
      <c r="H589898" s="60">
        <v>3662207</v>
      </c>
    </row>
    <row r="589899" spans="3:8">
      <c r="C589899" s="60">
        <v>603478828</v>
      </c>
      <c r="H589899" s="60">
        <v>14341033</v>
      </c>
    </row>
    <row r="589900" spans="3:8">
      <c r="C589900" s="60">
        <v>33783024</v>
      </c>
      <c r="H589900" s="60">
        <v>437570</v>
      </c>
    </row>
    <row r="589901" spans="3:8">
      <c r="C589901" s="60">
        <v>281702880</v>
      </c>
      <c r="H589901" s="60">
        <v>-443564</v>
      </c>
    </row>
    <row r="589902" spans="3:8">
      <c r="C589902" s="60">
        <v>1183131021</v>
      </c>
      <c r="H589902" s="60">
        <v>25186667</v>
      </c>
    </row>
    <row r="589903" spans="3:8">
      <c r="C589903" s="60">
        <v>1650365725</v>
      </c>
      <c r="H589903" s="60">
        <v>7928163</v>
      </c>
    </row>
    <row r="589904" spans="3:8">
      <c r="C589904" s="60">
        <v>570669407</v>
      </c>
      <c r="H589904" s="60">
        <v>-745435</v>
      </c>
    </row>
    <row r="589905" spans="3:8">
      <c r="C589905" s="60">
        <v>242598985</v>
      </c>
      <c r="H589905" s="60">
        <v>-795641</v>
      </c>
    </row>
    <row r="589906" spans="3:8">
      <c r="C589906" s="60">
        <v>6128375844</v>
      </c>
      <c r="H589906" s="60">
        <v>132133970</v>
      </c>
    </row>
    <row r="589907" spans="3:8">
      <c r="C589907" s="60">
        <v>9414025</v>
      </c>
      <c r="H589907" s="60">
        <v>283175</v>
      </c>
    </row>
    <row r="606210" spans="3:8">
      <c r="C606210" s="60" t="s">
        <v>174</v>
      </c>
      <c r="H606210" s="60" t="s">
        <v>1243</v>
      </c>
    </row>
    <row r="606211" spans="3:8">
      <c r="C606211" s="60">
        <v>371396063968</v>
      </c>
    </row>
    <row r="606212" spans="3:8">
      <c r="C606212" s="60">
        <v>586361568</v>
      </c>
      <c r="H606212" s="60">
        <v>-3584873</v>
      </c>
    </row>
    <row r="606213" spans="3:8">
      <c r="C606213" s="60">
        <v>488599039</v>
      </c>
      <c r="H606213" s="60">
        <v>-19621206</v>
      </c>
    </row>
    <row r="606214" spans="3:8">
      <c r="C606214" s="60">
        <v>948215101</v>
      </c>
      <c r="H606214" s="60">
        <v>6595735</v>
      </c>
    </row>
    <row r="606215" spans="3:8">
      <c r="C606215" s="60">
        <v>9969687980</v>
      </c>
      <c r="H606215" s="60">
        <v>157296922</v>
      </c>
    </row>
    <row r="606216" spans="3:8">
      <c r="C606216" s="60">
        <v>336963923</v>
      </c>
      <c r="H606216" s="60">
        <v>-16910878</v>
      </c>
    </row>
    <row r="606217" spans="3:8">
      <c r="C606217" s="60">
        <v>794462779</v>
      </c>
      <c r="H606217" s="60">
        <v>-29435515</v>
      </c>
    </row>
    <row r="606218" spans="3:8">
      <c r="C606218" s="60">
        <v>339136056</v>
      </c>
      <c r="H606218" s="60">
        <v>-22770654</v>
      </c>
    </row>
    <row r="606219" spans="3:8">
      <c r="C606219" s="60">
        <v>639560344</v>
      </c>
      <c r="H606219" s="60">
        <v>-133412</v>
      </c>
    </row>
    <row r="606220" spans="3:8">
      <c r="C606220" s="60">
        <v>705895455</v>
      </c>
      <c r="H606220" s="60">
        <v>-3387383</v>
      </c>
    </row>
    <row r="606221" spans="3:8">
      <c r="C606221" s="60">
        <v>174958053773</v>
      </c>
      <c r="H606221" s="60">
        <v>1938679418</v>
      </c>
    </row>
    <row r="606222" spans="3:8">
      <c r="C606222" s="60">
        <v>8992306105</v>
      </c>
      <c r="H606222" s="60">
        <v>368504450</v>
      </c>
    </row>
    <row r="606223" spans="3:8">
      <c r="C606223" s="60">
        <v>273594598</v>
      </c>
      <c r="H606223" s="60">
        <v>-939878</v>
      </c>
    </row>
    <row r="606224" spans="3:8">
      <c r="C606224" s="60">
        <v>748338217</v>
      </c>
      <c r="H606224" s="60">
        <v>-35079508</v>
      </c>
    </row>
    <row r="606225" spans="3:8">
      <c r="C606225" s="60">
        <v>742591566</v>
      </c>
      <c r="H606225" s="60">
        <v>-40440656</v>
      </c>
    </row>
    <row r="606226" spans="3:8">
      <c r="C606226" s="60">
        <v>273507955</v>
      </c>
      <c r="H606226" s="60">
        <v>-1304013</v>
      </c>
    </row>
    <row r="606227" spans="3:8">
      <c r="C606227" s="60">
        <v>674353021</v>
      </c>
      <c r="H606227" s="60">
        <v>-43882353</v>
      </c>
    </row>
    <row r="606228" spans="3:8">
      <c r="C606228" s="60">
        <v>1168107004</v>
      </c>
      <c r="H606228" s="60">
        <v>-41022308</v>
      </c>
    </row>
    <row r="606229" spans="3:8">
      <c r="C606229" s="60">
        <v>3950807489</v>
      </c>
      <c r="H606229" s="60">
        <v>159822657</v>
      </c>
    </row>
    <row r="606230" spans="3:8">
      <c r="C606230" s="60">
        <v>549827199</v>
      </c>
      <c r="H606230" s="60">
        <v>-33770138</v>
      </c>
    </row>
    <row r="606231" spans="3:8">
      <c r="C606231" s="60">
        <v>972643946</v>
      </c>
      <c r="H606231" s="60">
        <v>-27395906</v>
      </c>
    </row>
    <row r="606232" spans="3:8">
      <c r="C606232" s="60">
        <v>22267483718</v>
      </c>
      <c r="H606232" s="60">
        <v>272701264</v>
      </c>
    </row>
    <row r="606233" spans="3:8">
      <c r="C606233" s="60">
        <v>1113800464</v>
      </c>
      <c r="H606233" s="60">
        <v>1825589</v>
      </c>
    </row>
    <row r="606234" spans="3:8">
      <c r="C606234" s="60">
        <v>226078325</v>
      </c>
      <c r="H606234" s="60">
        <v>7871713</v>
      </c>
    </row>
    <row r="606235" spans="3:8">
      <c r="C606235" s="60">
        <v>772489868</v>
      </c>
      <c r="H606235" s="60">
        <v>12699692</v>
      </c>
    </row>
    <row r="606236" spans="3:8">
      <c r="C606236" s="60">
        <v>548998176</v>
      </c>
      <c r="H606236" s="60">
        <v>3987117</v>
      </c>
    </row>
    <row r="606237" spans="3:8">
      <c r="C606237" s="60">
        <v>643960069</v>
      </c>
      <c r="H606237" s="60">
        <v>4729787</v>
      </c>
    </row>
    <row r="606238" spans="3:8">
      <c r="C606238" s="60">
        <v>589268307</v>
      </c>
      <c r="H606238" s="60">
        <v>5549869</v>
      </c>
    </row>
    <row r="606239" spans="3:8">
      <c r="C606239" s="60">
        <v>891983736</v>
      </c>
      <c r="H606239" s="60">
        <v>20517337</v>
      </c>
    </row>
    <row r="606240" spans="3:8">
      <c r="C606240" s="60">
        <v>295520040</v>
      </c>
      <c r="H606240" s="60">
        <v>3310846</v>
      </c>
    </row>
    <row r="606241" spans="3:8">
      <c r="C606241" s="60">
        <v>1328199753</v>
      </c>
      <c r="H606241" s="60">
        <v>10004082</v>
      </c>
    </row>
    <row r="606242" spans="3:8">
      <c r="C606242" s="60">
        <v>8277193785</v>
      </c>
      <c r="H606242" s="60">
        <v>134335578</v>
      </c>
    </row>
    <row r="606243" spans="3:8">
      <c r="C606243" s="60">
        <v>299563983</v>
      </c>
      <c r="H606243" s="60">
        <v>2194824</v>
      </c>
    </row>
    <row r="606244" spans="3:8">
      <c r="C606244" s="60">
        <v>114441652</v>
      </c>
      <c r="H606244" s="60">
        <v>795866</v>
      </c>
    </row>
    <row r="606245" spans="3:8">
      <c r="C606245" s="60">
        <v>7320428976</v>
      </c>
      <c r="H606245" s="60">
        <v>101171848</v>
      </c>
    </row>
    <row r="606246" spans="3:8">
      <c r="C606246" s="60">
        <v>428965668</v>
      </c>
      <c r="H606246" s="60">
        <v>1929210</v>
      </c>
    </row>
    <row r="606247" spans="3:8">
      <c r="C606247" s="60">
        <v>240301348</v>
      </c>
      <c r="H606247" s="60">
        <v>4821100</v>
      </c>
    </row>
    <row r="606248" spans="3:8">
      <c r="C606248" s="60">
        <v>559686325</v>
      </c>
      <c r="H606248" s="60">
        <v>-11021501</v>
      </c>
    </row>
    <row r="606249" spans="3:8">
      <c r="C606249" s="60">
        <v>113999465</v>
      </c>
      <c r="H606249" s="60">
        <v>-160757</v>
      </c>
    </row>
    <row r="606250" spans="3:8">
      <c r="C606250" s="60">
        <v>215345430</v>
      </c>
      <c r="H606250" s="60">
        <v>-1753796</v>
      </c>
    </row>
    <row r="606251" spans="3:8">
      <c r="C606251" s="60">
        <v>3499758429</v>
      </c>
      <c r="H606251" s="60">
        <v>64411165</v>
      </c>
    </row>
    <row r="606252" spans="3:8">
      <c r="C606252" s="60">
        <v>229819698</v>
      </c>
      <c r="H606252" s="60">
        <v>3418464</v>
      </c>
    </row>
    <row r="606253" spans="3:8">
      <c r="C606253" s="60">
        <v>1236195032</v>
      </c>
      <c r="H606253" s="60">
        <v>11768745</v>
      </c>
    </row>
    <row r="606254" spans="3:8">
      <c r="C606254" s="60">
        <v>9103681319</v>
      </c>
      <c r="H606254" s="60">
        <v>213963206</v>
      </c>
    </row>
    <row r="606255" spans="3:8">
      <c r="C606255" s="60">
        <v>998202713</v>
      </c>
      <c r="H606255" s="60">
        <v>9269550</v>
      </c>
    </row>
    <row r="606256" spans="3:8">
      <c r="C606256" s="60">
        <v>424239727</v>
      </c>
      <c r="H606256" s="60">
        <v>-139051</v>
      </c>
    </row>
    <row r="606257" spans="3:8">
      <c r="C606257" s="60">
        <v>4231515793</v>
      </c>
      <c r="H606257" s="60">
        <v>35082138</v>
      </c>
    </row>
    <row r="606258" spans="3:8">
      <c r="C606258" s="60">
        <v>3971065989</v>
      </c>
      <c r="H606258" s="60">
        <v>67359363</v>
      </c>
    </row>
    <row r="606259" spans="3:8">
      <c r="C606259" s="60">
        <v>743463158</v>
      </c>
      <c r="H606259" s="60">
        <v>8012551</v>
      </c>
    </row>
    <row r="606260" spans="3:8">
      <c r="C606260" s="60">
        <v>1134951771</v>
      </c>
      <c r="H606260" s="60">
        <v>10593892</v>
      </c>
    </row>
    <row r="606261" spans="3:8">
      <c r="C606261" s="60">
        <v>7381988804</v>
      </c>
      <c r="H606261" s="60">
        <v>48706414</v>
      </c>
    </row>
    <row r="606262" spans="3:8">
      <c r="C606262" s="60">
        <v>14217344091</v>
      </c>
      <c r="H606262" s="60">
        <v>175473024</v>
      </c>
    </row>
    <row r="606263" spans="3:8">
      <c r="C606263" s="60">
        <v>1108378826</v>
      </c>
      <c r="H606263" s="60">
        <v>4240421</v>
      </c>
    </row>
    <row r="606264" spans="3:8">
      <c r="C606264" s="60">
        <v>1536407104</v>
      </c>
      <c r="H606264" s="60">
        <v>22059059</v>
      </c>
    </row>
    <row r="606265" spans="3:8">
      <c r="C606265" s="60">
        <v>337476477</v>
      </c>
      <c r="H606265" s="60">
        <v>1445568</v>
      </c>
    </row>
    <row r="606266" spans="3:8">
      <c r="C606266" s="60">
        <v>1000181239</v>
      </c>
      <c r="H606266" s="60">
        <v>3351138</v>
      </c>
    </row>
    <row r="606267" spans="3:8">
      <c r="C606267" s="60">
        <v>508873569</v>
      </c>
      <c r="H606267" s="60">
        <v>6397270</v>
      </c>
    </row>
    <row r="606268" spans="3:8">
      <c r="C606268" s="60">
        <v>12884771902</v>
      </c>
      <c r="H606268" s="60">
        <v>248576668</v>
      </c>
    </row>
    <row r="606269" spans="3:8">
      <c r="C606269" s="60">
        <v>8828268860</v>
      </c>
      <c r="H606269" s="60">
        <v>160631813</v>
      </c>
    </row>
    <row r="606270" spans="3:8">
      <c r="C606270" s="60">
        <v>3798264871</v>
      </c>
      <c r="H606270" s="60">
        <v>14995293</v>
      </c>
    </row>
    <row r="606271" spans="3:8">
      <c r="C606271" s="60">
        <v>1516795293</v>
      </c>
      <c r="H606271" s="60">
        <v>2404648</v>
      </c>
    </row>
    <row r="606272" spans="3:8">
      <c r="C606272" s="60">
        <v>202565380</v>
      </c>
      <c r="H606272" s="60">
        <v>-1526541</v>
      </c>
    </row>
    <row r="606273" spans="3:8">
      <c r="C606273" s="60">
        <v>3854034005</v>
      </c>
      <c r="H606273" s="60">
        <v>47555832</v>
      </c>
    </row>
    <row r="606274" spans="3:8">
      <c r="C606274" s="60">
        <v>1884675456</v>
      </c>
      <c r="H606274" s="60">
        <v>-18439882</v>
      </c>
    </row>
    <row r="606275" spans="3:8">
      <c r="C606275" s="60">
        <v>5741534613</v>
      </c>
      <c r="H606275" s="60">
        <v>120797969</v>
      </c>
    </row>
    <row r="606276" spans="3:8">
      <c r="C606276" s="60">
        <v>11857765532</v>
      </c>
      <c r="H606276" s="60">
        <v>192611554</v>
      </c>
    </row>
    <row r="606277" spans="3:8">
      <c r="C606277" s="60">
        <v>2029035734</v>
      </c>
      <c r="H606277" s="60">
        <v>5811857</v>
      </c>
    </row>
    <row r="606278" spans="3:8">
      <c r="C606278" s="60">
        <v>80032081</v>
      </c>
      <c r="H606278" s="60">
        <v>591937</v>
      </c>
    </row>
    <row r="606279" spans="3:8">
      <c r="C606279" s="60">
        <v>579213625</v>
      </c>
      <c r="H606279" s="60">
        <v>5233933</v>
      </c>
    </row>
    <row r="606280" spans="3:8">
      <c r="C606280" s="60">
        <v>161231373</v>
      </c>
      <c r="H606280" s="60">
        <v>2509498</v>
      </c>
    </row>
    <row r="606281" spans="3:8">
      <c r="C606281" s="60">
        <v>386153735</v>
      </c>
      <c r="H606281" s="60">
        <v>4300325</v>
      </c>
    </row>
    <row r="606282" spans="3:8">
      <c r="C606282" s="60">
        <v>863935824</v>
      </c>
      <c r="H606282" s="60">
        <v>3662207</v>
      </c>
    </row>
    <row r="606283" spans="3:8">
      <c r="C606283" s="60">
        <v>603478828</v>
      </c>
      <c r="H606283" s="60">
        <v>14341033</v>
      </c>
    </row>
    <row r="606284" spans="3:8">
      <c r="C606284" s="60">
        <v>33783024</v>
      </c>
      <c r="H606284" s="60">
        <v>437570</v>
      </c>
    </row>
    <row r="606285" spans="3:8">
      <c r="C606285" s="60">
        <v>281702880</v>
      </c>
      <c r="H606285" s="60">
        <v>-443564</v>
      </c>
    </row>
    <row r="606286" spans="3:8">
      <c r="C606286" s="60">
        <v>1183131021</v>
      </c>
      <c r="H606286" s="60">
        <v>25186667</v>
      </c>
    </row>
    <row r="606287" spans="3:8">
      <c r="C606287" s="60">
        <v>1650365725</v>
      </c>
      <c r="H606287" s="60">
        <v>7928163</v>
      </c>
    </row>
    <row r="606288" spans="3:8">
      <c r="C606288" s="60">
        <v>570669407</v>
      </c>
      <c r="H606288" s="60">
        <v>-745435</v>
      </c>
    </row>
    <row r="606289" spans="3:8">
      <c r="C606289" s="60">
        <v>242598985</v>
      </c>
      <c r="H606289" s="60">
        <v>-795641</v>
      </c>
    </row>
    <row r="606290" spans="3:8">
      <c r="C606290" s="60">
        <v>6128375844</v>
      </c>
      <c r="H606290" s="60">
        <v>132133970</v>
      </c>
    </row>
    <row r="606291" spans="3:8">
      <c r="C606291" s="60">
        <v>9414025</v>
      </c>
      <c r="H606291" s="60">
        <v>283175</v>
      </c>
    </row>
    <row r="622594" spans="3:8">
      <c r="C622594" s="60" t="s">
        <v>174</v>
      </c>
      <c r="H622594" s="60" t="s">
        <v>1243</v>
      </c>
    </row>
    <row r="622595" spans="3:8">
      <c r="C622595" s="60">
        <v>371396063968</v>
      </c>
    </row>
    <row r="622596" spans="3:8">
      <c r="C622596" s="60">
        <v>586361568</v>
      </c>
      <c r="H622596" s="60">
        <v>-3584873</v>
      </c>
    </row>
    <row r="622597" spans="3:8">
      <c r="C622597" s="60">
        <v>488599039</v>
      </c>
      <c r="H622597" s="60">
        <v>-19621206</v>
      </c>
    </row>
    <row r="622598" spans="3:8">
      <c r="C622598" s="60">
        <v>948215101</v>
      </c>
      <c r="H622598" s="60">
        <v>6595735</v>
      </c>
    </row>
    <row r="622599" spans="3:8">
      <c r="C622599" s="60">
        <v>9969687980</v>
      </c>
      <c r="H622599" s="60">
        <v>157296922</v>
      </c>
    </row>
    <row r="622600" spans="3:8">
      <c r="C622600" s="60">
        <v>336963923</v>
      </c>
      <c r="H622600" s="60">
        <v>-16910878</v>
      </c>
    </row>
    <row r="622601" spans="3:8">
      <c r="C622601" s="60">
        <v>794462779</v>
      </c>
      <c r="H622601" s="60">
        <v>-29435515</v>
      </c>
    </row>
    <row r="622602" spans="3:8">
      <c r="C622602" s="60">
        <v>339136056</v>
      </c>
      <c r="H622602" s="60">
        <v>-22770654</v>
      </c>
    </row>
    <row r="622603" spans="3:8">
      <c r="C622603" s="60">
        <v>639560344</v>
      </c>
      <c r="H622603" s="60">
        <v>-133412</v>
      </c>
    </row>
    <row r="622604" spans="3:8">
      <c r="C622604" s="60">
        <v>705895455</v>
      </c>
      <c r="H622604" s="60">
        <v>-3387383</v>
      </c>
    </row>
    <row r="622605" spans="3:8">
      <c r="C622605" s="60">
        <v>174958053773</v>
      </c>
      <c r="H622605" s="60">
        <v>1938679418</v>
      </c>
    </row>
    <row r="622606" spans="3:8">
      <c r="C622606" s="60">
        <v>8992306105</v>
      </c>
      <c r="H622606" s="60">
        <v>368504450</v>
      </c>
    </row>
    <row r="622607" spans="3:8">
      <c r="C622607" s="60">
        <v>273594598</v>
      </c>
      <c r="H622607" s="60">
        <v>-939878</v>
      </c>
    </row>
    <row r="622608" spans="3:8">
      <c r="C622608" s="60">
        <v>748338217</v>
      </c>
      <c r="H622608" s="60">
        <v>-35079508</v>
      </c>
    </row>
    <row r="622609" spans="3:8">
      <c r="C622609" s="60">
        <v>742591566</v>
      </c>
      <c r="H622609" s="60">
        <v>-40440656</v>
      </c>
    </row>
    <row r="622610" spans="3:8">
      <c r="C622610" s="60">
        <v>273507955</v>
      </c>
      <c r="H622610" s="60">
        <v>-1304013</v>
      </c>
    </row>
    <row r="622611" spans="3:8">
      <c r="C622611" s="60">
        <v>674353021</v>
      </c>
      <c r="H622611" s="60">
        <v>-43882353</v>
      </c>
    </row>
    <row r="622612" spans="3:8">
      <c r="C622612" s="60">
        <v>1168107004</v>
      </c>
      <c r="H622612" s="60">
        <v>-41022308</v>
      </c>
    </row>
    <row r="622613" spans="3:8">
      <c r="C622613" s="60">
        <v>3950807489</v>
      </c>
      <c r="H622613" s="60">
        <v>159822657</v>
      </c>
    </row>
    <row r="622614" spans="3:8">
      <c r="C622614" s="60">
        <v>549827199</v>
      </c>
      <c r="H622614" s="60">
        <v>-33770138</v>
      </c>
    </row>
    <row r="622615" spans="3:8">
      <c r="C622615" s="60">
        <v>972643946</v>
      </c>
      <c r="H622615" s="60">
        <v>-27395906</v>
      </c>
    </row>
    <row r="622616" spans="3:8">
      <c r="C622616" s="60">
        <v>22267483718</v>
      </c>
      <c r="H622616" s="60">
        <v>272701264</v>
      </c>
    </row>
    <row r="622617" spans="3:8">
      <c r="C622617" s="60">
        <v>1113800464</v>
      </c>
      <c r="H622617" s="60">
        <v>1825589</v>
      </c>
    </row>
    <row r="622618" spans="3:8">
      <c r="C622618" s="60">
        <v>226078325</v>
      </c>
      <c r="H622618" s="60">
        <v>7871713</v>
      </c>
    </row>
    <row r="622619" spans="3:8">
      <c r="C622619" s="60">
        <v>772489868</v>
      </c>
      <c r="H622619" s="60">
        <v>12699692</v>
      </c>
    </row>
    <row r="622620" spans="3:8">
      <c r="C622620" s="60">
        <v>548998176</v>
      </c>
      <c r="H622620" s="60">
        <v>3987117</v>
      </c>
    </row>
    <row r="622621" spans="3:8">
      <c r="C622621" s="60">
        <v>643960069</v>
      </c>
      <c r="H622621" s="60">
        <v>4729787</v>
      </c>
    </row>
    <row r="622622" spans="3:8">
      <c r="C622622" s="60">
        <v>589268307</v>
      </c>
      <c r="H622622" s="60">
        <v>5549869</v>
      </c>
    </row>
    <row r="622623" spans="3:8">
      <c r="C622623" s="60">
        <v>891983736</v>
      </c>
      <c r="H622623" s="60">
        <v>20517337</v>
      </c>
    </row>
    <row r="622624" spans="3:8">
      <c r="C622624" s="60">
        <v>295520040</v>
      </c>
      <c r="H622624" s="60">
        <v>3310846</v>
      </c>
    </row>
    <row r="622625" spans="3:8">
      <c r="C622625" s="60">
        <v>1328199753</v>
      </c>
      <c r="H622625" s="60">
        <v>10004082</v>
      </c>
    </row>
    <row r="622626" spans="3:8">
      <c r="C622626" s="60">
        <v>8277193785</v>
      </c>
      <c r="H622626" s="60">
        <v>134335578</v>
      </c>
    </row>
    <row r="622627" spans="3:8">
      <c r="C622627" s="60">
        <v>299563983</v>
      </c>
      <c r="H622627" s="60">
        <v>2194824</v>
      </c>
    </row>
    <row r="622628" spans="3:8">
      <c r="C622628" s="60">
        <v>114441652</v>
      </c>
      <c r="H622628" s="60">
        <v>795866</v>
      </c>
    </row>
    <row r="622629" spans="3:8">
      <c r="C622629" s="60">
        <v>7320428976</v>
      </c>
      <c r="H622629" s="60">
        <v>101171848</v>
      </c>
    </row>
    <row r="622630" spans="3:8">
      <c r="C622630" s="60">
        <v>428965668</v>
      </c>
      <c r="H622630" s="60">
        <v>1929210</v>
      </c>
    </row>
    <row r="622631" spans="3:8">
      <c r="C622631" s="60">
        <v>240301348</v>
      </c>
      <c r="H622631" s="60">
        <v>4821100</v>
      </c>
    </row>
    <row r="622632" spans="3:8">
      <c r="C622632" s="60">
        <v>559686325</v>
      </c>
      <c r="H622632" s="60">
        <v>-11021501</v>
      </c>
    </row>
    <row r="622633" spans="3:8">
      <c r="C622633" s="60">
        <v>113999465</v>
      </c>
      <c r="H622633" s="60">
        <v>-160757</v>
      </c>
    </row>
    <row r="622634" spans="3:8">
      <c r="C622634" s="60">
        <v>215345430</v>
      </c>
      <c r="H622634" s="60">
        <v>-1753796</v>
      </c>
    </row>
    <row r="622635" spans="3:8">
      <c r="C622635" s="60">
        <v>3499758429</v>
      </c>
      <c r="H622635" s="60">
        <v>64411165</v>
      </c>
    </row>
    <row r="622636" spans="3:8">
      <c r="C622636" s="60">
        <v>229819698</v>
      </c>
      <c r="H622636" s="60">
        <v>3418464</v>
      </c>
    </row>
    <row r="622637" spans="3:8">
      <c r="C622637" s="60">
        <v>1236195032</v>
      </c>
      <c r="H622637" s="60">
        <v>11768745</v>
      </c>
    </row>
    <row r="622638" spans="3:8">
      <c r="C622638" s="60">
        <v>9103681319</v>
      </c>
      <c r="H622638" s="60">
        <v>213963206</v>
      </c>
    </row>
    <row r="622639" spans="3:8">
      <c r="C622639" s="60">
        <v>998202713</v>
      </c>
      <c r="H622639" s="60">
        <v>9269550</v>
      </c>
    </row>
    <row r="622640" spans="3:8">
      <c r="C622640" s="60">
        <v>424239727</v>
      </c>
      <c r="H622640" s="60">
        <v>-139051</v>
      </c>
    </row>
    <row r="622641" spans="3:8">
      <c r="C622641" s="60">
        <v>4231515793</v>
      </c>
      <c r="H622641" s="60">
        <v>35082138</v>
      </c>
    </row>
    <row r="622642" spans="3:8">
      <c r="C622642" s="60">
        <v>3971065989</v>
      </c>
      <c r="H622642" s="60">
        <v>67359363</v>
      </c>
    </row>
    <row r="622643" spans="3:8">
      <c r="C622643" s="60">
        <v>743463158</v>
      </c>
      <c r="H622643" s="60">
        <v>8012551</v>
      </c>
    </row>
    <row r="622644" spans="3:8">
      <c r="C622644" s="60">
        <v>1134951771</v>
      </c>
      <c r="H622644" s="60">
        <v>10593892</v>
      </c>
    </row>
    <row r="622645" spans="3:8">
      <c r="C622645" s="60">
        <v>7381988804</v>
      </c>
      <c r="H622645" s="60">
        <v>48706414</v>
      </c>
    </row>
    <row r="622646" spans="3:8">
      <c r="C622646" s="60">
        <v>14217344091</v>
      </c>
      <c r="H622646" s="60">
        <v>175473024</v>
      </c>
    </row>
    <row r="622647" spans="3:8">
      <c r="C622647" s="60">
        <v>1108378826</v>
      </c>
      <c r="H622647" s="60">
        <v>4240421</v>
      </c>
    </row>
    <row r="622648" spans="3:8">
      <c r="C622648" s="60">
        <v>1536407104</v>
      </c>
      <c r="H622648" s="60">
        <v>22059059</v>
      </c>
    </row>
    <row r="622649" spans="3:8">
      <c r="C622649" s="60">
        <v>337476477</v>
      </c>
      <c r="H622649" s="60">
        <v>1445568</v>
      </c>
    </row>
    <row r="622650" spans="3:8">
      <c r="C622650" s="60">
        <v>1000181239</v>
      </c>
      <c r="H622650" s="60">
        <v>3351138</v>
      </c>
    </row>
    <row r="622651" spans="3:8">
      <c r="C622651" s="60">
        <v>508873569</v>
      </c>
      <c r="H622651" s="60">
        <v>6397270</v>
      </c>
    </row>
    <row r="622652" spans="3:8">
      <c r="C622652" s="60">
        <v>12884771902</v>
      </c>
      <c r="H622652" s="60">
        <v>248576668</v>
      </c>
    </row>
    <row r="622653" spans="3:8">
      <c r="C622653" s="60">
        <v>8828268860</v>
      </c>
      <c r="H622653" s="60">
        <v>160631813</v>
      </c>
    </row>
    <row r="622654" spans="3:8">
      <c r="C622654" s="60">
        <v>3798264871</v>
      </c>
      <c r="H622654" s="60">
        <v>14995293</v>
      </c>
    </row>
    <row r="622655" spans="3:8">
      <c r="C622655" s="60">
        <v>1516795293</v>
      </c>
      <c r="H622655" s="60">
        <v>2404648</v>
      </c>
    </row>
    <row r="622656" spans="3:8">
      <c r="C622656" s="60">
        <v>202565380</v>
      </c>
      <c r="H622656" s="60">
        <v>-1526541</v>
      </c>
    </row>
    <row r="622657" spans="3:8">
      <c r="C622657" s="60">
        <v>3854034005</v>
      </c>
      <c r="H622657" s="60">
        <v>47555832</v>
      </c>
    </row>
    <row r="622658" spans="3:8">
      <c r="C622658" s="60">
        <v>1884675456</v>
      </c>
      <c r="H622658" s="60">
        <v>-18439882</v>
      </c>
    </row>
    <row r="622659" spans="3:8">
      <c r="C622659" s="60">
        <v>5741534613</v>
      </c>
      <c r="H622659" s="60">
        <v>120797969</v>
      </c>
    </row>
    <row r="622660" spans="3:8">
      <c r="C622660" s="60">
        <v>11857765532</v>
      </c>
      <c r="H622660" s="60">
        <v>192611554</v>
      </c>
    </row>
    <row r="622661" spans="3:8">
      <c r="C622661" s="60">
        <v>2029035734</v>
      </c>
      <c r="H622661" s="60">
        <v>5811857</v>
      </c>
    </row>
    <row r="622662" spans="3:8">
      <c r="C622662" s="60">
        <v>80032081</v>
      </c>
      <c r="H622662" s="60">
        <v>591937</v>
      </c>
    </row>
    <row r="622663" spans="3:8">
      <c r="C622663" s="60">
        <v>579213625</v>
      </c>
      <c r="H622663" s="60">
        <v>5233933</v>
      </c>
    </row>
    <row r="622664" spans="3:8">
      <c r="C622664" s="60">
        <v>161231373</v>
      </c>
      <c r="H622664" s="60">
        <v>2509498</v>
      </c>
    </row>
    <row r="622665" spans="3:8">
      <c r="C622665" s="60">
        <v>386153735</v>
      </c>
      <c r="H622665" s="60">
        <v>4300325</v>
      </c>
    </row>
    <row r="622666" spans="3:8">
      <c r="C622666" s="60">
        <v>863935824</v>
      </c>
      <c r="H622666" s="60">
        <v>3662207</v>
      </c>
    </row>
    <row r="622667" spans="3:8">
      <c r="C622667" s="60">
        <v>603478828</v>
      </c>
      <c r="H622667" s="60">
        <v>14341033</v>
      </c>
    </row>
    <row r="622668" spans="3:8">
      <c r="C622668" s="60">
        <v>33783024</v>
      </c>
      <c r="H622668" s="60">
        <v>437570</v>
      </c>
    </row>
    <row r="622669" spans="3:8">
      <c r="C622669" s="60">
        <v>281702880</v>
      </c>
      <c r="H622669" s="60">
        <v>-443564</v>
      </c>
    </row>
    <row r="622670" spans="3:8">
      <c r="C622670" s="60">
        <v>1183131021</v>
      </c>
      <c r="H622670" s="60">
        <v>25186667</v>
      </c>
    </row>
    <row r="622671" spans="3:8">
      <c r="C622671" s="60">
        <v>1650365725</v>
      </c>
      <c r="H622671" s="60">
        <v>7928163</v>
      </c>
    </row>
    <row r="622672" spans="3:8">
      <c r="C622672" s="60">
        <v>570669407</v>
      </c>
      <c r="H622672" s="60">
        <v>-745435</v>
      </c>
    </row>
    <row r="622673" spans="3:8">
      <c r="C622673" s="60">
        <v>242598985</v>
      </c>
      <c r="H622673" s="60">
        <v>-795641</v>
      </c>
    </row>
    <row r="622674" spans="3:8">
      <c r="C622674" s="60">
        <v>6128375844</v>
      </c>
      <c r="H622674" s="60">
        <v>132133970</v>
      </c>
    </row>
    <row r="622675" spans="3:8">
      <c r="C622675" s="60">
        <v>9414025</v>
      </c>
      <c r="H622675" s="60">
        <v>283175</v>
      </c>
    </row>
    <row r="638978" spans="3:8">
      <c r="C638978" s="60" t="s">
        <v>174</v>
      </c>
      <c r="H638978" s="60" t="s">
        <v>1243</v>
      </c>
    </row>
    <row r="638979" spans="3:8">
      <c r="C638979" s="60">
        <v>371396063968</v>
      </c>
    </row>
    <row r="638980" spans="3:8">
      <c r="C638980" s="60">
        <v>586361568</v>
      </c>
      <c r="H638980" s="60">
        <v>-3584873</v>
      </c>
    </row>
    <row r="638981" spans="3:8">
      <c r="C638981" s="60">
        <v>488599039</v>
      </c>
      <c r="H638981" s="60">
        <v>-19621206</v>
      </c>
    </row>
    <row r="638982" spans="3:8">
      <c r="C638982" s="60">
        <v>948215101</v>
      </c>
      <c r="H638982" s="60">
        <v>6595735</v>
      </c>
    </row>
    <row r="638983" spans="3:8">
      <c r="C638983" s="60">
        <v>9969687980</v>
      </c>
      <c r="H638983" s="60">
        <v>157296922</v>
      </c>
    </row>
    <row r="638984" spans="3:8">
      <c r="C638984" s="60">
        <v>336963923</v>
      </c>
      <c r="H638984" s="60">
        <v>-16910878</v>
      </c>
    </row>
    <row r="638985" spans="3:8">
      <c r="C638985" s="60">
        <v>794462779</v>
      </c>
      <c r="H638985" s="60">
        <v>-29435515</v>
      </c>
    </row>
    <row r="638986" spans="3:8">
      <c r="C638986" s="60">
        <v>339136056</v>
      </c>
      <c r="H638986" s="60">
        <v>-22770654</v>
      </c>
    </row>
    <row r="638987" spans="3:8">
      <c r="C638987" s="60">
        <v>639560344</v>
      </c>
      <c r="H638987" s="60">
        <v>-133412</v>
      </c>
    </row>
    <row r="638988" spans="3:8">
      <c r="C638988" s="60">
        <v>705895455</v>
      </c>
      <c r="H638988" s="60">
        <v>-3387383</v>
      </c>
    </row>
    <row r="638989" spans="3:8">
      <c r="C638989" s="60">
        <v>174958053773</v>
      </c>
      <c r="H638989" s="60">
        <v>1938679418</v>
      </c>
    </row>
    <row r="638990" spans="3:8">
      <c r="C638990" s="60">
        <v>8992306105</v>
      </c>
      <c r="H638990" s="60">
        <v>368504450</v>
      </c>
    </row>
    <row r="638991" spans="3:8">
      <c r="C638991" s="60">
        <v>273594598</v>
      </c>
      <c r="H638991" s="60">
        <v>-939878</v>
      </c>
    </row>
    <row r="638992" spans="3:8">
      <c r="C638992" s="60">
        <v>748338217</v>
      </c>
      <c r="H638992" s="60">
        <v>-35079508</v>
      </c>
    </row>
    <row r="638993" spans="3:8">
      <c r="C638993" s="60">
        <v>742591566</v>
      </c>
      <c r="H638993" s="60">
        <v>-40440656</v>
      </c>
    </row>
    <row r="638994" spans="3:8">
      <c r="C638994" s="60">
        <v>273507955</v>
      </c>
      <c r="H638994" s="60">
        <v>-1304013</v>
      </c>
    </row>
    <row r="638995" spans="3:8">
      <c r="C638995" s="60">
        <v>674353021</v>
      </c>
      <c r="H638995" s="60">
        <v>-43882353</v>
      </c>
    </row>
    <row r="638996" spans="3:8">
      <c r="C638996" s="60">
        <v>1168107004</v>
      </c>
      <c r="H638996" s="60">
        <v>-41022308</v>
      </c>
    </row>
    <row r="638997" spans="3:8">
      <c r="C638997" s="60">
        <v>3950807489</v>
      </c>
      <c r="H638997" s="60">
        <v>159822657</v>
      </c>
    </row>
    <row r="638998" spans="3:8">
      <c r="C638998" s="60">
        <v>549827199</v>
      </c>
      <c r="H638998" s="60">
        <v>-33770138</v>
      </c>
    </row>
    <row r="638999" spans="3:8">
      <c r="C638999" s="60">
        <v>972643946</v>
      </c>
      <c r="H638999" s="60">
        <v>-27395906</v>
      </c>
    </row>
    <row r="639000" spans="3:8">
      <c r="C639000" s="60">
        <v>22267483718</v>
      </c>
      <c r="H639000" s="60">
        <v>272701264</v>
      </c>
    </row>
    <row r="639001" spans="3:8">
      <c r="C639001" s="60">
        <v>1113800464</v>
      </c>
      <c r="H639001" s="60">
        <v>1825589</v>
      </c>
    </row>
    <row r="639002" spans="3:8">
      <c r="C639002" s="60">
        <v>226078325</v>
      </c>
      <c r="H639002" s="60">
        <v>7871713</v>
      </c>
    </row>
    <row r="639003" spans="3:8">
      <c r="C639003" s="60">
        <v>772489868</v>
      </c>
      <c r="H639003" s="60">
        <v>12699692</v>
      </c>
    </row>
    <row r="639004" spans="3:8">
      <c r="C639004" s="60">
        <v>548998176</v>
      </c>
      <c r="H639004" s="60">
        <v>3987117</v>
      </c>
    </row>
    <row r="639005" spans="3:8">
      <c r="C639005" s="60">
        <v>643960069</v>
      </c>
      <c r="H639005" s="60">
        <v>4729787</v>
      </c>
    </row>
    <row r="639006" spans="3:8">
      <c r="C639006" s="60">
        <v>589268307</v>
      </c>
      <c r="H639006" s="60">
        <v>5549869</v>
      </c>
    </row>
    <row r="639007" spans="3:8">
      <c r="C639007" s="60">
        <v>891983736</v>
      </c>
      <c r="H639007" s="60">
        <v>20517337</v>
      </c>
    </row>
    <row r="639008" spans="3:8">
      <c r="C639008" s="60">
        <v>295520040</v>
      </c>
      <c r="H639008" s="60">
        <v>3310846</v>
      </c>
    </row>
    <row r="639009" spans="3:8">
      <c r="C639009" s="60">
        <v>1328199753</v>
      </c>
      <c r="H639009" s="60">
        <v>10004082</v>
      </c>
    </row>
    <row r="639010" spans="3:8">
      <c r="C639010" s="60">
        <v>8277193785</v>
      </c>
      <c r="H639010" s="60">
        <v>134335578</v>
      </c>
    </row>
    <row r="639011" spans="3:8">
      <c r="C639011" s="60">
        <v>299563983</v>
      </c>
      <c r="H639011" s="60">
        <v>2194824</v>
      </c>
    </row>
    <row r="639012" spans="3:8">
      <c r="C639012" s="60">
        <v>114441652</v>
      </c>
      <c r="H639012" s="60">
        <v>795866</v>
      </c>
    </row>
    <row r="639013" spans="3:8">
      <c r="C639013" s="60">
        <v>7320428976</v>
      </c>
      <c r="H639013" s="60">
        <v>101171848</v>
      </c>
    </row>
    <row r="639014" spans="3:8">
      <c r="C639014" s="60">
        <v>428965668</v>
      </c>
      <c r="H639014" s="60">
        <v>1929210</v>
      </c>
    </row>
    <row r="639015" spans="3:8">
      <c r="C639015" s="60">
        <v>240301348</v>
      </c>
      <c r="H639015" s="60">
        <v>4821100</v>
      </c>
    </row>
    <row r="639016" spans="3:8">
      <c r="C639016" s="60">
        <v>559686325</v>
      </c>
      <c r="H639016" s="60">
        <v>-11021501</v>
      </c>
    </row>
    <row r="639017" spans="3:8">
      <c r="C639017" s="60">
        <v>113999465</v>
      </c>
      <c r="H639017" s="60">
        <v>-160757</v>
      </c>
    </row>
    <row r="639018" spans="3:8">
      <c r="C639018" s="60">
        <v>215345430</v>
      </c>
      <c r="H639018" s="60">
        <v>-1753796</v>
      </c>
    </row>
    <row r="639019" spans="3:8">
      <c r="C639019" s="60">
        <v>3499758429</v>
      </c>
      <c r="H639019" s="60">
        <v>64411165</v>
      </c>
    </row>
    <row r="639020" spans="3:8">
      <c r="C639020" s="60">
        <v>229819698</v>
      </c>
      <c r="H639020" s="60">
        <v>3418464</v>
      </c>
    </row>
    <row r="639021" spans="3:8">
      <c r="C639021" s="60">
        <v>1236195032</v>
      </c>
      <c r="H639021" s="60">
        <v>11768745</v>
      </c>
    </row>
    <row r="639022" spans="3:8">
      <c r="C639022" s="60">
        <v>9103681319</v>
      </c>
      <c r="H639022" s="60">
        <v>213963206</v>
      </c>
    </row>
    <row r="639023" spans="3:8">
      <c r="C639023" s="60">
        <v>998202713</v>
      </c>
      <c r="H639023" s="60">
        <v>9269550</v>
      </c>
    </row>
    <row r="639024" spans="3:8">
      <c r="C639024" s="60">
        <v>424239727</v>
      </c>
      <c r="H639024" s="60">
        <v>-139051</v>
      </c>
    </row>
    <row r="639025" spans="3:8">
      <c r="C639025" s="60">
        <v>4231515793</v>
      </c>
      <c r="H639025" s="60">
        <v>35082138</v>
      </c>
    </row>
    <row r="639026" spans="3:8">
      <c r="C639026" s="60">
        <v>3971065989</v>
      </c>
      <c r="H639026" s="60">
        <v>67359363</v>
      </c>
    </row>
    <row r="639027" spans="3:8">
      <c r="C639027" s="60">
        <v>743463158</v>
      </c>
      <c r="H639027" s="60">
        <v>8012551</v>
      </c>
    </row>
    <row r="639028" spans="3:8">
      <c r="C639028" s="60">
        <v>1134951771</v>
      </c>
      <c r="H639028" s="60">
        <v>10593892</v>
      </c>
    </row>
    <row r="639029" spans="3:8">
      <c r="C639029" s="60">
        <v>7381988804</v>
      </c>
      <c r="H639029" s="60">
        <v>48706414</v>
      </c>
    </row>
    <row r="639030" spans="3:8">
      <c r="C639030" s="60">
        <v>14217344091</v>
      </c>
      <c r="H639030" s="60">
        <v>175473024</v>
      </c>
    </row>
    <row r="639031" spans="3:8">
      <c r="C639031" s="60">
        <v>1108378826</v>
      </c>
      <c r="H639031" s="60">
        <v>4240421</v>
      </c>
    </row>
    <row r="639032" spans="3:8">
      <c r="C639032" s="60">
        <v>1536407104</v>
      </c>
      <c r="H639032" s="60">
        <v>22059059</v>
      </c>
    </row>
    <row r="639033" spans="3:8">
      <c r="C639033" s="60">
        <v>337476477</v>
      </c>
      <c r="H639033" s="60">
        <v>1445568</v>
      </c>
    </row>
    <row r="639034" spans="3:8">
      <c r="C639034" s="60">
        <v>1000181239</v>
      </c>
      <c r="H639034" s="60">
        <v>3351138</v>
      </c>
    </row>
    <row r="639035" spans="3:8">
      <c r="C639035" s="60">
        <v>508873569</v>
      </c>
      <c r="H639035" s="60">
        <v>6397270</v>
      </c>
    </row>
    <row r="639036" spans="3:8">
      <c r="C639036" s="60">
        <v>12884771902</v>
      </c>
      <c r="H639036" s="60">
        <v>248576668</v>
      </c>
    </row>
    <row r="639037" spans="3:8">
      <c r="C639037" s="60">
        <v>8828268860</v>
      </c>
      <c r="H639037" s="60">
        <v>160631813</v>
      </c>
    </row>
    <row r="639038" spans="3:8">
      <c r="C639038" s="60">
        <v>3798264871</v>
      </c>
      <c r="H639038" s="60">
        <v>14995293</v>
      </c>
    </row>
    <row r="639039" spans="3:8">
      <c r="C639039" s="60">
        <v>1516795293</v>
      </c>
      <c r="H639039" s="60">
        <v>2404648</v>
      </c>
    </row>
    <row r="639040" spans="3:8">
      <c r="C639040" s="60">
        <v>202565380</v>
      </c>
      <c r="H639040" s="60">
        <v>-1526541</v>
      </c>
    </row>
    <row r="639041" spans="3:8">
      <c r="C639041" s="60">
        <v>3854034005</v>
      </c>
      <c r="H639041" s="60">
        <v>47555832</v>
      </c>
    </row>
    <row r="639042" spans="3:8">
      <c r="C639042" s="60">
        <v>1884675456</v>
      </c>
      <c r="H639042" s="60">
        <v>-18439882</v>
      </c>
    </row>
    <row r="639043" spans="3:8">
      <c r="C639043" s="60">
        <v>5741534613</v>
      </c>
      <c r="H639043" s="60">
        <v>120797969</v>
      </c>
    </row>
    <row r="639044" spans="3:8">
      <c r="C639044" s="60">
        <v>11857765532</v>
      </c>
      <c r="H639044" s="60">
        <v>192611554</v>
      </c>
    </row>
    <row r="639045" spans="3:8">
      <c r="C639045" s="60">
        <v>2029035734</v>
      </c>
      <c r="H639045" s="60">
        <v>5811857</v>
      </c>
    </row>
    <row r="639046" spans="3:8">
      <c r="C639046" s="60">
        <v>80032081</v>
      </c>
      <c r="H639046" s="60">
        <v>591937</v>
      </c>
    </row>
    <row r="639047" spans="3:8">
      <c r="C639047" s="60">
        <v>579213625</v>
      </c>
      <c r="H639047" s="60">
        <v>5233933</v>
      </c>
    </row>
    <row r="639048" spans="3:8">
      <c r="C639048" s="60">
        <v>161231373</v>
      </c>
      <c r="H639048" s="60">
        <v>2509498</v>
      </c>
    </row>
    <row r="639049" spans="3:8">
      <c r="C639049" s="60">
        <v>386153735</v>
      </c>
      <c r="H639049" s="60">
        <v>4300325</v>
      </c>
    </row>
    <row r="639050" spans="3:8">
      <c r="C639050" s="60">
        <v>863935824</v>
      </c>
      <c r="H639050" s="60">
        <v>3662207</v>
      </c>
    </row>
    <row r="639051" spans="3:8">
      <c r="C639051" s="60">
        <v>603478828</v>
      </c>
      <c r="H639051" s="60">
        <v>14341033</v>
      </c>
    </row>
    <row r="639052" spans="3:8">
      <c r="C639052" s="60">
        <v>33783024</v>
      </c>
      <c r="H639052" s="60">
        <v>437570</v>
      </c>
    </row>
    <row r="639053" spans="3:8">
      <c r="C639053" s="60">
        <v>281702880</v>
      </c>
      <c r="H639053" s="60">
        <v>-443564</v>
      </c>
    </row>
    <row r="639054" spans="3:8">
      <c r="C639054" s="60">
        <v>1183131021</v>
      </c>
      <c r="H639054" s="60">
        <v>25186667</v>
      </c>
    </row>
    <row r="639055" spans="3:8">
      <c r="C639055" s="60">
        <v>1650365725</v>
      </c>
      <c r="H639055" s="60">
        <v>7928163</v>
      </c>
    </row>
    <row r="639056" spans="3:8">
      <c r="C639056" s="60">
        <v>570669407</v>
      </c>
      <c r="H639056" s="60">
        <v>-745435</v>
      </c>
    </row>
    <row r="639057" spans="3:8">
      <c r="C639057" s="60">
        <v>242598985</v>
      </c>
      <c r="H639057" s="60">
        <v>-795641</v>
      </c>
    </row>
    <row r="639058" spans="3:8">
      <c r="C639058" s="60">
        <v>6128375844</v>
      </c>
      <c r="H639058" s="60">
        <v>132133970</v>
      </c>
    </row>
    <row r="639059" spans="3:8">
      <c r="C639059" s="60">
        <v>9414025</v>
      </c>
      <c r="H639059" s="60">
        <v>283175</v>
      </c>
    </row>
    <row r="655362" spans="3:8">
      <c r="C655362" s="60" t="s">
        <v>174</v>
      </c>
      <c r="H655362" s="60" t="s">
        <v>1243</v>
      </c>
    </row>
    <row r="655363" spans="3:8">
      <c r="C655363" s="60">
        <v>371396063968</v>
      </c>
    </row>
    <row r="655364" spans="3:8">
      <c r="C655364" s="60">
        <v>586361568</v>
      </c>
      <c r="H655364" s="60">
        <v>-3584873</v>
      </c>
    </row>
    <row r="655365" spans="3:8">
      <c r="C655365" s="60">
        <v>488599039</v>
      </c>
      <c r="H655365" s="60">
        <v>-19621206</v>
      </c>
    </row>
    <row r="655366" spans="3:8">
      <c r="C655366" s="60">
        <v>948215101</v>
      </c>
      <c r="H655366" s="60">
        <v>6595735</v>
      </c>
    </row>
    <row r="655367" spans="3:8">
      <c r="C655367" s="60">
        <v>9969687980</v>
      </c>
      <c r="H655367" s="60">
        <v>157296922</v>
      </c>
    </row>
    <row r="655368" spans="3:8">
      <c r="C655368" s="60">
        <v>336963923</v>
      </c>
      <c r="H655368" s="60">
        <v>-16910878</v>
      </c>
    </row>
    <row r="655369" spans="3:8">
      <c r="C655369" s="60">
        <v>794462779</v>
      </c>
      <c r="H655369" s="60">
        <v>-29435515</v>
      </c>
    </row>
    <row r="655370" spans="3:8">
      <c r="C655370" s="60">
        <v>339136056</v>
      </c>
      <c r="H655370" s="60">
        <v>-22770654</v>
      </c>
    </row>
    <row r="655371" spans="3:8">
      <c r="C655371" s="60">
        <v>639560344</v>
      </c>
      <c r="H655371" s="60">
        <v>-133412</v>
      </c>
    </row>
    <row r="655372" spans="3:8">
      <c r="C655372" s="60">
        <v>705895455</v>
      </c>
      <c r="H655372" s="60">
        <v>-3387383</v>
      </c>
    </row>
    <row r="655373" spans="3:8">
      <c r="C655373" s="60">
        <v>174958053773</v>
      </c>
      <c r="H655373" s="60">
        <v>1938679418</v>
      </c>
    </row>
    <row r="655374" spans="3:8">
      <c r="C655374" s="60">
        <v>8992306105</v>
      </c>
      <c r="H655374" s="60">
        <v>368504450</v>
      </c>
    </row>
    <row r="655375" spans="3:8">
      <c r="C655375" s="60">
        <v>273594598</v>
      </c>
      <c r="H655375" s="60">
        <v>-939878</v>
      </c>
    </row>
    <row r="655376" spans="3:8">
      <c r="C655376" s="60">
        <v>748338217</v>
      </c>
      <c r="H655376" s="60">
        <v>-35079508</v>
      </c>
    </row>
    <row r="655377" spans="3:8">
      <c r="C655377" s="60">
        <v>742591566</v>
      </c>
      <c r="H655377" s="60">
        <v>-40440656</v>
      </c>
    </row>
    <row r="655378" spans="3:8">
      <c r="C655378" s="60">
        <v>273507955</v>
      </c>
      <c r="H655378" s="60">
        <v>-1304013</v>
      </c>
    </row>
    <row r="655379" spans="3:8">
      <c r="C655379" s="60">
        <v>674353021</v>
      </c>
      <c r="H655379" s="60">
        <v>-43882353</v>
      </c>
    </row>
    <row r="655380" spans="3:8">
      <c r="C655380" s="60">
        <v>1168107004</v>
      </c>
      <c r="H655380" s="60">
        <v>-41022308</v>
      </c>
    </row>
    <row r="655381" spans="3:8">
      <c r="C655381" s="60">
        <v>3950807489</v>
      </c>
      <c r="H655381" s="60">
        <v>159822657</v>
      </c>
    </row>
    <row r="655382" spans="3:8">
      <c r="C655382" s="60">
        <v>549827199</v>
      </c>
      <c r="H655382" s="60">
        <v>-33770138</v>
      </c>
    </row>
    <row r="655383" spans="3:8">
      <c r="C655383" s="60">
        <v>972643946</v>
      </c>
      <c r="H655383" s="60">
        <v>-27395906</v>
      </c>
    </row>
    <row r="655384" spans="3:8">
      <c r="C655384" s="60">
        <v>22267483718</v>
      </c>
      <c r="H655384" s="60">
        <v>272701264</v>
      </c>
    </row>
    <row r="655385" spans="3:8">
      <c r="C655385" s="60">
        <v>1113800464</v>
      </c>
      <c r="H655385" s="60">
        <v>1825589</v>
      </c>
    </row>
    <row r="655386" spans="3:8">
      <c r="C655386" s="60">
        <v>226078325</v>
      </c>
      <c r="H655386" s="60">
        <v>7871713</v>
      </c>
    </row>
    <row r="655387" spans="3:8">
      <c r="C655387" s="60">
        <v>772489868</v>
      </c>
      <c r="H655387" s="60">
        <v>12699692</v>
      </c>
    </row>
    <row r="655388" spans="3:8">
      <c r="C655388" s="60">
        <v>548998176</v>
      </c>
      <c r="H655388" s="60">
        <v>3987117</v>
      </c>
    </row>
    <row r="655389" spans="3:8">
      <c r="C655389" s="60">
        <v>643960069</v>
      </c>
      <c r="H655389" s="60">
        <v>4729787</v>
      </c>
    </row>
    <row r="655390" spans="3:8">
      <c r="C655390" s="60">
        <v>589268307</v>
      </c>
      <c r="H655390" s="60">
        <v>5549869</v>
      </c>
    </row>
    <row r="655391" spans="3:8">
      <c r="C655391" s="60">
        <v>891983736</v>
      </c>
      <c r="H655391" s="60">
        <v>20517337</v>
      </c>
    </row>
    <row r="655392" spans="3:8">
      <c r="C655392" s="60">
        <v>295520040</v>
      </c>
      <c r="H655392" s="60">
        <v>3310846</v>
      </c>
    </row>
    <row r="655393" spans="3:8">
      <c r="C655393" s="60">
        <v>1328199753</v>
      </c>
      <c r="H655393" s="60">
        <v>10004082</v>
      </c>
    </row>
    <row r="655394" spans="3:8">
      <c r="C655394" s="60">
        <v>8277193785</v>
      </c>
      <c r="H655394" s="60">
        <v>134335578</v>
      </c>
    </row>
    <row r="655395" spans="3:8">
      <c r="C655395" s="60">
        <v>299563983</v>
      </c>
      <c r="H655395" s="60">
        <v>2194824</v>
      </c>
    </row>
    <row r="655396" spans="3:8">
      <c r="C655396" s="60">
        <v>114441652</v>
      </c>
      <c r="H655396" s="60">
        <v>795866</v>
      </c>
    </row>
    <row r="655397" spans="3:8">
      <c r="C655397" s="60">
        <v>7320428976</v>
      </c>
      <c r="H655397" s="60">
        <v>101171848</v>
      </c>
    </row>
    <row r="655398" spans="3:8">
      <c r="C655398" s="60">
        <v>428965668</v>
      </c>
      <c r="H655398" s="60">
        <v>1929210</v>
      </c>
    </row>
    <row r="655399" spans="3:8">
      <c r="C655399" s="60">
        <v>240301348</v>
      </c>
      <c r="H655399" s="60">
        <v>4821100</v>
      </c>
    </row>
    <row r="655400" spans="3:8">
      <c r="C655400" s="60">
        <v>559686325</v>
      </c>
      <c r="H655400" s="60">
        <v>-11021501</v>
      </c>
    </row>
    <row r="655401" spans="3:8">
      <c r="C655401" s="60">
        <v>113999465</v>
      </c>
      <c r="H655401" s="60">
        <v>-160757</v>
      </c>
    </row>
    <row r="655402" spans="3:8">
      <c r="C655402" s="60">
        <v>215345430</v>
      </c>
      <c r="H655402" s="60">
        <v>-1753796</v>
      </c>
    </row>
    <row r="655403" spans="3:8">
      <c r="C655403" s="60">
        <v>3499758429</v>
      </c>
      <c r="H655403" s="60">
        <v>64411165</v>
      </c>
    </row>
    <row r="655404" spans="3:8">
      <c r="C655404" s="60">
        <v>229819698</v>
      </c>
      <c r="H655404" s="60">
        <v>3418464</v>
      </c>
    </row>
    <row r="655405" spans="3:8">
      <c r="C655405" s="60">
        <v>1236195032</v>
      </c>
      <c r="H655405" s="60">
        <v>11768745</v>
      </c>
    </row>
    <row r="655406" spans="3:8">
      <c r="C655406" s="60">
        <v>9103681319</v>
      </c>
      <c r="H655406" s="60">
        <v>213963206</v>
      </c>
    </row>
    <row r="655407" spans="3:8">
      <c r="C655407" s="60">
        <v>998202713</v>
      </c>
      <c r="H655407" s="60">
        <v>9269550</v>
      </c>
    </row>
    <row r="655408" spans="3:8">
      <c r="C655408" s="60">
        <v>424239727</v>
      </c>
      <c r="H655408" s="60">
        <v>-139051</v>
      </c>
    </row>
    <row r="655409" spans="3:8">
      <c r="C655409" s="60">
        <v>4231515793</v>
      </c>
      <c r="H655409" s="60">
        <v>35082138</v>
      </c>
    </row>
    <row r="655410" spans="3:8">
      <c r="C655410" s="60">
        <v>3971065989</v>
      </c>
      <c r="H655410" s="60">
        <v>67359363</v>
      </c>
    </row>
    <row r="655411" spans="3:8">
      <c r="C655411" s="60">
        <v>743463158</v>
      </c>
      <c r="H655411" s="60">
        <v>8012551</v>
      </c>
    </row>
    <row r="655412" spans="3:8">
      <c r="C655412" s="60">
        <v>1134951771</v>
      </c>
      <c r="H655412" s="60">
        <v>10593892</v>
      </c>
    </row>
    <row r="655413" spans="3:8">
      <c r="C655413" s="60">
        <v>7381988804</v>
      </c>
      <c r="H655413" s="60">
        <v>48706414</v>
      </c>
    </row>
    <row r="655414" spans="3:8">
      <c r="C655414" s="60">
        <v>14217344091</v>
      </c>
      <c r="H655414" s="60">
        <v>175473024</v>
      </c>
    </row>
    <row r="655415" spans="3:8">
      <c r="C655415" s="60">
        <v>1108378826</v>
      </c>
      <c r="H655415" s="60">
        <v>4240421</v>
      </c>
    </row>
    <row r="655416" spans="3:8">
      <c r="C655416" s="60">
        <v>1536407104</v>
      </c>
      <c r="H655416" s="60">
        <v>22059059</v>
      </c>
    </row>
    <row r="655417" spans="3:8">
      <c r="C655417" s="60">
        <v>337476477</v>
      </c>
      <c r="H655417" s="60">
        <v>1445568</v>
      </c>
    </row>
    <row r="655418" spans="3:8">
      <c r="C655418" s="60">
        <v>1000181239</v>
      </c>
      <c r="H655418" s="60">
        <v>3351138</v>
      </c>
    </row>
    <row r="655419" spans="3:8">
      <c r="C655419" s="60">
        <v>508873569</v>
      </c>
      <c r="H655419" s="60">
        <v>6397270</v>
      </c>
    </row>
    <row r="655420" spans="3:8">
      <c r="C655420" s="60">
        <v>12884771902</v>
      </c>
      <c r="H655420" s="60">
        <v>248576668</v>
      </c>
    </row>
    <row r="655421" spans="3:8">
      <c r="C655421" s="60">
        <v>8828268860</v>
      </c>
      <c r="H655421" s="60">
        <v>160631813</v>
      </c>
    </row>
    <row r="655422" spans="3:8">
      <c r="C655422" s="60">
        <v>3798264871</v>
      </c>
      <c r="H655422" s="60">
        <v>14995293</v>
      </c>
    </row>
    <row r="655423" spans="3:8">
      <c r="C655423" s="60">
        <v>1516795293</v>
      </c>
      <c r="H655423" s="60">
        <v>2404648</v>
      </c>
    </row>
    <row r="655424" spans="3:8">
      <c r="C655424" s="60">
        <v>202565380</v>
      </c>
      <c r="H655424" s="60">
        <v>-1526541</v>
      </c>
    </row>
    <row r="655425" spans="3:8">
      <c r="C655425" s="60">
        <v>3854034005</v>
      </c>
      <c r="H655425" s="60">
        <v>47555832</v>
      </c>
    </row>
    <row r="655426" spans="3:8">
      <c r="C655426" s="60">
        <v>1884675456</v>
      </c>
      <c r="H655426" s="60">
        <v>-18439882</v>
      </c>
    </row>
    <row r="655427" spans="3:8">
      <c r="C655427" s="60">
        <v>5741534613</v>
      </c>
      <c r="H655427" s="60">
        <v>120797969</v>
      </c>
    </row>
    <row r="655428" spans="3:8">
      <c r="C655428" s="60">
        <v>11857765532</v>
      </c>
      <c r="H655428" s="60">
        <v>192611554</v>
      </c>
    </row>
    <row r="655429" spans="3:8">
      <c r="C655429" s="60">
        <v>2029035734</v>
      </c>
      <c r="H655429" s="60">
        <v>5811857</v>
      </c>
    </row>
    <row r="655430" spans="3:8">
      <c r="C655430" s="60">
        <v>80032081</v>
      </c>
      <c r="H655430" s="60">
        <v>591937</v>
      </c>
    </row>
    <row r="655431" spans="3:8">
      <c r="C655431" s="60">
        <v>579213625</v>
      </c>
      <c r="H655431" s="60">
        <v>5233933</v>
      </c>
    </row>
    <row r="655432" spans="3:8">
      <c r="C655432" s="60">
        <v>161231373</v>
      </c>
      <c r="H655432" s="60">
        <v>2509498</v>
      </c>
    </row>
    <row r="655433" spans="3:8">
      <c r="C655433" s="60">
        <v>386153735</v>
      </c>
      <c r="H655433" s="60">
        <v>4300325</v>
      </c>
    </row>
    <row r="655434" spans="3:8">
      <c r="C655434" s="60">
        <v>863935824</v>
      </c>
      <c r="H655434" s="60">
        <v>3662207</v>
      </c>
    </row>
    <row r="655435" spans="3:8">
      <c r="C655435" s="60">
        <v>603478828</v>
      </c>
      <c r="H655435" s="60">
        <v>14341033</v>
      </c>
    </row>
    <row r="655436" spans="3:8">
      <c r="C655436" s="60">
        <v>33783024</v>
      </c>
      <c r="H655436" s="60">
        <v>437570</v>
      </c>
    </row>
    <row r="655437" spans="3:8">
      <c r="C655437" s="60">
        <v>281702880</v>
      </c>
      <c r="H655437" s="60">
        <v>-443564</v>
      </c>
    </row>
    <row r="655438" spans="3:8">
      <c r="C655438" s="60">
        <v>1183131021</v>
      </c>
      <c r="H655438" s="60">
        <v>25186667</v>
      </c>
    </row>
    <row r="655439" spans="3:8">
      <c r="C655439" s="60">
        <v>1650365725</v>
      </c>
      <c r="H655439" s="60">
        <v>7928163</v>
      </c>
    </row>
    <row r="655440" spans="3:8">
      <c r="C655440" s="60">
        <v>570669407</v>
      </c>
      <c r="H655440" s="60">
        <v>-745435</v>
      </c>
    </row>
    <row r="655441" spans="3:8">
      <c r="C655441" s="60">
        <v>242598985</v>
      </c>
      <c r="H655441" s="60">
        <v>-795641</v>
      </c>
    </row>
    <row r="655442" spans="3:8">
      <c r="C655442" s="60">
        <v>6128375844</v>
      </c>
      <c r="H655442" s="60">
        <v>132133970</v>
      </c>
    </row>
    <row r="655443" spans="3:8">
      <c r="C655443" s="60">
        <v>9414025</v>
      </c>
      <c r="H655443" s="60">
        <v>283175</v>
      </c>
    </row>
    <row r="671746" spans="3:8">
      <c r="C671746" s="60" t="s">
        <v>174</v>
      </c>
      <c r="H671746" s="60" t="s">
        <v>1243</v>
      </c>
    </row>
    <row r="671747" spans="3:8">
      <c r="C671747" s="60">
        <v>371396063968</v>
      </c>
    </row>
    <row r="671748" spans="3:8">
      <c r="C671748" s="60">
        <v>586361568</v>
      </c>
      <c r="H671748" s="60">
        <v>-3584873</v>
      </c>
    </row>
    <row r="671749" spans="3:8">
      <c r="C671749" s="60">
        <v>488599039</v>
      </c>
      <c r="H671749" s="60">
        <v>-19621206</v>
      </c>
    </row>
    <row r="671750" spans="3:8">
      <c r="C671750" s="60">
        <v>948215101</v>
      </c>
      <c r="H671750" s="60">
        <v>6595735</v>
      </c>
    </row>
    <row r="671751" spans="3:8">
      <c r="C671751" s="60">
        <v>9969687980</v>
      </c>
      <c r="H671751" s="60">
        <v>157296922</v>
      </c>
    </row>
    <row r="671752" spans="3:8">
      <c r="C671752" s="60">
        <v>336963923</v>
      </c>
      <c r="H671752" s="60">
        <v>-16910878</v>
      </c>
    </row>
    <row r="671753" spans="3:8">
      <c r="C671753" s="60">
        <v>794462779</v>
      </c>
      <c r="H671753" s="60">
        <v>-29435515</v>
      </c>
    </row>
    <row r="671754" spans="3:8">
      <c r="C671754" s="60">
        <v>339136056</v>
      </c>
      <c r="H671754" s="60">
        <v>-22770654</v>
      </c>
    </row>
    <row r="671755" spans="3:8">
      <c r="C671755" s="60">
        <v>639560344</v>
      </c>
      <c r="H671755" s="60">
        <v>-133412</v>
      </c>
    </row>
    <row r="671756" spans="3:8">
      <c r="C671756" s="60">
        <v>705895455</v>
      </c>
      <c r="H671756" s="60">
        <v>-3387383</v>
      </c>
    </row>
    <row r="671757" spans="3:8">
      <c r="C671757" s="60">
        <v>174958053773</v>
      </c>
      <c r="H671757" s="60">
        <v>1938679418</v>
      </c>
    </row>
    <row r="671758" spans="3:8">
      <c r="C671758" s="60">
        <v>8992306105</v>
      </c>
      <c r="H671758" s="60">
        <v>368504450</v>
      </c>
    </row>
    <row r="671759" spans="3:8">
      <c r="C671759" s="60">
        <v>273594598</v>
      </c>
      <c r="H671759" s="60">
        <v>-939878</v>
      </c>
    </row>
    <row r="671760" spans="3:8">
      <c r="C671760" s="60">
        <v>748338217</v>
      </c>
      <c r="H671760" s="60">
        <v>-35079508</v>
      </c>
    </row>
    <row r="671761" spans="3:8">
      <c r="C671761" s="60">
        <v>742591566</v>
      </c>
      <c r="H671761" s="60">
        <v>-40440656</v>
      </c>
    </row>
    <row r="671762" spans="3:8">
      <c r="C671762" s="60">
        <v>273507955</v>
      </c>
      <c r="H671762" s="60">
        <v>-1304013</v>
      </c>
    </row>
    <row r="671763" spans="3:8">
      <c r="C671763" s="60">
        <v>674353021</v>
      </c>
      <c r="H671763" s="60">
        <v>-43882353</v>
      </c>
    </row>
    <row r="671764" spans="3:8">
      <c r="C671764" s="60">
        <v>1168107004</v>
      </c>
      <c r="H671764" s="60">
        <v>-41022308</v>
      </c>
    </row>
    <row r="671765" spans="3:8">
      <c r="C671765" s="60">
        <v>3950807489</v>
      </c>
      <c r="H671765" s="60">
        <v>159822657</v>
      </c>
    </row>
    <row r="671766" spans="3:8">
      <c r="C671766" s="60">
        <v>549827199</v>
      </c>
      <c r="H671766" s="60">
        <v>-33770138</v>
      </c>
    </row>
    <row r="671767" spans="3:8">
      <c r="C671767" s="60">
        <v>972643946</v>
      </c>
      <c r="H671767" s="60">
        <v>-27395906</v>
      </c>
    </row>
    <row r="671768" spans="3:8">
      <c r="C671768" s="60">
        <v>22267483718</v>
      </c>
      <c r="H671768" s="60">
        <v>272701264</v>
      </c>
    </row>
    <row r="671769" spans="3:8">
      <c r="C671769" s="60">
        <v>1113800464</v>
      </c>
      <c r="H671769" s="60">
        <v>1825589</v>
      </c>
    </row>
    <row r="671770" spans="3:8">
      <c r="C671770" s="60">
        <v>226078325</v>
      </c>
      <c r="H671770" s="60">
        <v>7871713</v>
      </c>
    </row>
    <row r="671771" spans="3:8">
      <c r="C671771" s="60">
        <v>772489868</v>
      </c>
      <c r="H671771" s="60">
        <v>12699692</v>
      </c>
    </row>
    <row r="671772" spans="3:8">
      <c r="C671772" s="60">
        <v>548998176</v>
      </c>
      <c r="H671772" s="60">
        <v>3987117</v>
      </c>
    </row>
    <row r="671773" spans="3:8">
      <c r="C671773" s="60">
        <v>643960069</v>
      </c>
      <c r="H671773" s="60">
        <v>4729787</v>
      </c>
    </row>
    <row r="671774" spans="3:8">
      <c r="C671774" s="60">
        <v>589268307</v>
      </c>
      <c r="H671774" s="60">
        <v>5549869</v>
      </c>
    </row>
    <row r="671775" spans="3:8">
      <c r="C671775" s="60">
        <v>891983736</v>
      </c>
      <c r="H671775" s="60">
        <v>20517337</v>
      </c>
    </row>
    <row r="671776" spans="3:8">
      <c r="C671776" s="60">
        <v>295520040</v>
      </c>
      <c r="H671776" s="60">
        <v>3310846</v>
      </c>
    </row>
    <row r="671777" spans="3:8">
      <c r="C671777" s="60">
        <v>1328199753</v>
      </c>
      <c r="H671777" s="60">
        <v>10004082</v>
      </c>
    </row>
    <row r="671778" spans="3:8">
      <c r="C671778" s="60">
        <v>8277193785</v>
      </c>
      <c r="H671778" s="60">
        <v>134335578</v>
      </c>
    </row>
    <row r="671779" spans="3:8">
      <c r="C671779" s="60">
        <v>299563983</v>
      </c>
      <c r="H671779" s="60">
        <v>2194824</v>
      </c>
    </row>
    <row r="671780" spans="3:8">
      <c r="C671780" s="60">
        <v>114441652</v>
      </c>
      <c r="H671780" s="60">
        <v>795866</v>
      </c>
    </row>
    <row r="671781" spans="3:8">
      <c r="C671781" s="60">
        <v>7320428976</v>
      </c>
      <c r="H671781" s="60">
        <v>101171848</v>
      </c>
    </row>
    <row r="671782" spans="3:8">
      <c r="C671782" s="60">
        <v>428965668</v>
      </c>
      <c r="H671782" s="60">
        <v>1929210</v>
      </c>
    </row>
    <row r="671783" spans="3:8">
      <c r="C671783" s="60">
        <v>240301348</v>
      </c>
      <c r="H671783" s="60">
        <v>4821100</v>
      </c>
    </row>
    <row r="671784" spans="3:8">
      <c r="C671784" s="60">
        <v>559686325</v>
      </c>
      <c r="H671784" s="60">
        <v>-11021501</v>
      </c>
    </row>
    <row r="671785" spans="3:8">
      <c r="C671785" s="60">
        <v>113999465</v>
      </c>
      <c r="H671785" s="60">
        <v>-160757</v>
      </c>
    </row>
    <row r="671786" spans="3:8">
      <c r="C671786" s="60">
        <v>215345430</v>
      </c>
      <c r="H671786" s="60">
        <v>-1753796</v>
      </c>
    </row>
    <row r="671787" spans="3:8">
      <c r="C671787" s="60">
        <v>3499758429</v>
      </c>
      <c r="H671787" s="60">
        <v>64411165</v>
      </c>
    </row>
    <row r="671788" spans="3:8">
      <c r="C671788" s="60">
        <v>229819698</v>
      </c>
      <c r="H671788" s="60">
        <v>3418464</v>
      </c>
    </row>
    <row r="671789" spans="3:8">
      <c r="C671789" s="60">
        <v>1236195032</v>
      </c>
      <c r="H671789" s="60">
        <v>11768745</v>
      </c>
    </row>
    <row r="671790" spans="3:8">
      <c r="C671790" s="60">
        <v>9103681319</v>
      </c>
      <c r="H671790" s="60">
        <v>213963206</v>
      </c>
    </row>
    <row r="671791" spans="3:8">
      <c r="C671791" s="60">
        <v>998202713</v>
      </c>
      <c r="H671791" s="60">
        <v>9269550</v>
      </c>
    </row>
    <row r="671792" spans="3:8">
      <c r="C671792" s="60">
        <v>424239727</v>
      </c>
      <c r="H671792" s="60">
        <v>-139051</v>
      </c>
    </row>
    <row r="671793" spans="3:8">
      <c r="C671793" s="60">
        <v>4231515793</v>
      </c>
      <c r="H671793" s="60">
        <v>35082138</v>
      </c>
    </row>
    <row r="671794" spans="3:8">
      <c r="C671794" s="60">
        <v>3971065989</v>
      </c>
      <c r="H671794" s="60">
        <v>67359363</v>
      </c>
    </row>
    <row r="671795" spans="3:8">
      <c r="C671795" s="60">
        <v>743463158</v>
      </c>
      <c r="H671795" s="60">
        <v>8012551</v>
      </c>
    </row>
    <row r="671796" spans="3:8">
      <c r="C671796" s="60">
        <v>1134951771</v>
      </c>
      <c r="H671796" s="60">
        <v>10593892</v>
      </c>
    </row>
    <row r="671797" spans="3:8">
      <c r="C671797" s="60">
        <v>7381988804</v>
      </c>
      <c r="H671797" s="60">
        <v>48706414</v>
      </c>
    </row>
    <row r="671798" spans="3:8">
      <c r="C671798" s="60">
        <v>14217344091</v>
      </c>
      <c r="H671798" s="60">
        <v>175473024</v>
      </c>
    </row>
    <row r="671799" spans="3:8">
      <c r="C671799" s="60">
        <v>1108378826</v>
      </c>
      <c r="H671799" s="60">
        <v>4240421</v>
      </c>
    </row>
    <row r="671800" spans="3:8">
      <c r="C671800" s="60">
        <v>1536407104</v>
      </c>
      <c r="H671800" s="60">
        <v>22059059</v>
      </c>
    </row>
    <row r="671801" spans="3:8">
      <c r="C671801" s="60">
        <v>337476477</v>
      </c>
      <c r="H671801" s="60">
        <v>1445568</v>
      </c>
    </row>
    <row r="671802" spans="3:8">
      <c r="C671802" s="60">
        <v>1000181239</v>
      </c>
      <c r="H671802" s="60">
        <v>3351138</v>
      </c>
    </row>
    <row r="671803" spans="3:8">
      <c r="C671803" s="60">
        <v>508873569</v>
      </c>
      <c r="H671803" s="60">
        <v>6397270</v>
      </c>
    </row>
    <row r="671804" spans="3:8">
      <c r="C671804" s="60">
        <v>12884771902</v>
      </c>
      <c r="H671804" s="60">
        <v>248576668</v>
      </c>
    </row>
    <row r="671805" spans="3:8">
      <c r="C671805" s="60">
        <v>8828268860</v>
      </c>
      <c r="H671805" s="60">
        <v>160631813</v>
      </c>
    </row>
    <row r="671806" spans="3:8">
      <c r="C671806" s="60">
        <v>3798264871</v>
      </c>
      <c r="H671806" s="60">
        <v>14995293</v>
      </c>
    </row>
    <row r="671807" spans="3:8">
      <c r="C671807" s="60">
        <v>1516795293</v>
      </c>
      <c r="H671807" s="60">
        <v>2404648</v>
      </c>
    </row>
    <row r="671808" spans="3:8">
      <c r="C671808" s="60">
        <v>202565380</v>
      </c>
      <c r="H671808" s="60">
        <v>-1526541</v>
      </c>
    </row>
    <row r="671809" spans="3:8">
      <c r="C671809" s="60">
        <v>3854034005</v>
      </c>
      <c r="H671809" s="60">
        <v>47555832</v>
      </c>
    </row>
    <row r="671810" spans="3:8">
      <c r="C671810" s="60">
        <v>1884675456</v>
      </c>
      <c r="H671810" s="60">
        <v>-18439882</v>
      </c>
    </row>
    <row r="671811" spans="3:8">
      <c r="C671811" s="60">
        <v>5741534613</v>
      </c>
      <c r="H671811" s="60">
        <v>120797969</v>
      </c>
    </row>
    <row r="671812" spans="3:8">
      <c r="C671812" s="60">
        <v>11857765532</v>
      </c>
      <c r="H671812" s="60">
        <v>192611554</v>
      </c>
    </row>
    <row r="671813" spans="3:8">
      <c r="C671813" s="60">
        <v>2029035734</v>
      </c>
      <c r="H671813" s="60">
        <v>5811857</v>
      </c>
    </row>
    <row r="671814" spans="3:8">
      <c r="C671814" s="60">
        <v>80032081</v>
      </c>
      <c r="H671814" s="60">
        <v>591937</v>
      </c>
    </row>
    <row r="671815" spans="3:8">
      <c r="C671815" s="60">
        <v>579213625</v>
      </c>
      <c r="H671815" s="60">
        <v>5233933</v>
      </c>
    </row>
    <row r="671816" spans="3:8">
      <c r="C671816" s="60">
        <v>161231373</v>
      </c>
      <c r="H671816" s="60">
        <v>2509498</v>
      </c>
    </row>
    <row r="671817" spans="3:8">
      <c r="C671817" s="60">
        <v>386153735</v>
      </c>
      <c r="H671817" s="60">
        <v>4300325</v>
      </c>
    </row>
    <row r="671818" spans="3:8">
      <c r="C671818" s="60">
        <v>863935824</v>
      </c>
      <c r="H671818" s="60">
        <v>3662207</v>
      </c>
    </row>
    <row r="671819" spans="3:8">
      <c r="C671819" s="60">
        <v>603478828</v>
      </c>
      <c r="H671819" s="60">
        <v>14341033</v>
      </c>
    </row>
    <row r="671820" spans="3:8">
      <c r="C671820" s="60">
        <v>33783024</v>
      </c>
      <c r="H671820" s="60">
        <v>437570</v>
      </c>
    </row>
    <row r="671821" spans="3:8">
      <c r="C671821" s="60">
        <v>281702880</v>
      </c>
      <c r="H671821" s="60">
        <v>-443564</v>
      </c>
    </row>
    <row r="671822" spans="3:8">
      <c r="C671822" s="60">
        <v>1183131021</v>
      </c>
      <c r="H671822" s="60">
        <v>25186667</v>
      </c>
    </row>
    <row r="671823" spans="3:8">
      <c r="C671823" s="60">
        <v>1650365725</v>
      </c>
      <c r="H671823" s="60">
        <v>7928163</v>
      </c>
    </row>
    <row r="671824" spans="3:8">
      <c r="C671824" s="60">
        <v>570669407</v>
      </c>
      <c r="H671824" s="60">
        <v>-745435</v>
      </c>
    </row>
    <row r="671825" spans="3:8">
      <c r="C671825" s="60">
        <v>242598985</v>
      </c>
      <c r="H671825" s="60">
        <v>-795641</v>
      </c>
    </row>
    <row r="671826" spans="3:8">
      <c r="C671826" s="60">
        <v>6128375844</v>
      </c>
      <c r="H671826" s="60">
        <v>132133970</v>
      </c>
    </row>
    <row r="671827" spans="3:8">
      <c r="C671827" s="60">
        <v>9414025</v>
      </c>
      <c r="H671827" s="60">
        <v>283175</v>
      </c>
    </row>
    <row r="688130" spans="3:8">
      <c r="C688130" s="60" t="s">
        <v>174</v>
      </c>
      <c r="H688130" s="60" t="s">
        <v>1243</v>
      </c>
    </row>
    <row r="688131" spans="3:8">
      <c r="C688131" s="60">
        <v>371396063968</v>
      </c>
    </row>
    <row r="688132" spans="3:8">
      <c r="C688132" s="60">
        <v>586361568</v>
      </c>
      <c r="H688132" s="60">
        <v>-3584873</v>
      </c>
    </row>
    <row r="688133" spans="3:8">
      <c r="C688133" s="60">
        <v>488599039</v>
      </c>
      <c r="H688133" s="60">
        <v>-19621206</v>
      </c>
    </row>
    <row r="688134" spans="3:8">
      <c r="C688134" s="60">
        <v>948215101</v>
      </c>
      <c r="H688134" s="60">
        <v>6595735</v>
      </c>
    </row>
    <row r="688135" spans="3:8">
      <c r="C688135" s="60">
        <v>9969687980</v>
      </c>
      <c r="H688135" s="60">
        <v>157296922</v>
      </c>
    </row>
    <row r="688136" spans="3:8">
      <c r="C688136" s="60">
        <v>336963923</v>
      </c>
      <c r="H688136" s="60">
        <v>-16910878</v>
      </c>
    </row>
    <row r="688137" spans="3:8">
      <c r="C688137" s="60">
        <v>794462779</v>
      </c>
      <c r="H688137" s="60">
        <v>-29435515</v>
      </c>
    </row>
    <row r="688138" spans="3:8">
      <c r="C688138" s="60">
        <v>339136056</v>
      </c>
      <c r="H688138" s="60">
        <v>-22770654</v>
      </c>
    </row>
    <row r="688139" spans="3:8">
      <c r="C688139" s="60">
        <v>639560344</v>
      </c>
      <c r="H688139" s="60">
        <v>-133412</v>
      </c>
    </row>
    <row r="688140" spans="3:8">
      <c r="C688140" s="60">
        <v>705895455</v>
      </c>
      <c r="H688140" s="60">
        <v>-3387383</v>
      </c>
    </row>
    <row r="688141" spans="3:8">
      <c r="C688141" s="60">
        <v>174958053773</v>
      </c>
      <c r="H688141" s="60">
        <v>1938679418</v>
      </c>
    </row>
    <row r="688142" spans="3:8">
      <c r="C688142" s="60">
        <v>8992306105</v>
      </c>
      <c r="H688142" s="60">
        <v>368504450</v>
      </c>
    </row>
    <row r="688143" spans="3:8">
      <c r="C688143" s="60">
        <v>273594598</v>
      </c>
      <c r="H688143" s="60">
        <v>-939878</v>
      </c>
    </row>
    <row r="688144" spans="3:8">
      <c r="C688144" s="60">
        <v>748338217</v>
      </c>
      <c r="H688144" s="60">
        <v>-35079508</v>
      </c>
    </row>
    <row r="688145" spans="3:8">
      <c r="C688145" s="60">
        <v>742591566</v>
      </c>
      <c r="H688145" s="60">
        <v>-40440656</v>
      </c>
    </row>
    <row r="688146" spans="3:8">
      <c r="C688146" s="60">
        <v>273507955</v>
      </c>
      <c r="H688146" s="60">
        <v>-1304013</v>
      </c>
    </row>
    <row r="688147" spans="3:8">
      <c r="C688147" s="60">
        <v>674353021</v>
      </c>
      <c r="H688147" s="60">
        <v>-43882353</v>
      </c>
    </row>
    <row r="688148" spans="3:8">
      <c r="C688148" s="60">
        <v>1168107004</v>
      </c>
      <c r="H688148" s="60">
        <v>-41022308</v>
      </c>
    </row>
    <row r="688149" spans="3:8">
      <c r="C688149" s="60">
        <v>3950807489</v>
      </c>
      <c r="H688149" s="60">
        <v>159822657</v>
      </c>
    </row>
    <row r="688150" spans="3:8">
      <c r="C688150" s="60">
        <v>549827199</v>
      </c>
      <c r="H688150" s="60">
        <v>-33770138</v>
      </c>
    </row>
    <row r="688151" spans="3:8">
      <c r="C688151" s="60">
        <v>972643946</v>
      </c>
      <c r="H688151" s="60">
        <v>-27395906</v>
      </c>
    </row>
    <row r="688152" spans="3:8">
      <c r="C688152" s="60">
        <v>22267483718</v>
      </c>
      <c r="H688152" s="60">
        <v>272701264</v>
      </c>
    </row>
    <row r="688153" spans="3:8">
      <c r="C688153" s="60">
        <v>1113800464</v>
      </c>
      <c r="H688153" s="60">
        <v>1825589</v>
      </c>
    </row>
    <row r="688154" spans="3:8">
      <c r="C688154" s="60">
        <v>226078325</v>
      </c>
      <c r="H688154" s="60">
        <v>7871713</v>
      </c>
    </row>
    <row r="688155" spans="3:8">
      <c r="C688155" s="60">
        <v>772489868</v>
      </c>
      <c r="H688155" s="60">
        <v>12699692</v>
      </c>
    </row>
    <row r="688156" spans="3:8">
      <c r="C688156" s="60">
        <v>548998176</v>
      </c>
      <c r="H688156" s="60">
        <v>3987117</v>
      </c>
    </row>
    <row r="688157" spans="3:8">
      <c r="C688157" s="60">
        <v>643960069</v>
      </c>
      <c r="H688157" s="60">
        <v>4729787</v>
      </c>
    </row>
    <row r="688158" spans="3:8">
      <c r="C688158" s="60">
        <v>589268307</v>
      </c>
      <c r="H688158" s="60">
        <v>5549869</v>
      </c>
    </row>
    <row r="688159" spans="3:8">
      <c r="C688159" s="60">
        <v>891983736</v>
      </c>
      <c r="H688159" s="60">
        <v>20517337</v>
      </c>
    </row>
    <row r="688160" spans="3:8">
      <c r="C688160" s="60">
        <v>295520040</v>
      </c>
      <c r="H688160" s="60">
        <v>3310846</v>
      </c>
    </row>
    <row r="688161" spans="3:8">
      <c r="C688161" s="60">
        <v>1328199753</v>
      </c>
      <c r="H688161" s="60">
        <v>10004082</v>
      </c>
    </row>
    <row r="688162" spans="3:8">
      <c r="C688162" s="60">
        <v>8277193785</v>
      </c>
      <c r="H688162" s="60">
        <v>134335578</v>
      </c>
    </row>
    <row r="688163" spans="3:8">
      <c r="C688163" s="60">
        <v>299563983</v>
      </c>
      <c r="H688163" s="60">
        <v>2194824</v>
      </c>
    </row>
    <row r="688164" spans="3:8">
      <c r="C688164" s="60">
        <v>114441652</v>
      </c>
      <c r="H688164" s="60">
        <v>795866</v>
      </c>
    </row>
    <row r="688165" spans="3:8">
      <c r="C688165" s="60">
        <v>7320428976</v>
      </c>
      <c r="H688165" s="60">
        <v>101171848</v>
      </c>
    </row>
    <row r="688166" spans="3:8">
      <c r="C688166" s="60">
        <v>428965668</v>
      </c>
      <c r="H688166" s="60">
        <v>1929210</v>
      </c>
    </row>
    <row r="688167" spans="3:8">
      <c r="C688167" s="60">
        <v>240301348</v>
      </c>
      <c r="H688167" s="60">
        <v>4821100</v>
      </c>
    </row>
    <row r="688168" spans="3:8">
      <c r="C688168" s="60">
        <v>559686325</v>
      </c>
      <c r="H688168" s="60">
        <v>-11021501</v>
      </c>
    </row>
    <row r="688169" spans="3:8">
      <c r="C688169" s="60">
        <v>113999465</v>
      </c>
      <c r="H688169" s="60">
        <v>-160757</v>
      </c>
    </row>
    <row r="688170" spans="3:8">
      <c r="C688170" s="60">
        <v>215345430</v>
      </c>
      <c r="H688170" s="60">
        <v>-1753796</v>
      </c>
    </row>
    <row r="688171" spans="3:8">
      <c r="C688171" s="60">
        <v>3499758429</v>
      </c>
      <c r="H688171" s="60">
        <v>64411165</v>
      </c>
    </row>
    <row r="688172" spans="3:8">
      <c r="C688172" s="60">
        <v>229819698</v>
      </c>
      <c r="H688172" s="60">
        <v>3418464</v>
      </c>
    </row>
    <row r="688173" spans="3:8">
      <c r="C688173" s="60">
        <v>1236195032</v>
      </c>
      <c r="H688173" s="60">
        <v>11768745</v>
      </c>
    </row>
    <row r="688174" spans="3:8">
      <c r="C688174" s="60">
        <v>9103681319</v>
      </c>
      <c r="H688174" s="60">
        <v>213963206</v>
      </c>
    </row>
    <row r="688175" spans="3:8">
      <c r="C688175" s="60">
        <v>998202713</v>
      </c>
      <c r="H688175" s="60">
        <v>9269550</v>
      </c>
    </row>
    <row r="688176" spans="3:8">
      <c r="C688176" s="60">
        <v>424239727</v>
      </c>
      <c r="H688176" s="60">
        <v>-139051</v>
      </c>
    </row>
    <row r="688177" spans="3:8">
      <c r="C688177" s="60">
        <v>4231515793</v>
      </c>
      <c r="H688177" s="60">
        <v>35082138</v>
      </c>
    </row>
    <row r="688178" spans="3:8">
      <c r="C688178" s="60">
        <v>3971065989</v>
      </c>
      <c r="H688178" s="60">
        <v>67359363</v>
      </c>
    </row>
    <row r="688179" spans="3:8">
      <c r="C688179" s="60">
        <v>743463158</v>
      </c>
      <c r="H688179" s="60">
        <v>8012551</v>
      </c>
    </row>
    <row r="688180" spans="3:8">
      <c r="C688180" s="60">
        <v>1134951771</v>
      </c>
      <c r="H688180" s="60">
        <v>10593892</v>
      </c>
    </row>
    <row r="688181" spans="3:8">
      <c r="C688181" s="60">
        <v>7381988804</v>
      </c>
      <c r="H688181" s="60">
        <v>48706414</v>
      </c>
    </row>
    <row r="688182" spans="3:8">
      <c r="C688182" s="60">
        <v>14217344091</v>
      </c>
      <c r="H688182" s="60">
        <v>175473024</v>
      </c>
    </row>
    <row r="688183" spans="3:8">
      <c r="C688183" s="60">
        <v>1108378826</v>
      </c>
      <c r="H688183" s="60">
        <v>4240421</v>
      </c>
    </row>
    <row r="688184" spans="3:8">
      <c r="C688184" s="60">
        <v>1536407104</v>
      </c>
      <c r="H688184" s="60">
        <v>22059059</v>
      </c>
    </row>
    <row r="688185" spans="3:8">
      <c r="C688185" s="60">
        <v>337476477</v>
      </c>
      <c r="H688185" s="60">
        <v>1445568</v>
      </c>
    </row>
    <row r="688186" spans="3:8">
      <c r="C688186" s="60">
        <v>1000181239</v>
      </c>
      <c r="H688186" s="60">
        <v>3351138</v>
      </c>
    </row>
    <row r="688187" spans="3:8">
      <c r="C688187" s="60">
        <v>508873569</v>
      </c>
      <c r="H688187" s="60">
        <v>6397270</v>
      </c>
    </row>
    <row r="688188" spans="3:8">
      <c r="C688188" s="60">
        <v>12884771902</v>
      </c>
      <c r="H688188" s="60">
        <v>248576668</v>
      </c>
    </row>
    <row r="688189" spans="3:8">
      <c r="C688189" s="60">
        <v>8828268860</v>
      </c>
      <c r="H688189" s="60">
        <v>160631813</v>
      </c>
    </row>
    <row r="688190" spans="3:8">
      <c r="C688190" s="60">
        <v>3798264871</v>
      </c>
      <c r="H688190" s="60">
        <v>14995293</v>
      </c>
    </row>
    <row r="688191" spans="3:8">
      <c r="C688191" s="60">
        <v>1516795293</v>
      </c>
      <c r="H688191" s="60">
        <v>2404648</v>
      </c>
    </row>
    <row r="688192" spans="3:8">
      <c r="C688192" s="60">
        <v>202565380</v>
      </c>
      <c r="H688192" s="60">
        <v>-1526541</v>
      </c>
    </row>
    <row r="688193" spans="3:8">
      <c r="C688193" s="60">
        <v>3854034005</v>
      </c>
      <c r="H688193" s="60">
        <v>47555832</v>
      </c>
    </row>
    <row r="688194" spans="3:8">
      <c r="C688194" s="60">
        <v>1884675456</v>
      </c>
      <c r="H688194" s="60">
        <v>-18439882</v>
      </c>
    </row>
    <row r="688195" spans="3:8">
      <c r="C688195" s="60">
        <v>5741534613</v>
      </c>
      <c r="H688195" s="60">
        <v>120797969</v>
      </c>
    </row>
    <row r="688196" spans="3:8">
      <c r="C688196" s="60">
        <v>11857765532</v>
      </c>
      <c r="H688196" s="60">
        <v>192611554</v>
      </c>
    </row>
    <row r="688197" spans="3:8">
      <c r="C688197" s="60">
        <v>2029035734</v>
      </c>
      <c r="H688197" s="60">
        <v>5811857</v>
      </c>
    </row>
    <row r="688198" spans="3:8">
      <c r="C688198" s="60">
        <v>80032081</v>
      </c>
      <c r="H688198" s="60">
        <v>591937</v>
      </c>
    </row>
    <row r="688199" spans="3:8">
      <c r="C688199" s="60">
        <v>579213625</v>
      </c>
      <c r="H688199" s="60">
        <v>5233933</v>
      </c>
    </row>
    <row r="688200" spans="3:8">
      <c r="C688200" s="60">
        <v>161231373</v>
      </c>
      <c r="H688200" s="60">
        <v>2509498</v>
      </c>
    </row>
    <row r="688201" spans="3:8">
      <c r="C688201" s="60">
        <v>386153735</v>
      </c>
      <c r="H688201" s="60">
        <v>4300325</v>
      </c>
    </row>
    <row r="688202" spans="3:8">
      <c r="C688202" s="60">
        <v>863935824</v>
      </c>
      <c r="H688202" s="60">
        <v>3662207</v>
      </c>
    </row>
    <row r="688203" spans="3:8">
      <c r="C688203" s="60">
        <v>603478828</v>
      </c>
      <c r="H688203" s="60">
        <v>14341033</v>
      </c>
    </row>
    <row r="688204" spans="3:8">
      <c r="C688204" s="60">
        <v>33783024</v>
      </c>
      <c r="H688204" s="60">
        <v>437570</v>
      </c>
    </row>
    <row r="688205" spans="3:8">
      <c r="C688205" s="60">
        <v>281702880</v>
      </c>
      <c r="H688205" s="60">
        <v>-443564</v>
      </c>
    </row>
    <row r="688206" spans="3:8">
      <c r="C688206" s="60">
        <v>1183131021</v>
      </c>
      <c r="H688206" s="60">
        <v>25186667</v>
      </c>
    </row>
    <row r="688207" spans="3:8">
      <c r="C688207" s="60">
        <v>1650365725</v>
      </c>
      <c r="H688207" s="60">
        <v>7928163</v>
      </c>
    </row>
    <row r="688208" spans="3:8">
      <c r="C688208" s="60">
        <v>570669407</v>
      </c>
      <c r="H688208" s="60">
        <v>-745435</v>
      </c>
    </row>
    <row r="688209" spans="3:8">
      <c r="C688209" s="60">
        <v>242598985</v>
      </c>
      <c r="H688209" s="60">
        <v>-795641</v>
      </c>
    </row>
    <row r="688210" spans="3:8">
      <c r="C688210" s="60">
        <v>6128375844</v>
      </c>
      <c r="H688210" s="60">
        <v>132133970</v>
      </c>
    </row>
    <row r="688211" spans="3:8">
      <c r="C688211" s="60">
        <v>9414025</v>
      </c>
      <c r="H688211" s="60">
        <v>283175</v>
      </c>
    </row>
    <row r="704514" spans="3:8">
      <c r="C704514" s="60" t="s">
        <v>174</v>
      </c>
      <c r="H704514" s="60" t="s">
        <v>1243</v>
      </c>
    </row>
    <row r="704515" spans="3:8">
      <c r="C704515" s="60">
        <v>371396063968</v>
      </c>
    </row>
    <row r="704516" spans="3:8">
      <c r="C704516" s="60">
        <v>586361568</v>
      </c>
      <c r="H704516" s="60">
        <v>-3584873</v>
      </c>
    </row>
    <row r="704517" spans="3:8">
      <c r="C704517" s="60">
        <v>488599039</v>
      </c>
      <c r="H704517" s="60">
        <v>-19621206</v>
      </c>
    </row>
    <row r="704518" spans="3:8">
      <c r="C704518" s="60">
        <v>948215101</v>
      </c>
      <c r="H704518" s="60">
        <v>6595735</v>
      </c>
    </row>
    <row r="704519" spans="3:8">
      <c r="C704519" s="60">
        <v>9969687980</v>
      </c>
      <c r="H704519" s="60">
        <v>157296922</v>
      </c>
    </row>
    <row r="704520" spans="3:8">
      <c r="C704520" s="60">
        <v>336963923</v>
      </c>
      <c r="H704520" s="60">
        <v>-16910878</v>
      </c>
    </row>
    <row r="704521" spans="3:8">
      <c r="C704521" s="60">
        <v>794462779</v>
      </c>
      <c r="H704521" s="60">
        <v>-29435515</v>
      </c>
    </row>
    <row r="704522" spans="3:8">
      <c r="C704522" s="60">
        <v>339136056</v>
      </c>
      <c r="H704522" s="60">
        <v>-22770654</v>
      </c>
    </row>
    <row r="704523" spans="3:8">
      <c r="C704523" s="60">
        <v>639560344</v>
      </c>
      <c r="H704523" s="60">
        <v>-133412</v>
      </c>
    </row>
    <row r="704524" spans="3:8">
      <c r="C704524" s="60">
        <v>705895455</v>
      </c>
      <c r="H704524" s="60">
        <v>-3387383</v>
      </c>
    </row>
    <row r="704525" spans="3:8">
      <c r="C704525" s="60">
        <v>174958053773</v>
      </c>
      <c r="H704525" s="60">
        <v>1938679418</v>
      </c>
    </row>
    <row r="704526" spans="3:8">
      <c r="C704526" s="60">
        <v>8992306105</v>
      </c>
      <c r="H704526" s="60">
        <v>368504450</v>
      </c>
    </row>
    <row r="704527" spans="3:8">
      <c r="C704527" s="60">
        <v>273594598</v>
      </c>
      <c r="H704527" s="60">
        <v>-939878</v>
      </c>
    </row>
    <row r="704528" spans="3:8">
      <c r="C704528" s="60">
        <v>748338217</v>
      </c>
      <c r="H704528" s="60">
        <v>-35079508</v>
      </c>
    </row>
    <row r="704529" spans="3:8">
      <c r="C704529" s="60">
        <v>742591566</v>
      </c>
      <c r="H704529" s="60">
        <v>-40440656</v>
      </c>
    </row>
    <row r="704530" spans="3:8">
      <c r="C704530" s="60">
        <v>273507955</v>
      </c>
      <c r="H704530" s="60">
        <v>-1304013</v>
      </c>
    </row>
    <row r="704531" spans="3:8">
      <c r="C704531" s="60">
        <v>674353021</v>
      </c>
      <c r="H704531" s="60">
        <v>-43882353</v>
      </c>
    </row>
    <row r="704532" spans="3:8">
      <c r="C704532" s="60">
        <v>1168107004</v>
      </c>
      <c r="H704532" s="60">
        <v>-41022308</v>
      </c>
    </row>
    <row r="704533" spans="3:8">
      <c r="C704533" s="60">
        <v>3950807489</v>
      </c>
      <c r="H704533" s="60">
        <v>159822657</v>
      </c>
    </row>
    <row r="704534" spans="3:8">
      <c r="C704534" s="60">
        <v>549827199</v>
      </c>
      <c r="H704534" s="60">
        <v>-33770138</v>
      </c>
    </row>
    <row r="704535" spans="3:8">
      <c r="C704535" s="60">
        <v>972643946</v>
      </c>
      <c r="H704535" s="60">
        <v>-27395906</v>
      </c>
    </row>
    <row r="704536" spans="3:8">
      <c r="C704536" s="60">
        <v>22267483718</v>
      </c>
      <c r="H704536" s="60">
        <v>272701264</v>
      </c>
    </row>
    <row r="704537" spans="3:8">
      <c r="C704537" s="60">
        <v>1113800464</v>
      </c>
      <c r="H704537" s="60">
        <v>1825589</v>
      </c>
    </row>
    <row r="704538" spans="3:8">
      <c r="C704538" s="60">
        <v>226078325</v>
      </c>
      <c r="H704538" s="60">
        <v>7871713</v>
      </c>
    </row>
    <row r="704539" spans="3:8">
      <c r="C704539" s="60">
        <v>772489868</v>
      </c>
      <c r="H704539" s="60">
        <v>12699692</v>
      </c>
    </row>
    <row r="704540" spans="3:8">
      <c r="C704540" s="60">
        <v>548998176</v>
      </c>
      <c r="H704540" s="60">
        <v>3987117</v>
      </c>
    </row>
    <row r="704541" spans="3:8">
      <c r="C704541" s="60">
        <v>643960069</v>
      </c>
      <c r="H704541" s="60">
        <v>4729787</v>
      </c>
    </row>
    <row r="704542" spans="3:8">
      <c r="C704542" s="60">
        <v>589268307</v>
      </c>
      <c r="H704542" s="60">
        <v>5549869</v>
      </c>
    </row>
    <row r="704543" spans="3:8">
      <c r="C704543" s="60">
        <v>891983736</v>
      </c>
      <c r="H704543" s="60">
        <v>20517337</v>
      </c>
    </row>
    <row r="704544" spans="3:8">
      <c r="C704544" s="60">
        <v>295520040</v>
      </c>
      <c r="H704544" s="60">
        <v>3310846</v>
      </c>
    </row>
    <row r="704545" spans="3:8">
      <c r="C704545" s="60">
        <v>1328199753</v>
      </c>
      <c r="H704545" s="60">
        <v>10004082</v>
      </c>
    </row>
    <row r="704546" spans="3:8">
      <c r="C704546" s="60">
        <v>8277193785</v>
      </c>
      <c r="H704546" s="60">
        <v>134335578</v>
      </c>
    </row>
    <row r="704547" spans="3:8">
      <c r="C704547" s="60">
        <v>299563983</v>
      </c>
      <c r="H704547" s="60">
        <v>2194824</v>
      </c>
    </row>
    <row r="704548" spans="3:8">
      <c r="C704548" s="60">
        <v>114441652</v>
      </c>
      <c r="H704548" s="60">
        <v>795866</v>
      </c>
    </row>
    <row r="704549" spans="3:8">
      <c r="C704549" s="60">
        <v>7320428976</v>
      </c>
      <c r="H704549" s="60">
        <v>101171848</v>
      </c>
    </row>
    <row r="704550" spans="3:8">
      <c r="C704550" s="60">
        <v>428965668</v>
      </c>
      <c r="H704550" s="60">
        <v>1929210</v>
      </c>
    </row>
    <row r="704551" spans="3:8">
      <c r="C704551" s="60">
        <v>240301348</v>
      </c>
      <c r="H704551" s="60">
        <v>4821100</v>
      </c>
    </row>
    <row r="704552" spans="3:8">
      <c r="C704552" s="60">
        <v>559686325</v>
      </c>
      <c r="H704552" s="60">
        <v>-11021501</v>
      </c>
    </row>
    <row r="704553" spans="3:8">
      <c r="C704553" s="60">
        <v>113999465</v>
      </c>
      <c r="H704553" s="60">
        <v>-160757</v>
      </c>
    </row>
    <row r="704554" spans="3:8">
      <c r="C704554" s="60">
        <v>215345430</v>
      </c>
      <c r="H704554" s="60">
        <v>-1753796</v>
      </c>
    </row>
    <row r="704555" spans="3:8">
      <c r="C704555" s="60">
        <v>3499758429</v>
      </c>
      <c r="H704555" s="60">
        <v>64411165</v>
      </c>
    </row>
    <row r="704556" spans="3:8">
      <c r="C704556" s="60">
        <v>229819698</v>
      </c>
      <c r="H704556" s="60">
        <v>3418464</v>
      </c>
    </row>
    <row r="704557" spans="3:8">
      <c r="C704557" s="60">
        <v>1236195032</v>
      </c>
      <c r="H704557" s="60">
        <v>11768745</v>
      </c>
    </row>
    <row r="704558" spans="3:8">
      <c r="C704558" s="60">
        <v>9103681319</v>
      </c>
      <c r="H704558" s="60">
        <v>213963206</v>
      </c>
    </row>
    <row r="704559" spans="3:8">
      <c r="C704559" s="60">
        <v>998202713</v>
      </c>
      <c r="H704559" s="60">
        <v>9269550</v>
      </c>
    </row>
    <row r="704560" spans="3:8">
      <c r="C704560" s="60">
        <v>424239727</v>
      </c>
      <c r="H704560" s="60">
        <v>-139051</v>
      </c>
    </row>
    <row r="704561" spans="3:8">
      <c r="C704561" s="60">
        <v>4231515793</v>
      </c>
      <c r="H704561" s="60">
        <v>35082138</v>
      </c>
    </row>
    <row r="704562" spans="3:8">
      <c r="C704562" s="60">
        <v>3971065989</v>
      </c>
      <c r="H704562" s="60">
        <v>67359363</v>
      </c>
    </row>
    <row r="704563" spans="3:8">
      <c r="C704563" s="60">
        <v>743463158</v>
      </c>
      <c r="H704563" s="60">
        <v>8012551</v>
      </c>
    </row>
    <row r="704564" spans="3:8">
      <c r="C704564" s="60">
        <v>1134951771</v>
      </c>
      <c r="H704564" s="60">
        <v>10593892</v>
      </c>
    </row>
    <row r="704565" spans="3:8">
      <c r="C704565" s="60">
        <v>7381988804</v>
      </c>
      <c r="H704565" s="60">
        <v>48706414</v>
      </c>
    </row>
    <row r="704566" spans="3:8">
      <c r="C704566" s="60">
        <v>14217344091</v>
      </c>
      <c r="H704566" s="60">
        <v>175473024</v>
      </c>
    </row>
    <row r="704567" spans="3:8">
      <c r="C704567" s="60">
        <v>1108378826</v>
      </c>
      <c r="H704567" s="60">
        <v>4240421</v>
      </c>
    </row>
    <row r="704568" spans="3:8">
      <c r="C704568" s="60">
        <v>1536407104</v>
      </c>
      <c r="H704568" s="60">
        <v>22059059</v>
      </c>
    </row>
    <row r="704569" spans="3:8">
      <c r="C704569" s="60">
        <v>337476477</v>
      </c>
      <c r="H704569" s="60">
        <v>1445568</v>
      </c>
    </row>
    <row r="704570" spans="3:8">
      <c r="C704570" s="60">
        <v>1000181239</v>
      </c>
      <c r="H704570" s="60">
        <v>3351138</v>
      </c>
    </row>
    <row r="704571" spans="3:8">
      <c r="C704571" s="60">
        <v>508873569</v>
      </c>
      <c r="H704571" s="60">
        <v>6397270</v>
      </c>
    </row>
    <row r="704572" spans="3:8">
      <c r="C704572" s="60">
        <v>12884771902</v>
      </c>
      <c r="H704572" s="60">
        <v>248576668</v>
      </c>
    </row>
    <row r="704573" spans="3:8">
      <c r="C704573" s="60">
        <v>8828268860</v>
      </c>
      <c r="H704573" s="60">
        <v>160631813</v>
      </c>
    </row>
    <row r="704574" spans="3:8">
      <c r="C704574" s="60">
        <v>3798264871</v>
      </c>
      <c r="H704574" s="60">
        <v>14995293</v>
      </c>
    </row>
    <row r="704575" spans="3:8">
      <c r="C704575" s="60">
        <v>1516795293</v>
      </c>
      <c r="H704575" s="60">
        <v>2404648</v>
      </c>
    </row>
    <row r="704576" spans="3:8">
      <c r="C704576" s="60">
        <v>202565380</v>
      </c>
      <c r="H704576" s="60">
        <v>-1526541</v>
      </c>
    </row>
    <row r="704577" spans="3:8">
      <c r="C704577" s="60">
        <v>3854034005</v>
      </c>
      <c r="H704577" s="60">
        <v>47555832</v>
      </c>
    </row>
    <row r="704578" spans="3:8">
      <c r="C704578" s="60">
        <v>1884675456</v>
      </c>
      <c r="H704578" s="60">
        <v>-18439882</v>
      </c>
    </row>
    <row r="704579" spans="3:8">
      <c r="C704579" s="60">
        <v>5741534613</v>
      </c>
      <c r="H704579" s="60">
        <v>120797969</v>
      </c>
    </row>
    <row r="704580" spans="3:8">
      <c r="C704580" s="60">
        <v>11857765532</v>
      </c>
      <c r="H704580" s="60">
        <v>192611554</v>
      </c>
    </row>
    <row r="704581" spans="3:8">
      <c r="C704581" s="60">
        <v>2029035734</v>
      </c>
      <c r="H704581" s="60">
        <v>5811857</v>
      </c>
    </row>
    <row r="704582" spans="3:8">
      <c r="C704582" s="60">
        <v>80032081</v>
      </c>
      <c r="H704582" s="60">
        <v>591937</v>
      </c>
    </row>
    <row r="704583" spans="3:8">
      <c r="C704583" s="60">
        <v>579213625</v>
      </c>
      <c r="H704583" s="60">
        <v>5233933</v>
      </c>
    </row>
    <row r="704584" spans="3:8">
      <c r="C704584" s="60">
        <v>161231373</v>
      </c>
      <c r="H704584" s="60">
        <v>2509498</v>
      </c>
    </row>
    <row r="704585" spans="3:8">
      <c r="C704585" s="60">
        <v>386153735</v>
      </c>
      <c r="H704585" s="60">
        <v>4300325</v>
      </c>
    </row>
    <row r="704586" spans="3:8">
      <c r="C704586" s="60">
        <v>863935824</v>
      </c>
      <c r="H704586" s="60">
        <v>3662207</v>
      </c>
    </row>
    <row r="704587" spans="3:8">
      <c r="C704587" s="60">
        <v>603478828</v>
      </c>
      <c r="H704587" s="60">
        <v>14341033</v>
      </c>
    </row>
    <row r="704588" spans="3:8">
      <c r="C704588" s="60">
        <v>33783024</v>
      </c>
      <c r="H704588" s="60">
        <v>437570</v>
      </c>
    </row>
    <row r="704589" spans="3:8">
      <c r="C704589" s="60">
        <v>281702880</v>
      </c>
      <c r="H704589" s="60">
        <v>-443564</v>
      </c>
    </row>
    <row r="704590" spans="3:8">
      <c r="C704590" s="60">
        <v>1183131021</v>
      </c>
      <c r="H704590" s="60">
        <v>25186667</v>
      </c>
    </row>
    <row r="704591" spans="3:8">
      <c r="C704591" s="60">
        <v>1650365725</v>
      </c>
      <c r="H704591" s="60">
        <v>7928163</v>
      </c>
    </row>
    <row r="704592" spans="3:8">
      <c r="C704592" s="60">
        <v>570669407</v>
      </c>
      <c r="H704592" s="60">
        <v>-745435</v>
      </c>
    </row>
    <row r="704593" spans="3:8">
      <c r="C704593" s="60">
        <v>242598985</v>
      </c>
      <c r="H704593" s="60">
        <v>-795641</v>
      </c>
    </row>
    <row r="704594" spans="3:8">
      <c r="C704594" s="60">
        <v>6128375844</v>
      </c>
      <c r="H704594" s="60">
        <v>132133970</v>
      </c>
    </row>
    <row r="704595" spans="3:8">
      <c r="C704595" s="60">
        <v>9414025</v>
      </c>
      <c r="H704595" s="60">
        <v>283175</v>
      </c>
    </row>
    <row r="720898" spans="3:8">
      <c r="C720898" s="60" t="s">
        <v>174</v>
      </c>
      <c r="H720898" s="60" t="s">
        <v>1243</v>
      </c>
    </row>
    <row r="720899" spans="3:8">
      <c r="C720899" s="60">
        <v>371396063968</v>
      </c>
    </row>
    <row r="720900" spans="3:8">
      <c r="C720900" s="60">
        <v>586361568</v>
      </c>
      <c r="H720900" s="60">
        <v>-3584873</v>
      </c>
    </row>
    <row r="720901" spans="3:8">
      <c r="C720901" s="60">
        <v>488599039</v>
      </c>
      <c r="H720901" s="60">
        <v>-19621206</v>
      </c>
    </row>
    <row r="720902" spans="3:8">
      <c r="C720902" s="60">
        <v>948215101</v>
      </c>
      <c r="H720902" s="60">
        <v>6595735</v>
      </c>
    </row>
    <row r="720903" spans="3:8">
      <c r="C720903" s="60">
        <v>9969687980</v>
      </c>
      <c r="H720903" s="60">
        <v>157296922</v>
      </c>
    </row>
    <row r="720904" spans="3:8">
      <c r="C720904" s="60">
        <v>336963923</v>
      </c>
      <c r="H720904" s="60">
        <v>-16910878</v>
      </c>
    </row>
    <row r="720905" spans="3:8">
      <c r="C720905" s="60">
        <v>794462779</v>
      </c>
      <c r="H720905" s="60">
        <v>-29435515</v>
      </c>
    </row>
    <row r="720906" spans="3:8">
      <c r="C720906" s="60">
        <v>339136056</v>
      </c>
      <c r="H720906" s="60">
        <v>-22770654</v>
      </c>
    </row>
    <row r="720907" spans="3:8">
      <c r="C720907" s="60">
        <v>639560344</v>
      </c>
      <c r="H720907" s="60">
        <v>-133412</v>
      </c>
    </row>
    <row r="720908" spans="3:8">
      <c r="C720908" s="60">
        <v>705895455</v>
      </c>
      <c r="H720908" s="60">
        <v>-3387383</v>
      </c>
    </row>
    <row r="720909" spans="3:8">
      <c r="C720909" s="60">
        <v>174958053773</v>
      </c>
      <c r="H720909" s="60">
        <v>1938679418</v>
      </c>
    </row>
    <row r="720910" spans="3:8">
      <c r="C720910" s="60">
        <v>8992306105</v>
      </c>
      <c r="H720910" s="60">
        <v>368504450</v>
      </c>
    </row>
    <row r="720911" spans="3:8">
      <c r="C720911" s="60">
        <v>273594598</v>
      </c>
      <c r="H720911" s="60">
        <v>-939878</v>
      </c>
    </row>
    <row r="720912" spans="3:8">
      <c r="C720912" s="60">
        <v>748338217</v>
      </c>
      <c r="H720912" s="60">
        <v>-35079508</v>
      </c>
    </row>
    <row r="720913" spans="3:8">
      <c r="C720913" s="60">
        <v>742591566</v>
      </c>
      <c r="H720913" s="60">
        <v>-40440656</v>
      </c>
    </row>
    <row r="720914" spans="3:8">
      <c r="C720914" s="60">
        <v>273507955</v>
      </c>
      <c r="H720914" s="60">
        <v>-1304013</v>
      </c>
    </row>
    <row r="720915" spans="3:8">
      <c r="C720915" s="60">
        <v>674353021</v>
      </c>
      <c r="H720915" s="60">
        <v>-43882353</v>
      </c>
    </row>
    <row r="720916" spans="3:8">
      <c r="C720916" s="60">
        <v>1168107004</v>
      </c>
      <c r="H720916" s="60">
        <v>-41022308</v>
      </c>
    </row>
    <row r="720917" spans="3:8">
      <c r="C720917" s="60">
        <v>3950807489</v>
      </c>
      <c r="H720917" s="60">
        <v>159822657</v>
      </c>
    </row>
    <row r="720918" spans="3:8">
      <c r="C720918" s="60">
        <v>549827199</v>
      </c>
      <c r="H720918" s="60">
        <v>-33770138</v>
      </c>
    </row>
    <row r="720919" spans="3:8">
      <c r="C720919" s="60">
        <v>972643946</v>
      </c>
      <c r="H720919" s="60">
        <v>-27395906</v>
      </c>
    </row>
    <row r="720920" spans="3:8">
      <c r="C720920" s="60">
        <v>22267483718</v>
      </c>
      <c r="H720920" s="60">
        <v>272701264</v>
      </c>
    </row>
    <row r="720921" spans="3:8">
      <c r="C720921" s="60">
        <v>1113800464</v>
      </c>
      <c r="H720921" s="60">
        <v>1825589</v>
      </c>
    </row>
    <row r="720922" spans="3:8">
      <c r="C720922" s="60">
        <v>226078325</v>
      </c>
      <c r="H720922" s="60">
        <v>7871713</v>
      </c>
    </row>
    <row r="720923" spans="3:8">
      <c r="C720923" s="60">
        <v>772489868</v>
      </c>
      <c r="H720923" s="60">
        <v>12699692</v>
      </c>
    </row>
    <row r="720924" spans="3:8">
      <c r="C720924" s="60">
        <v>548998176</v>
      </c>
      <c r="H720924" s="60">
        <v>3987117</v>
      </c>
    </row>
    <row r="720925" spans="3:8">
      <c r="C720925" s="60">
        <v>643960069</v>
      </c>
      <c r="H720925" s="60">
        <v>4729787</v>
      </c>
    </row>
    <row r="720926" spans="3:8">
      <c r="C720926" s="60">
        <v>589268307</v>
      </c>
      <c r="H720926" s="60">
        <v>5549869</v>
      </c>
    </row>
    <row r="720927" spans="3:8">
      <c r="C720927" s="60">
        <v>891983736</v>
      </c>
      <c r="H720927" s="60">
        <v>20517337</v>
      </c>
    </row>
    <row r="720928" spans="3:8">
      <c r="C720928" s="60">
        <v>295520040</v>
      </c>
      <c r="H720928" s="60">
        <v>3310846</v>
      </c>
    </row>
    <row r="720929" spans="3:8">
      <c r="C720929" s="60">
        <v>1328199753</v>
      </c>
      <c r="H720929" s="60">
        <v>10004082</v>
      </c>
    </row>
    <row r="720930" spans="3:8">
      <c r="C720930" s="60">
        <v>8277193785</v>
      </c>
      <c r="H720930" s="60">
        <v>134335578</v>
      </c>
    </row>
    <row r="720931" spans="3:8">
      <c r="C720931" s="60">
        <v>299563983</v>
      </c>
      <c r="H720931" s="60">
        <v>2194824</v>
      </c>
    </row>
    <row r="720932" spans="3:8">
      <c r="C720932" s="60">
        <v>114441652</v>
      </c>
      <c r="H720932" s="60">
        <v>795866</v>
      </c>
    </row>
    <row r="720933" spans="3:8">
      <c r="C720933" s="60">
        <v>7320428976</v>
      </c>
      <c r="H720933" s="60">
        <v>101171848</v>
      </c>
    </row>
    <row r="720934" spans="3:8">
      <c r="C720934" s="60">
        <v>428965668</v>
      </c>
      <c r="H720934" s="60">
        <v>1929210</v>
      </c>
    </row>
    <row r="720935" spans="3:8">
      <c r="C720935" s="60">
        <v>240301348</v>
      </c>
      <c r="H720935" s="60">
        <v>4821100</v>
      </c>
    </row>
    <row r="720936" spans="3:8">
      <c r="C720936" s="60">
        <v>559686325</v>
      </c>
      <c r="H720936" s="60">
        <v>-11021501</v>
      </c>
    </row>
    <row r="720937" spans="3:8">
      <c r="C720937" s="60">
        <v>113999465</v>
      </c>
      <c r="H720937" s="60">
        <v>-160757</v>
      </c>
    </row>
    <row r="720938" spans="3:8">
      <c r="C720938" s="60">
        <v>215345430</v>
      </c>
      <c r="H720938" s="60">
        <v>-1753796</v>
      </c>
    </row>
    <row r="720939" spans="3:8">
      <c r="C720939" s="60">
        <v>3499758429</v>
      </c>
      <c r="H720939" s="60">
        <v>64411165</v>
      </c>
    </row>
    <row r="720940" spans="3:8">
      <c r="C720940" s="60">
        <v>229819698</v>
      </c>
      <c r="H720940" s="60">
        <v>3418464</v>
      </c>
    </row>
    <row r="720941" spans="3:8">
      <c r="C720941" s="60">
        <v>1236195032</v>
      </c>
      <c r="H720941" s="60">
        <v>11768745</v>
      </c>
    </row>
    <row r="720942" spans="3:8">
      <c r="C720942" s="60">
        <v>9103681319</v>
      </c>
      <c r="H720942" s="60">
        <v>213963206</v>
      </c>
    </row>
    <row r="720943" spans="3:8">
      <c r="C720943" s="60">
        <v>998202713</v>
      </c>
      <c r="H720943" s="60">
        <v>9269550</v>
      </c>
    </row>
    <row r="720944" spans="3:8">
      <c r="C720944" s="60">
        <v>424239727</v>
      </c>
      <c r="H720944" s="60">
        <v>-139051</v>
      </c>
    </row>
    <row r="720945" spans="3:8">
      <c r="C720945" s="60">
        <v>4231515793</v>
      </c>
      <c r="H720945" s="60">
        <v>35082138</v>
      </c>
    </row>
    <row r="720946" spans="3:8">
      <c r="C720946" s="60">
        <v>3971065989</v>
      </c>
      <c r="H720946" s="60">
        <v>67359363</v>
      </c>
    </row>
    <row r="720947" spans="3:8">
      <c r="C720947" s="60">
        <v>743463158</v>
      </c>
      <c r="H720947" s="60">
        <v>8012551</v>
      </c>
    </row>
    <row r="720948" spans="3:8">
      <c r="C720948" s="60">
        <v>1134951771</v>
      </c>
      <c r="H720948" s="60">
        <v>10593892</v>
      </c>
    </row>
    <row r="720949" spans="3:8">
      <c r="C720949" s="60">
        <v>7381988804</v>
      </c>
      <c r="H720949" s="60">
        <v>48706414</v>
      </c>
    </row>
    <row r="720950" spans="3:8">
      <c r="C720950" s="60">
        <v>14217344091</v>
      </c>
      <c r="H720950" s="60">
        <v>175473024</v>
      </c>
    </row>
    <row r="720951" spans="3:8">
      <c r="C720951" s="60">
        <v>1108378826</v>
      </c>
      <c r="H720951" s="60">
        <v>4240421</v>
      </c>
    </row>
    <row r="720952" spans="3:8">
      <c r="C720952" s="60">
        <v>1536407104</v>
      </c>
      <c r="H720952" s="60">
        <v>22059059</v>
      </c>
    </row>
    <row r="720953" spans="3:8">
      <c r="C720953" s="60">
        <v>337476477</v>
      </c>
      <c r="H720953" s="60">
        <v>1445568</v>
      </c>
    </row>
    <row r="720954" spans="3:8">
      <c r="C720954" s="60">
        <v>1000181239</v>
      </c>
      <c r="H720954" s="60">
        <v>3351138</v>
      </c>
    </row>
    <row r="720955" spans="3:8">
      <c r="C720955" s="60">
        <v>508873569</v>
      </c>
      <c r="H720955" s="60">
        <v>6397270</v>
      </c>
    </row>
    <row r="720956" spans="3:8">
      <c r="C720956" s="60">
        <v>12884771902</v>
      </c>
      <c r="H720956" s="60">
        <v>248576668</v>
      </c>
    </row>
    <row r="720957" spans="3:8">
      <c r="C720957" s="60">
        <v>8828268860</v>
      </c>
      <c r="H720957" s="60">
        <v>160631813</v>
      </c>
    </row>
    <row r="720958" spans="3:8">
      <c r="C720958" s="60">
        <v>3798264871</v>
      </c>
      <c r="H720958" s="60">
        <v>14995293</v>
      </c>
    </row>
    <row r="720959" spans="3:8">
      <c r="C720959" s="60">
        <v>1516795293</v>
      </c>
      <c r="H720959" s="60">
        <v>2404648</v>
      </c>
    </row>
    <row r="720960" spans="3:8">
      <c r="C720960" s="60">
        <v>202565380</v>
      </c>
      <c r="H720960" s="60">
        <v>-1526541</v>
      </c>
    </row>
    <row r="720961" spans="3:8">
      <c r="C720961" s="60">
        <v>3854034005</v>
      </c>
      <c r="H720961" s="60">
        <v>47555832</v>
      </c>
    </row>
    <row r="720962" spans="3:8">
      <c r="C720962" s="60">
        <v>1884675456</v>
      </c>
      <c r="H720962" s="60">
        <v>-18439882</v>
      </c>
    </row>
    <row r="720963" spans="3:8">
      <c r="C720963" s="60">
        <v>5741534613</v>
      </c>
      <c r="H720963" s="60">
        <v>120797969</v>
      </c>
    </row>
    <row r="720964" spans="3:8">
      <c r="C720964" s="60">
        <v>11857765532</v>
      </c>
      <c r="H720964" s="60">
        <v>192611554</v>
      </c>
    </row>
    <row r="720965" spans="3:8">
      <c r="C720965" s="60">
        <v>2029035734</v>
      </c>
      <c r="H720965" s="60">
        <v>5811857</v>
      </c>
    </row>
    <row r="720966" spans="3:8">
      <c r="C720966" s="60">
        <v>80032081</v>
      </c>
      <c r="H720966" s="60">
        <v>591937</v>
      </c>
    </row>
    <row r="720967" spans="3:8">
      <c r="C720967" s="60">
        <v>579213625</v>
      </c>
      <c r="H720967" s="60">
        <v>5233933</v>
      </c>
    </row>
    <row r="720968" spans="3:8">
      <c r="C720968" s="60">
        <v>161231373</v>
      </c>
      <c r="H720968" s="60">
        <v>2509498</v>
      </c>
    </row>
    <row r="720969" spans="3:8">
      <c r="C720969" s="60">
        <v>386153735</v>
      </c>
      <c r="H720969" s="60">
        <v>4300325</v>
      </c>
    </row>
    <row r="720970" spans="3:8">
      <c r="C720970" s="60">
        <v>863935824</v>
      </c>
      <c r="H720970" s="60">
        <v>3662207</v>
      </c>
    </row>
    <row r="720971" spans="3:8">
      <c r="C720971" s="60">
        <v>603478828</v>
      </c>
      <c r="H720971" s="60">
        <v>14341033</v>
      </c>
    </row>
    <row r="720972" spans="3:8">
      <c r="C720972" s="60">
        <v>33783024</v>
      </c>
      <c r="H720972" s="60">
        <v>437570</v>
      </c>
    </row>
    <row r="720973" spans="3:8">
      <c r="C720973" s="60">
        <v>281702880</v>
      </c>
      <c r="H720973" s="60">
        <v>-443564</v>
      </c>
    </row>
    <row r="720974" spans="3:8">
      <c r="C720974" s="60">
        <v>1183131021</v>
      </c>
      <c r="H720974" s="60">
        <v>25186667</v>
      </c>
    </row>
    <row r="720975" spans="3:8">
      <c r="C720975" s="60">
        <v>1650365725</v>
      </c>
      <c r="H720975" s="60">
        <v>7928163</v>
      </c>
    </row>
    <row r="720976" spans="3:8">
      <c r="C720976" s="60">
        <v>570669407</v>
      </c>
      <c r="H720976" s="60">
        <v>-745435</v>
      </c>
    </row>
    <row r="720977" spans="3:8">
      <c r="C720977" s="60">
        <v>242598985</v>
      </c>
      <c r="H720977" s="60">
        <v>-795641</v>
      </c>
    </row>
    <row r="720978" spans="3:8">
      <c r="C720978" s="60">
        <v>6128375844</v>
      </c>
      <c r="H720978" s="60">
        <v>132133970</v>
      </c>
    </row>
    <row r="720979" spans="3:8">
      <c r="C720979" s="60">
        <v>9414025</v>
      </c>
      <c r="H720979" s="60">
        <v>283175</v>
      </c>
    </row>
    <row r="737282" spans="3:8">
      <c r="C737282" s="60" t="s">
        <v>174</v>
      </c>
      <c r="H737282" s="60" t="s">
        <v>1243</v>
      </c>
    </row>
    <row r="737283" spans="3:8">
      <c r="C737283" s="60">
        <v>371396063968</v>
      </c>
    </row>
    <row r="737284" spans="3:8">
      <c r="C737284" s="60">
        <v>586361568</v>
      </c>
      <c r="H737284" s="60">
        <v>-3584873</v>
      </c>
    </row>
    <row r="737285" spans="3:8">
      <c r="C737285" s="60">
        <v>488599039</v>
      </c>
      <c r="H737285" s="60">
        <v>-19621206</v>
      </c>
    </row>
    <row r="737286" spans="3:8">
      <c r="C737286" s="60">
        <v>948215101</v>
      </c>
      <c r="H737286" s="60">
        <v>6595735</v>
      </c>
    </row>
    <row r="737287" spans="3:8">
      <c r="C737287" s="60">
        <v>9969687980</v>
      </c>
      <c r="H737287" s="60">
        <v>157296922</v>
      </c>
    </row>
    <row r="737288" spans="3:8">
      <c r="C737288" s="60">
        <v>336963923</v>
      </c>
      <c r="H737288" s="60">
        <v>-16910878</v>
      </c>
    </row>
    <row r="737289" spans="3:8">
      <c r="C737289" s="60">
        <v>794462779</v>
      </c>
      <c r="H737289" s="60">
        <v>-29435515</v>
      </c>
    </row>
    <row r="737290" spans="3:8">
      <c r="C737290" s="60">
        <v>339136056</v>
      </c>
      <c r="H737290" s="60">
        <v>-22770654</v>
      </c>
    </row>
    <row r="737291" spans="3:8">
      <c r="C737291" s="60">
        <v>639560344</v>
      </c>
      <c r="H737291" s="60">
        <v>-133412</v>
      </c>
    </row>
    <row r="737292" spans="3:8">
      <c r="C737292" s="60">
        <v>705895455</v>
      </c>
      <c r="H737292" s="60">
        <v>-3387383</v>
      </c>
    </row>
    <row r="737293" spans="3:8">
      <c r="C737293" s="60">
        <v>174958053773</v>
      </c>
      <c r="H737293" s="60">
        <v>1938679418</v>
      </c>
    </row>
    <row r="737294" spans="3:8">
      <c r="C737294" s="60">
        <v>8992306105</v>
      </c>
      <c r="H737294" s="60">
        <v>368504450</v>
      </c>
    </row>
    <row r="737295" spans="3:8">
      <c r="C737295" s="60">
        <v>273594598</v>
      </c>
      <c r="H737295" s="60">
        <v>-939878</v>
      </c>
    </row>
    <row r="737296" spans="3:8">
      <c r="C737296" s="60">
        <v>748338217</v>
      </c>
      <c r="H737296" s="60">
        <v>-35079508</v>
      </c>
    </row>
    <row r="737297" spans="3:8">
      <c r="C737297" s="60">
        <v>742591566</v>
      </c>
      <c r="H737297" s="60">
        <v>-40440656</v>
      </c>
    </row>
    <row r="737298" spans="3:8">
      <c r="C737298" s="60">
        <v>273507955</v>
      </c>
      <c r="H737298" s="60">
        <v>-1304013</v>
      </c>
    </row>
    <row r="737299" spans="3:8">
      <c r="C737299" s="60">
        <v>674353021</v>
      </c>
      <c r="H737299" s="60">
        <v>-43882353</v>
      </c>
    </row>
    <row r="737300" spans="3:8">
      <c r="C737300" s="60">
        <v>1168107004</v>
      </c>
      <c r="H737300" s="60">
        <v>-41022308</v>
      </c>
    </row>
    <row r="737301" spans="3:8">
      <c r="C737301" s="60">
        <v>3950807489</v>
      </c>
      <c r="H737301" s="60">
        <v>159822657</v>
      </c>
    </row>
    <row r="737302" spans="3:8">
      <c r="C737302" s="60">
        <v>549827199</v>
      </c>
      <c r="H737302" s="60">
        <v>-33770138</v>
      </c>
    </row>
    <row r="737303" spans="3:8">
      <c r="C737303" s="60">
        <v>972643946</v>
      </c>
      <c r="H737303" s="60">
        <v>-27395906</v>
      </c>
    </row>
    <row r="737304" spans="3:8">
      <c r="C737304" s="60">
        <v>22267483718</v>
      </c>
      <c r="H737304" s="60">
        <v>272701264</v>
      </c>
    </row>
    <row r="737305" spans="3:8">
      <c r="C737305" s="60">
        <v>1113800464</v>
      </c>
      <c r="H737305" s="60">
        <v>1825589</v>
      </c>
    </row>
    <row r="737306" spans="3:8">
      <c r="C737306" s="60">
        <v>226078325</v>
      </c>
      <c r="H737306" s="60">
        <v>7871713</v>
      </c>
    </row>
    <row r="737307" spans="3:8">
      <c r="C737307" s="60">
        <v>772489868</v>
      </c>
      <c r="H737307" s="60">
        <v>12699692</v>
      </c>
    </row>
    <row r="737308" spans="3:8">
      <c r="C737308" s="60">
        <v>548998176</v>
      </c>
      <c r="H737308" s="60">
        <v>3987117</v>
      </c>
    </row>
    <row r="737309" spans="3:8">
      <c r="C737309" s="60">
        <v>643960069</v>
      </c>
      <c r="H737309" s="60">
        <v>4729787</v>
      </c>
    </row>
    <row r="737310" spans="3:8">
      <c r="C737310" s="60">
        <v>589268307</v>
      </c>
      <c r="H737310" s="60">
        <v>5549869</v>
      </c>
    </row>
    <row r="737311" spans="3:8">
      <c r="C737311" s="60">
        <v>891983736</v>
      </c>
      <c r="H737311" s="60">
        <v>20517337</v>
      </c>
    </row>
    <row r="737312" spans="3:8">
      <c r="C737312" s="60">
        <v>295520040</v>
      </c>
      <c r="H737312" s="60">
        <v>3310846</v>
      </c>
    </row>
    <row r="737313" spans="3:8">
      <c r="C737313" s="60">
        <v>1328199753</v>
      </c>
      <c r="H737313" s="60">
        <v>10004082</v>
      </c>
    </row>
    <row r="737314" spans="3:8">
      <c r="C737314" s="60">
        <v>8277193785</v>
      </c>
      <c r="H737314" s="60">
        <v>134335578</v>
      </c>
    </row>
    <row r="737315" spans="3:8">
      <c r="C737315" s="60">
        <v>299563983</v>
      </c>
      <c r="H737315" s="60">
        <v>2194824</v>
      </c>
    </row>
    <row r="737316" spans="3:8">
      <c r="C737316" s="60">
        <v>114441652</v>
      </c>
      <c r="H737316" s="60">
        <v>795866</v>
      </c>
    </row>
    <row r="737317" spans="3:8">
      <c r="C737317" s="60">
        <v>7320428976</v>
      </c>
      <c r="H737317" s="60">
        <v>101171848</v>
      </c>
    </row>
    <row r="737318" spans="3:8">
      <c r="C737318" s="60">
        <v>428965668</v>
      </c>
      <c r="H737318" s="60">
        <v>1929210</v>
      </c>
    </row>
    <row r="737319" spans="3:8">
      <c r="C737319" s="60">
        <v>240301348</v>
      </c>
      <c r="H737319" s="60">
        <v>4821100</v>
      </c>
    </row>
    <row r="737320" spans="3:8">
      <c r="C737320" s="60">
        <v>559686325</v>
      </c>
      <c r="H737320" s="60">
        <v>-11021501</v>
      </c>
    </row>
    <row r="737321" spans="3:8">
      <c r="C737321" s="60">
        <v>113999465</v>
      </c>
      <c r="H737321" s="60">
        <v>-160757</v>
      </c>
    </row>
    <row r="737322" spans="3:8">
      <c r="C737322" s="60">
        <v>215345430</v>
      </c>
      <c r="H737322" s="60">
        <v>-1753796</v>
      </c>
    </row>
    <row r="737323" spans="3:8">
      <c r="C737323" s="60">
        <v>3499758429</v>
      </c>
      <c r="H737323" s="60">
        <v>64411165</v>
      </c>
    </row>
    <row r="737324" spans="3:8">
      <c r="C737324" s="60">
        <v>229819698</v>
      </c>
      <c r="H737324" s="60">
        <v>3418464</v>
      </c>
    </row>
    <row r="737325" spans="3:8">
      <c r="C737325" s="60">
        <v>1236195032</v>
      </c>
      <c r="H737325" s="60">
        <v>11768745</v>
      </c>
    </row>
    <row r="737326" spans="3:8">
      <c r="C737326" s="60">
        <v>9103681319</v>
      </c>
      <c r="H737326" s="60">
        <v>213963206</v>
      </c>
    </row>
    <row r="737327" spans="3:8">
      <c r="C737327" s="60">
        <v>998202713</v>
      </c>
      <c r="H737327" s="60">
        <v>9269550</v>
      </c>
    </row>
    <row r="737328" spans="3:8">
      <c r="C737328" s="60">
        <v>424239727</v>
      </c>
      <c r="H737328" s="60">
        <v>-139051</v>
      </c>
    </row>
    <row r="737329" spans="3:8">
      <c r="C737329" s="60">
        <v>4231515793</v>
      </c>
      <c r="H737329" s="60">
        <v>35082138</v>
      </c>
    </row>
    <row r="737330" spans="3:8">
      <c r="C737330" s="60">
        <v>3971065989</v>
      </c>
      <c r="H737330" s="60">
        <v>67359363</v>
      </c>
    </row>
    <row r="737331" spans="3:8">
      <c r="C737331" s="60">
        <v>743463158</v>
      </c>
      <c r="H737331" s="60">
        <v>8012551</v>
      </c>
    </row>
    <row r="737332" spans="3:8">
      <c r="C737332" s="60">
        <v>1134951771</v>
      </c>
      <c r="H737332" s="60">
        <v>10593892</v>
      </c>
    </row>
    <row r="737333" spans="3:8">
      <c r="C737333" s="60">
        <v>7381988804</v>
      </c>
      <c r="H737333" s="60">
        <v>48706414</v>
      </c>
    </row>
    <row r="737334" spans="3:8">
      <c r="C737334" s="60">
        <v>14217344091</v>
      </c>
      <c r="H737334" s="60">
        <v>175473024</v>
      </c>
    </row>
    <row r="737335" spans="3:8">
      <c r="C737335" s="60">
        <v>1108378826</v>
      </c>
      <c r="H737335" s="60">
        <v>4240421</v>
      </c>
    </row>
    <row r="737336" spans="3:8">
      <c r="C737336" s="60">
        <v>1536407104</v>
      </c>
      <c r="H737336" s="60">
        <v>22059059</v>
      </c>
    </row>
    <row r="737337" spans="3:8">
      <c r="C737337" s="60">
        <v>337476477</v>
      </c>
      <c r="H737337" s="60">
        <v>1445568</v>
      </c>
    </row>
    <row r="737338" spans="3:8">
      <c r="C737338" s="60">
        <v>1000181239</v>
      </c>
      <c r="H737338" s="60">
        <v>3351138</v>
      </c>
    </row>
    <row r="737339" spans="3:8">
      <c r="C737339" s="60">
        <v>508873569</v>
      </c>
      <c r="H737339" s="60">
        <v>6397270</v>
      </c>
    </row>
    <row r="737340" spans="3:8">
      <c r="C737340" s="60">
        <v>12884771902</v>
      </c>
      <c r="H737340" s="60">
        <v>248576668</v>
      </c>
    </row>
    <row r="737341" spans="3:8">
      <c r="C737341" s="60">
        <v>8828268860</v>
      </c>
      <c r="H737341" s="60">
        <v>160631813</v>
      </c>
    </row>
    <row r="737342" spans="3:8">
      <c r="C737342" s="60">
        <v>3798264871</v>
      </c>
      <c r="H737342" s="60">
        <v>14995293</v>
      </c>
    </row>
    <row r="737343" spans="3:8">
      <c r="C737343" s="60">
        <v>1516795293</v>
      </c>
      <c r="H737343" s="60">
        <v>2404648</v>
      </c>
    </row>
    <row r="737344" spans="3:8">
      <c r="C737344" s="60">
        <v>202565380</v>
      </c>
      <c r="H737344" s="60">
        <v>-1526541</v>
      </c>
    </row>
    <row r="737345" spans="3:8">
      <c r="C737345" s="60">
        <v>3854034005</v>
      </c>
      <c r="H737345" s="60">
        <v>47555832</v>
      </c>
    </row>
    <row r="737346" spans="3:8">
      <c r="C737346" s="60">
        <v>1884675456</v>
      </c>
      <c r="H737346" s="60">
        <v>-18439882</v>
      </c>
    </row>
    <row r="737347" spans="3:8">
      <c r="C737347" s="60">
        <v>5741534613</v>
      </c>
      <c r="H737347" s="60">
        <v>120797969</v>
      </c>
    </row>
    <row r="737348" spans="3:8">
      <c r="C737348" s="60">
        <v>11857765532</v>
      </c>
      <c r="H737348" s="60">
        <v>192611554</v>
      </c>
    </row>
    <row r="737349" spans="3:8">
      <c r="C737349" s="60">
        <v>2029035734</v>
      </c>
      <c r="H737349" s="60">
        <v>5811857</v>
      </c>
    </row>
    <row r="737350" spans="3:8">
      <c r="C737350" s="60">
        <v>80032081</v>
      </c>
      <c r="H737350" s="60">
        <v>591937</v>
      </c>
    </row>
    <row r="737351" spans="3:8">
      <c r="C737351" s="60">
        <v>579213625</v>
      </c>
      <c r="H737351" s="60">
        <v>5233933</v>
      </c>
    </row>
    <row r="737352" spans="3:8">
      <c r="C737352" s="60">
        <v>161231373</v>
      </c>
      <c r="H737352" s="60">
        <v>2509498</v>
      </c>
    </row>
    <row r="737353" spans="3:8">
      <c r="C737353" s="60">
        <v>386153735</v>
      </c>
      <c r="H737353" s="60">
        <v>4300325</v>
      </c>
    </row>
    <row r="737354" spans="3:8">
      <c r="C737354" s="60">
        <v>863935824</v>
      </c>
      <c r="H737354" s="60">
        <v>3662207</v>
      </c>
    </row>
    <row r="737355" spans="3:8">
      <c r="C737355" s="60">
        <v>603478828</v>
      </c>
      <c r="H737355" s="60">
        <v>14341033</v>
      </c>
    </row>
    <row r="737356" spans="3:8">
      <c r="C737356" s="60">
        <v>33783024</v>
      </c>
      <c r="H737356" s="60">
        <v>437570</v>
      </c>
    </row>
    <row r="737357" spans="3:8">
      <c r="C737357" s="60">
        <v>281702880</v>
      </c>
      <c r="H737357" s="60">
        <v>-443564</v>
      </c>
    </row>
    <row r="737358" spans="3:8">
      <c r="C737358" s="60">
        <v>1183131021</v>
      </c>
      <c r="H737358" s="60">
        <v>25186667</v>
      </c>
    </row>
    <row r="737359" spans="3:8">
      <c r="C737359" s="60">
        <v>1650365725</v>
      </c>
      <c r="H737359" s="60">
        <v>7928163</v>
      </c>
    </row>
    <row r="737360" spans="3:8">
      <c r="C737360" s="60">
        <v>570669407</v>
      </c>
      <c r="H737360" s="60">
        <v>-745435</v>
      </c>
    </row>
    <row r="737361" spans="3:8">
      <c r="C737361" s="60">
        <v>242598985</v>
      </c>
      <c r="H737361" s="60">
        <v>-795641</v>
      </c>
    </row>
    <row r="737362" spans="3:8">
      <c r="C737362" s="60">
        <v>6128375844</v>
      </c>
      <c r="H737362" s="60">
        <v>132133970</v>
      </c>
    </row>
    <row r="737363" spans="3:8">
      <c r="C737363" s="60">
        <v>9414025</v>
      </c>
      <c r="H737363" s="60">
        <v>283175</v>
      </c>
    </row>
    <row r="753666" spans="3:8">
      <c r="C753666" s="60" t="s">
        <v>174</v>
      </c>
      <c r="H753666" s="60" t="s">
        <v>1243</v>
      </c>
    </row>
    <row r="753667" spans="3:8">
      <c r="C753667" s="60">
        <v>371396063968</v>
      </c>
    </row>
    <row r="753668" spans="3:8">
      <c r="C753668" s="60">
        <v>586361568</v>
      </c>
      <c r="H753668" s="60">
        <v>-3584873</v>
      </c>
    </row>
    <row r="753669" spans="3:8">
      <c r="C753669" s="60">
        <v>488599039</v>
      </c>
      <c r="H753669" s="60">
        <v>-19621206</v>
      </c>
    </row>
    <row r="753670" spans="3:8">
      <c r="C753670" s="60">
        <v>948215101</v>
      </c>
      <c r="H753670" s="60">
        <v>6595735</v>
      </c>
    </row>
    <row r="753671" spans="3:8">
      <c r="C753671" s="60">
        <v>9969687980</v>
      </c>
      <c r="H753671" s="60">
        <v>157296922</v>
      </c>
    </row>
    <row r="753672" spans="3:8">
      <c r="C753672" s="60">
        <v>336963923</v>
      </c>
      <c r="H753672" s="60">
        <v>-16910878</v>
      </c>
    </row>
    <row r="753673" spans="3:8">
      <c r="C753673" s="60">
        <v>794462779</v>
      </c>
      <c r="H753673" s="60">
        <v>-29435515</v>
      </c>
    </row>
    <row r="753674" spans="3:8">
      <c r="C753674" s="60">
        <v>339136056</v>
      </c>
      <c r="H753674" s="60">
        <v>-22770654</v>
      </c>
    </row>
    <row r="753675" spans="3:8">
      <c r="C753675" s="60">
        <v>639560344</v>
      </c>
      <c r="H753675" s="60">
        <v>-133412</v>
      </c>
    </row>
    <row r="753676" spans="3:8">
      <c r="C753676" s="60">
        <v>705895455</v>
      </c>
      <c r="H753676" s="60">
        <v>-3387383</v>
      </c>
    </row>
    <row r="753677" spans="3:8">
      <c r="C753677" s="60">
        <v>174958053773</v>
      </c>
      <c r="H753677" s="60">
        <v>1938679418</v>
      </c>
    </row>
    <row r="753678" spans="3:8">
      <c r="C753678" s="60">
        <v>8992306105</v>
      </c>
      <c r="H753678" s="60">
        <v>368504450</v>
      </c>
    </row>
    <row r="753679" spans="3:8">
      <c r="C753679" s="60">
        <v>273594598</v>
      </c>
      <c r="H753679" s="60">
        <v>-939878</v>
      </c>
    </row>
    <row r="753680" spans="3:8">
      <c r="C753680" s="60">
        <v>748338217</v>
      </c>
      <c r="H753680" s="60">
        <v>-35079508</v>
      </c>
    </row>
    <row r="753681" spans="3:8">
      <c r="C753681" s="60">
        <v>742591566</v>
      </c>
      <c r="H753681" s="60">
        <v>-40440656</v>
      </c>
    </row>
    <row r="753682" spans="3:8">
      <c r="C753682" s="60">
        <v>273507955</v>
      </c>
      <c r="H753682" s="60">
        <v>-1304013</v>
      </c>
    </row>
    <row r="753683" spans="3:8">
      <c r="C753683" s="60">
        <v>674353021</v>
      </c>
      <c r="H753683" s="60">
        <v>-43882353</v>
      </c>
    </row>
    <row r="753684" spans="3:8">
      <c r="C753684" s="60">
        <v>1168107004</v>
      </c>
      <c r="H753684" s="60">
        <v>-41022308</v>
      </c>
    </row>
    <row r="753685" spans="3:8">
      <c r="C753685" s="60">
        <v>3950807489</v>
      </c>
      <c r="H753685" s="60">
        <v>159822657</v>
      </c>
    </row>
    <row r="753686" spans="3:8">
      <c r="C753686" s="60">
        <v>549827199</v>
      </c>
      <c r="H753686" s="60">
        <v>-33770138</v>
      </c>
    </row>
    <row r="753687" spans="3:8">
      <c r="C753687" s="60">
        <v>972643946</v>
      </c>
      <c r="H753687" s="60">
        <v>-27395906</v>
      </c>
    </row>
    <row r="753688" spans="3:8">
      <c r="C753688" s="60">
        <v>22267483718</v>
      </c>
      <c r="H753688" s="60">
        <v>272701264</v>
      </c>
    </row>
    <row r="753689" spans="3:8">
      <c r="C753689" s="60">
        <v>1113800464</v>
      </c>
      <c r="H753689" s="60">
        <v>1825589</v>
      </c>
    </row>
    <row r="753690" spans="3:8">
      <c r="C753690" s="60">
        <v>226078325</v>
      </c>
      <c r="H753690" s="60">
        <v>7871713</v>
      </c>
    </row>
    <row r="753691" spans="3:8">
      <c r="C753691" s="60">
        <v>772489868</v>
      </c>
      <c r="H753691" s="60">
        <v>12699692</v>
      </c>
    </row>
    <row r="753692" spans="3:8">
      <c r="C753692" s="60">
        <v>548998176</v>
      </c>
      <c r="H753692" s="60">
        <v>3987117</v>
      </c>
    </row>
    <row r="753693" spans="3:8">
      <c r="C753693" s="60">
        <v>643960069</v>
      </c>
      <c r="H753693" s="60">
        <v>4729787</v>
      </c>
    </row>
    <row r="753694" spans="3:8">
      <c r="C753694" s="60">
        <v>589268307</v>
      </c>
      <c r="H753694" s="60">
        <v>5549869</v>
      </c>
    </row>
    <row r="753695" spans="3:8">
      <c r="C753695" s="60">
        <v>891983736</v>
      </c>
      <c r="H753695" s="60">
        <v>20517337</v>
      </c>
    </row>
    <row r="753696" spans="3:8">
      <c r="C753696" s="60">
        <v>295520040</v>
      </c>
      <c r="H753696" s="60">
        <v>3310846</v>
      </c>
    </row>
    <row r="753697" spans="3:8">
      <c r="C753697" s="60">
        <v>1328199753</v>
      </c>
      <c r="H753697" s="60">
        <v>10004082</v>
      </c>
    </row>
    <row r="753698" spans="3:8">
      <c r="C753698" s="60">
        <v>8277193785</v>
      </c>
      <c r="H753698" s="60">
        <v>134335578</v>
      </c>
    </row>
    <row r="753699" spans="3:8">
      <c r="C753699" s="60">
        <v>299563983</v>
      </c>
      <c r="H753699" s="60">
        <v>2194824</v>
      </c>
    </row>
    <row r="753700" spans="3:8">
      <c r="C753700" s="60">
        <v>114441652</v>
      </c>
      <c r="H753700" s="60">
        <v>795866</v>
      </c>
    </row>
    <row r="753701" spans="3:8">
      <c r="C753701" s="60">
        <v>7320428976</v>
      </c>
      <c r="H753701" s="60">
        <v>101171848</v>
      </c>
    </row>
    <row r="753702" spans="3:8">
      <c r="C753702" s="60">
        <v>428965668</v>
      </c>
      <c r="H753702" s="60">
        <v>1929210</v>
      </c>
    </row>
    <row r="753703" spans="3:8">
      <c r="C753703" s="60">
        <v>240301348</v>
      </c>
      <c r="H753703" s="60">
        <v>4821100</v>
      </c>
    </row>
    <row r="753704" spans="3:8">
      <c r="C753704" s="60">
        <v>559686325</v>
      </c>
      <c r="H753704" s="60">
        <v>-11021501</v>
      </c>
    </row>
    <row r="753705" spans="3:8">
      <c r="C753705" s="60">
        <v>113999465</v>
      </c>
      <c r="H753705" s="60">
        <v>-160757</v>
      </c>
    </row>
    <row r="753706" spans="3:8">
      <c r="C753706" s="60">
        <v>215345430</v>
      </c>
      <c r="H753706" s="60">
        <v>-1753796</v>
      </c>
    </row>
    <row r="753707" spans="3:8">
      <c r="C753707" s="60">
        <v>3499758429</v>
      </c>
      <c r="H753707" s="60">
        <v>64411165</v>
      </c>
    </row>
    <row r="753708" spans="3:8">
      <c r="C753708" s="60">
        <v>229819698</v>
      </c>
      <c r="H753708" s="60">
        <v>3418464</v>
      </c>
    </row>
    <row r="753709" spans="3:8">
      <c r="C753709" s="60">
        <v>1236195032</v>
      </c>
      <c r="H753709" s="60">
        <v>11768745</v>
      </c>
    </row>
    <row r="753710" spans="3:8">
      <c r="C753710" s="60">
        <v>9103681319</v>
      </c>
      <c r="H753710" s="60">
        <v>213963206</v>
      </c>
    </row>
    <row r="753711" spans="3:8">
      <c r="C753711" s="60">
        <v>998202713</v>
      </c>
      <c r="H753711" s="60">
        <v>9269550</v>
      </c>
    </row>
    <row r="753712" spans="3:8">
      <c r="C753712" s="60">
        <v>424239727</v>
      </c>
      <c r="H753712" s="60">
        <v>-139051</v>
      </c>
    </row>
    <row r="753713" spans="3:8">
      <c r="C753713" s="60">
        <v>4231515793</v>
      </c>
      <c r="H753713" s="60">
        <v>35082138</v>
      </c>
    </row>
    <row r="753714" spans="3:8">
      <c r="C753714" s="60">
        <v>3971065989</v>
      </c>
      <c r="H753714" s="60">
        <v>67359363</v>
      </c>
    </row>
    <row r="753715" spans="3:8">
      <c r="C753715" s="60">
        <v>743463158</v>
      </c>
      <c r="H753715" s="60">
        <v>8012551</v>
      </c>
    </row>
    <row r="753716" spans="3:8">
      <c r="C753716" s="60">
        <v>1134951771</v>
      </c>
      <c r="H753716" s="60">
        <v>10593892</v>
      </c>
    </row>
    <row r="753717" spans="3:8">
      <c r="C753717" s="60">
        <v>7381988804</v>
      </c>
      <c r="H753717" s="60">
        <v>48706414</v>
      </c>
    </row>
    <row r="753718" spans="3:8">
      <c r="C753718" s="60">
        <v>14217344091</v>
      </c>
      <c r="H753718" s="60">
        <v>175473024</v>
      </c>
    </row>
    <row r="753719" spans="3:8">
      <c r="C753719" s="60">
        <v>1108378826</v>
      </c>
      <c r="H753719" s="60">
        <v>4240421</v>
      </c>
    </row>
    <row r="753720" spans="3:8">
      <c r="C753720" s="60">
        <v>1536407104</v>
      </c>
      <c r="H753720" s="60">
        <v>22059059</v>
      </c>
    </row>
    <row r="753721" spans="3:8">
      <c r="C753721" s="60">
        <v>337476477</v>
      </c>
      <c r="H753721" s="60">
        <v>1445568</v>
      </c>
    </row>
    <row r="753722" spans="3:8">
      <c r="C753722" s="60">
        <v>1000181239</v>
      </c>
      <c r="H753722" s="60">
        <v>3351138</v>
      </c>
    </row>
    <row r="753723" spans="3:8">
      <c r="C753723" s="60">
        <v>508873569</v>
      </c>
      <c r="H753723" s="60">
        <v>6397270</v>
      </c>
    </row>
    <row r="753724" spans="3:8">
      <c r="C753724" s="60">
        <v>12884771902</v>
      </c>
      <c r="H753724" s="60">
        <v>248576668</v>
      </c>
    </row>
    <row r="753725" spans="3:8">
      <c r="C753725" s="60">
        <v>8828268860</v>
      </c>
      <c r="H753725" s="60">
        <v>160631813</v>
      </c>
    </row>
    <row r="753726" spans="3:8">
      <c r="C753726" s="60">
        <v>3798264871</v>
      </c>
      <c r="H753726" s="60">
        <v>14995293</v>
      </c>
    </row>
    <row r="753727" spans="3:8">
      <c r="C753727" s="60">
        <v>1516795293</v>
      </c>
      <c r="H753727" s="60">
        <v>2404648</v>
      </c>
    </row>
    <row r="753728" spans="3:8">
      <c r="C753728" s="60">
        <v>202565380</v>
      </c>
      <c r="H753728" s="60">
        <v>-1526541</v>
      </c>
    </row>
    <row r="753729" spans="3:8">
      <c r="C753729" s="60">
        <v>3854034005</v>
      </c>
      <c r="H753729" s="60">
        <v>47555832</v>
      </c>
    </row>
    <row r="753730" spans="3:8">
      <c r="C753730" s="60">
        <v>1884675456</v>
      </c>
      <c r="H753730" s="60">
        <v>-18439882</v>
      </c>
    </row>
    <row r="753731" spans="3:8">
      <c r="C753731" s="60">
        <v>5741534613</v>
      </c>
      <c r="H753731" s="60">
        <v>120797969</v>
      </c>
    </row>
    <row r="753732" spans="3:8">
      <c r="C753732" s="60">
        <v>11857765532</v>
      </c>
      <c r="H753732" s="60">
        <v>192611554</v>
      </c>
    </row>
    <row r="753733" spans="3:8">
      <c r="C753733" s="60">
        <v>2029035734</v>
      </c>
      <c r="H753733" s="60">
        <v>5811857</v>
      </c>
    </row>
    <row r="753734" spans="3:8">
      <c r="C753734" s="60">
        <v>80032081</v>
      </c>
      <c r="H753734" s="60">
        <v>591937</v>
      </c>
    </row>
    <row r="753735" spans="3:8">
      <c r="C753735" s="60">
        <v>579213625</v>
      </c>
      <c r="H753735" s="60">
        <v>5233933</v>
      </c>
    </row>
    <row r="753736" spans="3:8">
      <c r="C753736" s="60">
        <v>161231373</v>
      </c>
      <c r="H753736" s="60">
        <v>2509498</v>
      </c>
    </row>
    <row r="753737" spans="3:8">
      <c r="C753737" s="60">
        <v>386153735</v>
      </c>
      <c r="H753737" s="60">
        <v>4300325</v>
      </c>
    </row>
    <row r="753738" spans="3:8">
      <c r="C753738" s="60">
        <v>863935824</v>
      </c>
      <c r="H753738" s="60">
        <v>3662207</v>
      </c>
    </row>
    <row r="753739" spans="3:8">
      <c r="C753739" s="60">
        <v>603478828</v>
      </c>
      <c r="H753739" s="60">
        <v>14341033</v>
      </c>
    </row>
    <row r="753740" spans="3:8">
      <c r="C753740" s="60">
        <v>33783024</v>
      </c>
      <c r="H753740" s="60">
        <v>437570</v>
      </c>
    </row>
    <row r="753741" spans="3:8">
      <c r="C753741" s="60">
        <v>281702880</v>
      </c>
      <c r="H753741" s="60">
        <v>-443564</v>
      </c>
    </row>
    <row r="753742" spans="3:8">
      <c r="C753742" s="60">
        <v>1183131021</v>
      </c>
      <c r="H753742" s="60">
        <v>25186667</v>
      </c>
    </row>
    <row r="753743" spans="3:8">
      <c r="C753743" s="60">
        <v>1650365725</v>
      </c>
      <c r="H753743" s="60">
        <v>7928163</v>
      </c>
    </row>
    <row r="753744" spans="3:8">
      <c r="C753744" s="60">
        <v>570669407</v>
      </c>
      <c r="H753744" s="60">
        <v>-745435</v>
      </c>
    </row>
    <row r="753745" spans="3:8">
      <c r="C753745" s="60">
        <v>242598985</v>
      </c>
      <c r="H753745" s="60">
        <v>-795641</v>
      </c>
    </row>
    <row r="753746" spans="3:8">
      <c r="C753746" s="60">
        <v>6128375844</v>
      </c>
      <c r="H753746" s="60">
        <v>132133970</v>
      </c>
    </row>
    <row r="753747" spans="3:8">
      <c r="C753747" s="60">
        <v>9414025</v>
      </c>
      <c r="H753747" s="60">
        <v>283175</v>
      </c>
    </row>
    <row r="770050" spans="3:8">
      <c r="C770050" s="60" t="s">
        <v>174</v>
      </c>
      <c r="H770050" s="60" t="s">
        <v>1243</v>
      </c>
    </row>
    <row r="770051" spans="3:8">
      <c r="C770051" s="60">
        <v>371396063968</v>
      </c>
    </row>
    <row r="770052" spans="3:8">
      <c r="C770052" s="60">
        <v>586361568</v>
      </c>
      <c r="H770052" s="60">
        <v>-3584873</v>
      </c>
    </row>
    <row r="770053" spans="3:8">
      <c r="C770053" s="60">
        <v>488599039</v>
      </c>
      <c r="H770053" s="60">
        <v>-19621206</v>
      </c>
    </row>
    <row r="770054" spans="3:8">
      <c r="C770054" s="60">
        <v>948215101</v>
      </c>
      <c r="H770054" s="60">
        <v>6595735</v>
      </c>
    </row>
    <row r="770055" spans="3:8">
      <c r="C770055" s="60">
        <v>9969687980</v>
      </c>
      <c r="H770055" s="60">
        <v>157296922</v>
      </c>
    </row>
    <row r="770056" spans="3:8">
      <c r="C770056" s="60">
        <v>336963923</v>
      </c>
      <c r="H770056" s="60">
        <v>-16910878</v>
      </c>
    </row>
    <row r="770057" spans="3:8">
      <c r="C770057" s="60">
        <v>794462779</v>
      </c>
      <c r="H770057" s="60">
        <v>-29435515</v>
      </c>
    </row>
    <row r="770058" spans="3:8">
      <c r="C770058" s="60">
        <v>339136056</v>
      </c>
      <c r="H770058" s="60">
        <v>-22770654</v>
      </c>
    </row>
    <row r="770059" spans="3:8">
      <c r="C770059" s="60">
        <v>639560344</v>
      </c>
      <c r="H770059" s="60">
        <v>-133412</v>
      </c>
    </row>
    <row r="770060" spans="3:8">
      <c r="C770060" s="60">
        <v>705895455</v>
      </c>
      <c r="H770060" s="60">
        <v>-3387383</v>
      </c>
    </row>
    <row r="770061" spans="3:8">
      <c r="C770061" s="60">
        <v>174958053773</v>
      </c>
      <c r="H770061" s="60">
        <v>1938679418</v>
      </c>
    </row>
    <row r="770062" spans="3:8">
      <c r="C770062" s="60">
        <v>8992306105</v>
      </c>
      <c r="H770062" s="60">
        <v>368504450</v>
      </c>
    </row>
    <row r="770063" spans="3:8">
      <c r="C770063" s="60">
        <v>273594598</v>
      </c>
      <c r="H770063" s="60">
        <v>-939878</v>
      </c>
    </row>
    <row r="770064" spans="3:8">
      <c r="C770064" s="60">
        <v>748338217</v>
      </c>
      <c r="H770064" s="60">
        <v>-35079508</v>
      </c>
    </row>
    <row r="770065" spans="3:8">
      <c r="C770065" s="60">
        <v>742591566</v>
      </c>
      <c r="H770065" s="60">
        <v>-40440656</v>
      </c>
    </row>
    <row r="770066" spans="3:8">
      <c r="C770066" s="60">
        <v>273507955</v>
      </c>
      <c r="H770066" s="60">
        <v>-1304013</v>
      </c>
    </row>
    <row r="770067" spans="3:8">
      <c r="C770067" s="60">
        <v>674353021</v>
      </c>
      <c r="H770067" s="60">
        <v>-43882353</v>
      </c>
    </row>
    <row r="770068" spans="3:8">
      <c r="C770068" s="60">
        <v>1168107004</v>
      </c>
      <c r="H770068" s="60">
        <v>-41022308</v>
      </c>
    </row>
    <row r="770069" spans="3:8">
      <c r="C770069" s="60">
        <v>3950807489</v>
      </c>
      <c r="H770069" s="60">
        <v>159822657</v>
      </c>
    </row>
    <row r="770070" spans="3:8">
      <c r="C770070" s="60">
        <v>549827199</v>
      </c>
      <c r="H770070" s="60">
        <v>-33770138</v>
      </c>
    </row>
    <row r="770071" spans="3:8">
      <c r="C770071" s="60">
        <v>972643946</v>
      </c>
      <c r="H770071" s="60">
        <v>-27395906</v>
      </c>
    </row>
    <row r="770072" spans="3:8">
      <c r="C770072" s="60">
        <v>22267483718</v>
      </c>
      <c r="H770072" s="60">
        <v>272701264</v>
      </c>
    </row>
    <row r="770073" spans="3:8">
      <c r="C770073" s="60">
        <v>1113800464</v>
      </c>
      <c r="H770073" s="60">
        <v>1825589</v>
      </c>
    </row>
    <row r="770074" spans="3:8">
      <c r="C770074" s="60">
        <v>226078325</v>
      </c>
      <c r="H770074" s="60">
        <v>7871713</v>
      </c>
    </row>
    <row r="770075" spans="3:8">
      <c r="C770075" s="60">
        <v>772489868</v>
      </c>
      <c r="H770075" s="60">
        <v>12699692</v>
      </c>
    </row>
    <row r="770076" spans="3:8">
      <c r="C770076" s="60">
        <v>548998176</v>
      </c>
      <c r="H770076" s="60">
        <v>3987117</v>
      </c>
    </row>
    <row r="770077" spans="3:8">
      <c r="C770077" s="60">
        <v>643960069</v>
      </c>
      <c r="H770077" s="60">
        <v>4729787</v>
      </c>
    </row>
    <row r="770078" spans="3:8">
      <c r="C770078" s="60">
        <v>589268307</v>
      </c>
      <c r="H770078" s="60">
        <v>5549869</v>
      </c>
    </row>
    <row r="770079" spans="3:8">
      <c r="C770079" s="60">
        <v>891983736</v>
      </c>
      <c r="H770079" s="60">
        <v>20517337</v>
      </c>
    </row>
    <row r="770080" spans="3:8">
      <c r="C770080" s="60">
        <v>295520040</v>
      </c>
      <c r="H770080" s="60">
        <v>3310846</v>
      </c>
    </row>
    <row r="770081" spans="3:8">
      <c r="C770081" s="60">
        <v>1328199753</v>
      </c>
      <c r="H770081" s="60">
        <v>10004082</v>
      </c>
    </row>
    <row r="770082" spans="3:8">
      <c r="C770082" s="60">
        <v>8277193785</v>
      </c>
      <c r="H770082" s="60">
        <v>134335578</v>
      </c>
    </row>
    <row r="770083" spans="3:8">
      <c r="C770083" s="60">
        <v>299563983</v>
      </c>
      <c r="H770083" s="60">
        <v>2194824</v>
      </c>
    </row>
    <row r="770084" spans="3:8">
      <c r="C770084" s="60">
        <v>114441652</v>
      </c>
      <c r="H770084" s="60">
        <v>795866</v>
      </c>
    </row>
    <row r="770085" spans="3:8">
      <c r="C770085" s="60">
        <v>7320428976</v>
      </c>
      <c r="H770085" s="60">
        <v>101171848</v>
      </c>
    </row>
    <row r="770086" spans="3:8">
      <c r="C770086" s="60">
        <v>428965668</v>
      </c>
      <c r="H770086" s="60">
        <v>1929210</v>
      </c>
    </row>
    <row r="770087" spans="3:8">
      <c r="C770087" s="60">
        <v>240301348</v>
      </c>
      <c r="H770087" s="60">
        <v>4821100</v>
      </c>
    </row>
    <row r="770088" spans="3:8">
      <c r="C770088" s="60">
        <v>559686325</v>
      </c>
      <c r="H770088" s="60">
        <v>-11021501</v>
      </c>
    </row>
    <row r="770089" spans="3:8">
      <c r="C770089" s="60">
        <v>113999465</v>
      </c>
      <c r="H770089" s="60">
        <v>-160757</v>
      </c>
    </row>
    <row r="770090" spans="3:8">
      <c r="C770090" s="60">
        <v>215345430</v>
      </c>
      <c r="H770090" s="60">
        <v>-1753796</v>
      </c>
    </row>
    <row r="770091" spans="3:8">
      <c r="C770091" s="60">
        <v>3499758429</v>
      </c>
      <c r="H770091" s="60">
        <v>64411165</v>
      </c>
    </row>
    <row r="770092" spans="3:8">
      <c r="C770092" s="60">
        <v>229819698</v>
      </c>
      <c r="H770092" s="60">
        <v>3418464</v>
      </c>
    </row>
    <row r="770093" spans="3:8">
      <c r="C770093" s="60">
        <v>1236195032</v>
      </c>
      <c r="H770093" s="60">
        <v>11768745</v>
      </c>
    </row>
    <row r="770094" spans="3:8">
      <c r="C770094" s="60">
        <v>9103681319</v>
      </c>
      <c r="H770094" s="60">
        <v>213963206</v>
      </c>
    </row>
    <row r="770095" spans="3:8">
      <c r="C770095" s="60">
        <v>998202713</v>
      </c>
      <c r="H770095" s="60">
        <v>9269550</v>
      </c>
    </row>
    <row r="770096" spans="3:8">
      <c r="C770096" s="60">
        <v>424239727</v>
      </c>
      <c r="H770096" s="60">
        <v>-139051</v>
      </c>
    </row>
    <row r="770097" spans="3:8">
      <c r="C770097" s="60">
        <v>4231515793</v>
      </c>
      <c r="H770097" s="60">
        <v>35082138</v>
      </c>
    </row>
    <row r="770098" spans="3:8">
      <c r="C770098" s="60">
        <v>3971065989</v>
      </c>
      <c r="H770098" s="60">
        <v>67359363</v>
      </c>
    </row>
    <row r="770099" spans="3:8">
      <c r="C770099" s="60">
        <v>743463158</v>
      </c>
      <c r="H770099" s="60">
        <v>8012551</v>
      </c>
    </row>
    <row r="770100" spans="3:8">
      <c r="C770100" s="60">
        <v>1134951771</v>
      </c>
      <c r="H770100" s="60">
        <v>10593892</v>
      </c>
    </row>
    <row r="770101" spans="3:8">
      <c r="C770101" s="60">
        <v>7381988804</v>
      </c>
      <c r="H770101" s="60">
        <v>48706414</v>
      </c>
    </row>
    <row r="770102" spans="3:8">
      <c r="C770102" s="60">
        <v>14217344091</v>
      </c>
      <c r="H770102" s="60">
        <v>175473024</v>
      </c>
    </row>
    <row r="770103" spans="3:8">
      <c r="C770103" s="60">
        <v>1108378826</v>
      </c>
      <c r="H770103" s="60">
        <v>4240421</v>
      </c>
    </row>
    <row r="770104" spans="3:8">
      <c r="C770104" s="60">
        <v>1536407104</v>
      </c>
      <c r="H770104" s="60">
        <v>22059059</v>
      </c>
    </row>
    <row r="770105" spans="3:8">
      <c r="C770105" s="60">
        <v>337476477</v>
      </c>
      <c r="H770105" s="60">
        <v>1445568</v>
      </c>
    </row>
    <row r="770106" spans="3:8">
      <c r="C770106" s="60">
        <v>1000181239</v>
      </c>
      <c r="H770106" s="60">
        <v>3351138</v>
      </c>
    </row>
    <row r="770107" spans="3:8">
      <c r="C770107" s="60">
        <v>508873569</v>
      </c>
      <c r="H770107" s="60">
        <v>6397270</v>
      </c>
    </row>
    <row r="770108" spans="3:8">
      <c r="C770108" s="60">
        <v>12884771902</v>
      </c>
      <c r="H770108" s="60">
        <v>248576668</v>
      </c>
    </row>
    <row r="770109" spans="3:8">
      <c r="C770109" s="60">
        <v>8828268860</v>
      </c>
      <c r="H770109" s="60">
        <v>160631813</v>
      </c>
    </row>
    <row r="770110" spans="3:8">
      <c r="C770110" s="60">
        <v>3798264871</v>
      </c>
      <c r="H770110" s="60">
        <v>14995293</v>
      </c>
    </row>
    <row r="770111" spans="3:8">
      <c r="C770111" s="60">
        <v>1516795293</v>
      </c>
      <c r="H770111" s="60">
        <v>2404648</v>
      </c>
    </row>
    <row r="770112" spans="3:8">
      <c r="C770112" s="60">
        <v>202565380</v>
      </c>
      <c r="H770112" s="60">
        <v>-1526541</v>
      </c>
    </row>
    <row r="770113" spans="3:8">
      <c r="C770113" s="60">
        <v>3854034005</v>
      </c>
      <c r="H770113" s="60">
        <v>47555832</v>
      </c>
    </row>
    <row r="770114" spans="3:8">
      <c r="C770114" s="60">
        <v>1884675456</v>
      </c>
      <c r="H770114" s="60">
        <v>-18439882</v>
      </c>
    </row>
    <row r="770115" spans="3:8">
      <c r="C770115" s="60">
        <v>5741534613</v>
      </c>
      <c r="H770115" s="60">
        <v>120797969</v>
      </c>
    </row>
    <row r="770116" spans="3:8">
      <c r="C770116" s="60">
        <v>11857765532</v>
      </c>
      <c r="H770116" s="60">
        <v>192611554</v>
      </c>
    </row>
    <row r="770117" spans="3:8">
      <c r="C770117" s="60">
        <v>2029035734</v>
      </c>
      <c r="H770117" s="60">
        <v>5811857</v>
      </c>
    </row>
    <row r="770118" spans="3:8">
      <c r="C770118" s="60">
        <v>80032081</v>
      </c>
      <c r="H770118" s="60">
        <v>591937</v>
      </c>
    </row>
    <row r="770119" spans="3:8">
      <c r="C770119" s="60">
        <v>579213625</v>
      </c>
      <c r="H770119" s="60">
        <v>5233933</v>
      </c>
    </row>
    <row r="770120" spans="3:8">
      <c r="C770120" s="60">
        <v>161231373</v>
      </c>
      <c r="H770120" s="60">
        <v>2509498</v>
      </c>
    </row>
    <row r="770121" spans="3:8">
      <c r="C770121" s="60">
        <v>386153735</v>
      </c>
      <c r="H770121" s="60">
        <v>4300325</v>
      </c>
    </row>
    <row r="770122" spans="3:8">
      <c r="C770122" s="60">
        <v>863935824</v>
      </c>
      <c r="H770122" s="60">
        <v>3662207</v>
      </c>
    </row>
    <row r="770123" spans="3:8">
      <c r="C770123" s="60">
        <v>603478828</v>
      </c>
      <c r="H770123" s="60">
        <v>14341033</v>
      </c>
    </row>
    <row r="770124" spans="3:8">
      <c r="C770124" s="60">
        <v>33783024</v>
      </c>
      <c r="H770124" s="60">
        <v>437570</v>
      </c>
    </row>
    <row r="770125" spans="3:8">
      <c r="C770125" s="60">
        <v>281702880</v>
      </c>
      <c r="H770125" s="60">
        <v>-443564</v>
      </c>
    </row>
    <row r="770126" spans="3:8">
      <c r="C770126" s="60">
        <v>1183131021</v>
      </c>
      <c r="H770126" s="60">
        <v>25186667</v>
      </c>
    </row>
    <row r="770127" spans="3:8">
      <c r="C770127" s="60">
        <v>1650365725</v>
      </c>
      <c r="H770127" s="60">
        <v>7928163</v>
      </c>
    </row>
    <row r="770128" spans="3:8">
      <c r="C770128" s="60">
        <v>570669407</v>
      </c>
      <c r="H770128" s="60">
        <v>-745435</v>
      </c>
    </row>
    <row r="770129" spans="3:8">
      <c r="C770129" s="60">
        <v>242598985</v>
      </c>
      <c r="H770129" s="60">
        <v>-795641</v>
      </c>
    </row>
    <row r="770130" spans="3:8">
      <c r="C770130" s="60">
        <v>6128375844</v>
      </c>
      <c r="H770130" s="60">
        <v>132133970</v>
      </c>
    </row>
    <row r="770131" spans="3:8">
      <c r="C770131" s="60">
        <v>9414025</v>
      </c>
      <c r="H770131" s="60">
        <v>283175</v>
      </c>
    </row>
    <row r="786434" spans="3:8">
      <c r="C786434" s="60" t="s">
        <v>174</v>
      </c>
      <c r="H786434" s="60" t="s">
        <v>1243</v>
      </c>
    </row>
    <row r="786435" spans="3:8">
      <c r="C786435" s="60">
        <v>371396063968</v>
      </c>
    </row>
    <row r="786436" spans="3:8">
      <c r="C786436" s="60">
        <v>586361568</v>
      </c>
      <c r="H786436" s="60">
        <v>-3584873</v>
      </c>
    </row>
    <row r="786437" spans="3:8">
      <c r="C786437" s="60">
        <v>488599039</v>
      </c>
      <c r="H786437" s="60">
        <v>-19621206</v>
      </c>
    </row>
    <row r="786438" spans="3:8">
      <c r="C786438" s="60">
        <v>948215101</v>
      </c>
      <c r="H786438" s="60">
        <v>6595735</v>
      </c>
    </row>
    <row r="786439" spans="3:8">
      <c r="C786439" s="60">
        <v>9969687980</v>
      </c>
      <c r="H786439" s="60">
        <v>157296922</v>
      </c>
    </row>
    <row r="786440" spans="3:8">
      <c r="C786440" s="60">
        <v>336963923</v>
      </c>
      <c r="H786440" s="60">
        <v>-16910878</v>
      </c>
    </row>
    <row r="786441" spans="3:8">
      <c r="C786441" s="60">
        <v>794462779</v>
      </c>
      <c r="H786441" s="60">
        <v>-29435515</v>
      </c>
    </row>
    <row r="786442" spans="3:8">
      <c r="C786442" s="60">
        <v>339136056</v>
      </c>
      <c r="H786442" s="60">
        <v>-22770654</v>
      </c>
    </row>
    <row r="786443" spans="3:8">
      <c r="C786443" s="60">
        <v>639560344</v>
      </c>
      <c r="H786443" s="60">
        <v>-133412</v>
      </c>
    </row>
    <row r="786444" spans="3:8">
      <c r="C786444" s="60">
        <v>705895455</v>
      </c>
      <c r="H786444" s="60">
        <v>-3387383</v>
      </c>
    </row>
    <row r="786445" spans="3:8">
      <c r="C786445" s="60">
        <v>174958053773</v>
      </c>
      <c r="H786445" s="60">
        <v>1938679418</v>
      </c>
    </row>
    <row r="786446" spans="3:8">
      <c r="C786446" s="60">
        <v>8992306105</v>
      </c>
      <c r="H786446" s="60">
        <v>368504450</v>
      </c>
    </row>
    <row r="786447" spans="3:8">
      <c r="C786447" s="60">
        <v>273594598</v>
      </c>
      <c r="H786447" s="60">
        <v>-939878</v>
      </c>
    </row>
    <row r="786448" spans="3:8">
      <c r="C786448" s="60">
        <v>748338217</v>
      </c>
      <c r="H786448" s="60">
        <v>-35079508</v>
      </c>
    </row>
    <row r="786449" spans="3:8">
      <c r="C786449" s="60">
        <v>742591566</v>
      </c>
      <c r="H786449" s="60">
        <v>-40440656</v>
      </c>
    </row>
    <row r="786450" spans="3:8">
      <c r="C786450" s="60">
        <v>273507955</v>
      </c>
      <c r="H786450" s="60">
        <v>-1304013</v>
      </c>
    </row>
    <row r="786451" spans="3:8">
      <c r="C786451" s="60">
        <v>674353021</v>
      </c>
      <c r="H786451" s="60">
        <v>-43882353</v>
      </c>
    </row>
    <row r="786452" spans="3:8">
      <c r="C786452" s="60">
        <v>1168107004</v>
      </c>
      <c r="H786452" s="60">
        <v>-41022308</v>
      </c>
    </row>
    <row r="786453" spans="3:8">
      <c r="C786453" s="60">
        <v>3950807489</v>
      </c>
      <c r="H786453" s="60">
        <v>159822657</v>
      </c>
    </row>
    <row r="786454" spans="3:8">
      <c r="C786454" s="60">
        <v>549827199</v>
      </c>
      <c r="H786454" s="60">
        <v>-33770138</v>
      </c>
    </row>
    <row r="786455" spans="3:8">
      <c r="C786455" s="60">
        <v>972643946</v>
      </c>
      <c r="H786455" s="60">
        <v>-27395906</v>
      </c>
    </row>
    <row r="786456" spans="3:8">
      <c r="C786456" s="60">
        <v>22267483718</v>
      </c>
      <c r="H786456" s="60">
        <v>272701264</v>
      </c>
    </row>
    <row r="786457" spans="3:8">
      <c r="C786457" s="60">
        <v>1113800464</v>
      </c>
      <c r="H786457" s="60">
        <v>1825589</v>
      </c>
    </row>
    <row r="786458" spans="3:8">
      <c r="C786458" s="60">
        <v>226078325</v>
      </c>
      <c r="H786458" s="60">
        <v>7871713</v>
      </c>
    </row>
    <row r="786459" spans="3:8">
      <c r="C786459" s="60">
        <v>772489868</v>
      </c>
      <c r="H786459" s="60">
        <v>12699692</v>
      </c>
    </row>
    <row r="786460" spans="3:8">
      <c r="C786460" s="60">
        <v>548998176</v>
      </c>
      <c r="H786460" s="60">
        <v>3987117</v>
      </c>
    </row>
    <row r="786461" spans="3:8">
      <c r="C786461" s="60">
        <v>643960069</v>
      </c>
      <c r="H786461" s="60">
        <v>4729787</v>
      </c>
    </row>
    <row r="786462" spans="3:8">
      <c r="C786462" s="60">
        <v>589268307</v>
      </c>
      <c r="H786462" s="60">
        <v>5549869</v>
      </c>
    </row>
    <row r="786463" spans="3:8">
      <c r="C786463" s="60">
        <v>891983736</v>
      </c>
      <c r="H786463" s="60">
        <v>20517337</v>
      </c>
    </row>
    <row r="786464" spans="3:8">
      <c r="C786464" s="60">
        <v>295520040</v>
      </c>
      <c r="H786464" s="60">
        <v>3310846</v>
      </c>
    </row>
    <row r="786465" spans="3:8">
      <c r="C786465" s="60">
        <v>1328199753</v>
      </c>
      <c r="H786465" s="60">
        <v>10004082</v>
      </c>
    </row>
    <row r="786466" spans="3:8">
      <c r="C786466" s="60">
        <v>8277193785</v>
      </c>
      <c r="H786466" s="60">
        <v>134335578</v>
      </c>
    </row>
    <row r="786467" spans="3:8">
      <c r="C786467" s="60">
        <v>299563983</v>
      </c>
      <c r="H786467" s="60">
        <v>2194824</v>
      </c>
    </row>
    <row r="786468" spans="3:8">
      <c r="C786468" s="60">
        <v>114441652</v>
      </c>
      <c r="H786468" s="60">
        <v>795866</v>
      </c>
    </row>
    <row r="786469" spans="3:8">
      <c r="C786469" s="60">
        <v>7320428976</v>
      </c>
      <c r="H786469" s="60">
        <v>101171848</v>
      </c>
    </row>
    <row r="786470" spans="3:8">
      <c r="C786470" s="60">
        <v>428965668</v>
      </c>
      <c r="H786470" s="60">
        <v>1929210</v>
      </c>
    </row>
    <row r="786471" spans="3:8">
      <c r="C786471" s="60">
        <v>240301348</v>
      </c>
      <c r="H786471" s="60">
        <v>4821100</v>
      </c>
    </row>
    <row r="786472" spans="3:8">
      <c r="C786472" s="60">
        <v>559686325</v>
      </c>
      <c r="H786472" s="60">
        <v>-11021501</v>
      </c>
    </row>
    <row r="786473" spans="3:8">
      <c r="C786473" s="60">
        <v>113999465</v>
      </c>
      <c r="H786473" s="60">
        <v>-160757</v>
      </c>
    </row>
    <row r="786474" spans="3:8">
      <c r="C786474" s="60">
        <v>215345430</v>
      </c>
      <c r="H786474" s="60">
        <v>-1753796</v>
      </c>
    </row>
    <row r="786475" spans="3:8">
      <c r="C786475" s="60">
        <v>3499758429</v>
      </c>
      <c r="H786475" s="60">
        <v>64411165</v>
      </c>
    </row>
    <row r="786476" spans="3:8">
      <c r="C786476" s="60">
        <v>229819698</v>
      </c>
      <c r="H786476" s="60">
        <v>3418464</v>
      </c>
    </row>
    <row r="786477" spans="3:8">
      <c r="C786477" s="60">
        <v>1236195032</v>
      </c>
      <c r="H786477" s="60">
        <v>11768745</v>
      </c>
    </row>
    <row r="786478" spans="3:8">
      <c r="C786478" s="60">
        <v>9103681319</v>
      </c>
      <c r="H786478" s="60">
        <v>213963206</v>
      </c>
    </row>
    <row r="786479" spans="3:8">
      <c r="C786479" s="60">
        <v>998202713</v>
      </c>
      <c r="H786479" s="60">
        <v>9269550</v>
      </c>
    </row>
    <row r="786480" spans="3:8">
      <c r="C786480" s="60">
        <v>424239727</v>
      </c>
      <c r="H786480" s="60">
        <v>-139051</v>
      </c>
    </row>
    <row r="786481" spans="3:8">
      <c r="C786481" s="60">
        <v>4231515793</v>
      </c>
      <c r="H786481" s="60">
        <v>35082138</v>
      </c>
    </row>
    <row r="786482" spans="3:8">
      <c r="C786482" s="60">
        <v>3971065989</v>
      </c>
      <c r="H786482" s="60">
        <v>67359363</v>
      </c>
    </row>
    <row r="786483" spans="3:8">
      <c r="C786483" s="60">
        <v>743463158</v>
      </c>
      <c r="H786483" s="60">
        <v>8012551</v>
      </c>
    </row>
    <row r="786484" spans="3:8">
      <c r="C786484" s="60">
        <v>1134951771</v>
      </c>
      <c r="H786484" s="60">
        <v>10593892</v>
      </c>
    </row>
    <row r="786485" spans="3:8">
      <c r="C786485" s="60">
        <v>7381988804</v>
      </c>
      <c r="H786485" s="60">
        <v>48706414</v>
      </c>
    </row>
    <row r="786486" spans="3:8">
      <c r="C786486" s="60">
        <v>14217344091</v>
      </c>
      <c r="H786486" s="60">
        <v>175473024</v>
      </c>
    </row>
    <row r="786487" spans="3:8">
      <c r="C786487" s="60">
        <v>1108378826</v>
      </c>
      <c r="H786487" s="60">
        <v>4240421</v>
      </c>
    </row>
    <row r="786488" spans="3:8">
      <c r="C786488" s="60">
        <v>1536407104</v>
      </c>
      <c r="H786488" s="60">
        <v>22059059</v>
      </c>
    </row>
    <row r="786489" spans="3:8">
      <c r="C786489" s="60">
        <v>337476477</v>
      </c>
      <c r="H786489" s="60">
        <v>1445568</v>
      </c>
    </row>
    <row r="786490" spans="3:8">
      <c r="C786490" s="60">
        <v>1000181239</v>
      </c>
      <c r="H786490" s="60">
        <v>3351138</v>
      </c>
    </row>
    <row r="786491" spans="3:8">
      <c r="C786491" s="60">
        <v>508873569</v>
      </c>
      <c r="H786491" s="60">
        <v>6397270</v>
      </c>
    </row>
    <row r="786492" spans="3:8">
      <c r="C786492" s="60">
        <v>12884771902</v>
      </c>
      <c r="H786492" s="60">
        <v>248576668</v>
      </c>
    </row>
    <row r="786493" spans="3:8">
      <c r="C786493" s="60">
        <v>8828268860</v>
      </c>
      <c r="H786493" s="60">
        <v>160631813</v>
      </c>
    </row>
    <row r="786494" spans="3:8">
      <c r="C786494" s="60">
        <v>3798264871</v>
      </c>
      <c r="H786494" s="60">
        <v>14995293</v>
      </c>
    </row>
    <row r="786495" spans="3:8">
      <c r="C786495" s="60">
        <v>1516795293</v>
      </c>
      <c r="H786495" s="60">
        <v>2404648</v>
      </c>
    </row>
    <row r="786496" spans="3:8">
      <c r="C786496" s="60">
        <v>202565380</v>
      </c>
      <c r="H786496" s="60">
        <v>-1526541</v>
      </c>
    </row>
    <row r="786497" spans="3:8">
      <c r="C786497" s="60">
        <v>3854034005</v>
      </c>
      <c r="H786497" s="60">
        <v>47555832</v>
      </c>
    </row>
    <row r="786498" spans="3:8">
      <c r="C786498" s="60">
        <v>1884675456</v>
      </c>
      <c r="H786498" s="60">
        <v>-18439882</v>
      </c>
    </row>
    <row r="786499" spans="3:8">
      <c r="C786499" s="60">
        <v>5741534613</v>
      </c>
      <c r="H786499" s="60">
        <v>120797969</v>
      </c>
    </row>
    <row r="786500" spans="3:8">
      <c r="C786500" s="60">
        <v>11857765532</v>
      </c>
      <c r="H786500" s="60">
        <v>192611554</v>
      </c>
    </row>
    <row r="786501" spans="3:8">
      <c r="C786501" s="60">
        <v>2029035734</v>
      </c>
      <c r="H786501" s="60">
        <v>5811857</v>
      </c>
    </row>
    <row r="786502" spans="3:8">
      <c r="C786502" s="60">
        <v>80032081</v>
      </c>
      <c r="H786502" s="60">
        <v>591937</v>
      </c>
    </row>
    <row r="786503" spans="3:8">
      <c r="C786503" s="60">
        <v>579213625</v>
      </c>
      <c r="H786503" s="60">
        <v>5233933</v>
      </c>
    </row>
    <row r="786504" spans="3:8">
      <c r="C786504" s="60">
        <v>161231373</v>
      </c>
      <c r="H786504" s="60">
        <v>2509498</v>
      </c>
    </row>
    <row r="786505" spans="3:8">
      <c r="C786505" s="60">
        <v>386153735</v>
      </c>
      <c r="H786505" s="60">
        <v>4300325</v>
      </c>
    </row>
    <row r="786506" spans="3:8">
      <c r="C786506" s="60">
        <v>863935824</v>
      </c>
      <c r="H786506" s="60">
        <v>3662207</v>
      </c>
    </row>
    <row r="786507" spans="3:8">
      <c r="C786507" s="60">
        <v>603478828</v>
      </c>
      <c r="H786507" s="60">
        <v>14341033</v>
      </c>
    </row>
    <row r="786508" spans="3:8">
      <c r="C786508" s="60">
        <v>33783024</v>
      </c>
      <c r="H786508" s="60">
        <v>437570</v>
      </c>
    </row>
    <row r="786509" spans="3:8">
      <c r="C786509" s="60">
        <v>281702880</v>
      </c>
      <c r="H786509" s="60">
        <v>-443564</v>
      </c>
    </row>
    <row r="786510" spans="3:8">
      <c r="C786510" s="60">
        <v>1183131021</v>
      </c>
      <c r="H786510" s="60">
        <v>25186667</v>
      </c>
    </row>
    <row r="786511" spans="3:8">
      <c r="C786511" s="60">
        <v>1650365725</v>
      </c>
      <c r="H786511" s="60">
        <v>7928163</v>
      </c>
    </row>
    <row r="786512" spans="3:8">
      <c r="C786512" s="60">
        <v>570669407</v>
      </c>
      <c r="H786512" s="60">
        <v>-745435</v>
      </c>
    </row>
    <row r="786513" spans="3:8">
      <c r="C786513" s="60">
        <v>242598985</v>
      </c>
      <c r="H786513" s="60">
        <v>-795641</v>
      </c>
    </row>
    <row r="786514" spans="3:8">
      <c r="C786514" s="60">
        <v>6128375844</v>
      </c>
      <c r="H786514" s="60">
        <v>132133970</v>
      </c>
    </row>
    <row r="786515" spans="3:8">
      <c r="C786515" s="60">
        <v>9414025</v>
      </c>
      <c r="H786515" s="60">
        <v>283175</v>
      </c>
    </row>
    <row r="802818" spans="3:8">
      <c r="C802818" s="60" t="s">
        <v>174</v>
      </c>
      <c r="H802818" s="60" t="s">
        <v>1243</v>
      </c>
    </row>
    <row r="802819" spans="3:8">
      <c r="C802819" s="60">
        <v>371396063968</v>
      </c>
    </row>
    <row r="802820" spans="3:8">
      <c r="C802820" s="60">
        <v>586361568</v>
      </c>
      <c r="H802820" s="60">
        <v>-3584873</v>
      </c>
    </row>
    <row r="802821" spans="3:8">
      <c r="C802821" s="60">
        <v>488599039</v>
      </c>
      <c r="H802821" s="60">
        <v>-19621206</v>
      </c>
    </row>
    <row r="802822" spans="3:8">
      <c r="C802822" s="60">
        <v>948215101</v>
      </c>
      <c r="H802822" s="60">
        <v>6595735</v>
      </c>
    </row>
    <row r="802823" spans="3:8">
      <c r="C802823" s="60">
        <v>9969687980</v>
      </c>
      <c r="H802823" s="60">
        <v>157296922</v>
      </c>
    </row>
    <row r="802824" spans="3:8">
      <c r="C802824" s="60">
        <v>336963923</v>
      </c>
      <c r="H802824" s="60">
        <v>-16910878</v>
      </c>
    </row>
    <row r="802825" spans="3:8">
      <c r="C802825" s="60">
        <v>794462779</v>
      </c>
      <c r="H802825" s="60">
        <v>-29435515</v>
      </c>
    </row>
    <row r="802826" spans="3:8">
      <c r="C802826" s="60">
        <v>339136056</v>
      </c>
      <c r="H802826" s="60">
        <v>-22770654</v>
      </c>
    </row>
    <row r="802827" spans="3:8">
      <c r="C802827" s="60">
        <v>639560344</v>
      </c>
      <c r="H802827" s="60">
        <v>-133412</v>
      </c>
    </row>
    <row r="802828" spans="3:8">
      <c r="C802828" s="60">
        <v>705895455</v>
      </c>
      <c r="H802828" s="60">
        <v>-3387383</v>
      </c>
    </row>
    <row r="802829" spans="3:8">
      <c r="C802829" s="60">
        <v>174958053773</v>
      </c>
      <c r="H802829" s="60">
        <v>1938679418</v>
      </c>
    </row>
    <row r="802830" spans="3:8">
      <c r="C802830" s="60">
        <v>8992306105</v>
      </c>
      <c r="H802830" s="60">
        <v>368504450</v>
      </c>
    </row>
    <row r="802831" spans="3:8">
      <c r="C802831" s="60">
        <v>273594598</v>
      </c>
      <c r="H802831" s="60">
        <v>-939878</v>
      </c>
    </row>
    <row r="802832" spans="3:8">
      <c r="C802832" s="60">
        <v>748338217</v>
      </c>
      <c r="H802832" s="60">
        <v>-35079508</v>
      </c>
    </row>
    <row r="802833" spans="3:8">
      <c r="C802833" s="60">
        <v>742591566</v>
      </c>
      <c r="H802833" s="60">
        <v>-40440656</v>
      </c>
    </row>
    <row r="802834" spans="3:8">
      <c r="C802834" s="60">
        <v>273507955</v>
      </c>
      <c r="H802834" s="60">
        <v>-1304013</v>
      </c>
    </row>
    <row r="802835" spans="3:8">
      <c r="C802835" s="60">
        <v>674353021</v>
      </c>
      <c r="H802835" s="60">
        <v>-43882353</v>
      </c>
    </row>
    <row r="802836" spans="3:8">
      <c r="C802836" s="60">
        <v>1168107004</v>
      </c>
      <c r="H802836" s="60">
        <v>-41022308</v>
      </c>
    </row>
    <row r="802837" spans="3:8">
      <c r="C802837" s="60">
        <v>3950807489</v>
      </c>
      <c r="H802837" s="60">
        <v>159822657</v>
      </c>
    </row>
    <row r="802838" spans="3:8">
      <c r="C802838" s="60">
        <v>549827199</v>
      </c>
      <c r="H802838" s="60">
        <v>-33770138</v>
      </c>
    </row>
    <row r="802839" spans="3:8">
      <c r="C802839" s="60">
        <v>972643946</v>
      </c>
      <c r="H802839" s="60">
        <v>-27395906</v>
      </c>
    </row>
    <row r="802840" spans="3:8">
      <c r="C802840" s="60">
        <v>22267483718</v>
      </c>
      <c r="H802840" s="60">
        <v>272701264</v>
      </c>
    </row>
    <row r="802841" spans="3:8">
      <c r="C802841" s="60">
        <v>1113800464</v>
      </c>
      <c r="H802841" s="60">
        <v>1825589</v>
      </c>
    </row>
    <row r="802842" spans="3:8">
      <c r="C802842" s="60">
        <v>226078325</v>
      </c>
      <c r="H802842" s="60">
        <v>7871713</v>
      </c>
    </row>
    <row r="802843" spans="3:8">
      <c r="C802843" s="60">
        <v>772489868</v>
      </c>
      <c r="H802843" s="60">
        <v>12699692</v>
      </c>
    </row>
    <row r="802844" spans="3:8">
      <c r="C802844" s="60">
        <v>548998176</v>
      </c>
      <c r="H802844" s="60">
        <v>3987117</v>
      </c>
    </row>
    <row r="802845" spans="3:8">
      <c r="C802845" s="60">
        <v>643960069</v>
      </c>
      <c r="H802845" s="60">
        <v>4729787</v>
      </c>
    </row>
    <row r="802846" spans="3:8">
      <c r="C802846" s="60">
        <v>589268307</v>
      </c>
      <c r="H802846" s="60">
        <v>5549869</v>
      </c>
    </row>
    <row r="802847" spans="3:8">
      <c r="C802847" s="60">
        <v>891983736</v>
      </c>
      <c r="H802847" s="60">
        <v>20517337</v>
      </c>
    </row>
    <row r="802848" spans="3:8">
      <c r="C802848" s="60">
        <v>295520040</v>
      </c>
      <c r="H802848" s="60">
        <v>3310846</v>
      </c>
    </row>
    <row r="802849" spans="3:8">
      <c r="C802849" s="60">
        <v>1328199753</v>
      </c>
      <c r="H802849" s="60">
        <v>10004082</v>
      </c>
    </row>
    <row r="802850" spans="3:8">
      <c r="C802850" s="60">
        <v>8277193785</v>
      </c>
      <c r="H802850" s="60">
        <v>134335578</v>
      </c>
    </row>
    <row r="802851" spans="3:8">
      <c r="C802851" s="60">
        <v>299563983</v>
      </c>
      <c r="H802851" s="60">
        <v>2194824</v>
      </c>
    </row>
    <row r="802852" spans="3:8">
      <c r="C802852" s="60">
        <v>114441652</v>
      </c>
      <c r="H802852" s="60">
        <v>795866</v>
      </c>
    </row>
    <row r="802853" spans="3:8">
      <c r="C802853" s="60">
        <v>7320428976</v>
      </c>
      <c r="H802853" s="60">
        <v>101171848</v>
      </c>
    </row>
    <row r="802854" spans="3:8">
      <c r="C802854" s="60">
        <v>428965668</v>
      </c>
      <c r="H802854" s="60">
        <v>1929210</v>
      </c>
    </row>
    <row r="802855" spans="3:8">
      <c r="C802855" s="60">
        <v>240301348</v>
      </c>
      <c r="H802855" s="60">
        <v>4821100</v>
      </c>
    </row>
    <row r="802856" spans="3:8">
      <c r="C802856" s="60">
        <v>559686325</v>
      </c>
      <c r="H802856" s="60">
        <v>-11021501</v>
      </c>
    </row>
    <row r="802857" spans="3:8">
      <c r="C802857" s="60">
        <v>113999465</v>
      </c>
      <c r="H802857" s="60">
        <v>-160757</v>
      </c>
    </row>
    <row r="802858" spans="3:8">
      <c r="C802858" s="60">
        <v>215345430</v>
      </c>
      <c r="H802858" s="60">
        <v>-1753796</v>
      </c>
    </row>
    <row r="802859" spans="3:8">
      <c r="C802859" s="60">
        <v>3499758429</v>
      </c>
      <c r="H802859" s="60">
        <v>64411165</v>
      </c>
    </row>
    <row r="802860" spans="3:8">
      <c r="C802860" s="60">
        <v>229819698</v>
      </c>
      <c r="H802860" s="60">
        <v>3418464</v>
      </c>
    </row>
    <row r="802861" spans="3:8">
      <c r="C802861" s="60">
        <v>1236195032</v>
      </c>
      <c r="H802861" s="60">
        <v>11768745</v>
      </c>
    </row>
    <row r="802862" spans="3:8">
      <c r="C802862" s="60">
        <v>9103681319</v>
      </c>
      <c r="H802862" s="60">
        <v>213963206</v>
      </c>
    </row>
    <row r="802863" spans="3:8">
      <c r="C802863" s="60">
        <v>998202713</v>
      </c>
      <c r="H802863" s="60">
        <v>9269550</v>
      </c>
    </row>
    <row r="802864" spans="3:8">
      <c r="C802864" s="60">
        <v>424239727</v>
      </c>
      <c r="H802864" s="60">
        <v>-139051</v>
      </c>
    </row>
    <row r="802865" spans="3:8">
      <c r="C802865" s="60">
        <v>4231515793</v>
      </c>
      <c r="H802865" s="60">
        <v>35082138</v>
      </c>
    </row>
    <row r="802866" spans="3:8">
      <c r="C802866" s="60">
        <v>3971065989</v>
      </c>
      <c r="H802866" s="60">
        <v>67359363</v>
      </c>
    </row>
    <row r="802867" spans="3:8">
      <c r="C802867" s="60">
        <v>743463158</v>
      </c>
      <c r="H802867" s="60">
        <v>8012551</v>
      </c>
    </row>
    <row r="802868" spans="3:8">
      <c r="C802868" s="60">
        <v>1134951771</v>
      </c>
      <c r="H802868" s="60">
        <v>10593892</v>
      </c>
    </row>
    <row r="802869" spans="3:8">
      <c r="C802869" s="60">
        <v>7381988804</v>
      </c>
      <c r="H802869" s="60">
        <v>48706414</v>
      </c>
    </row>
    <row r="802870" spans="3:8">
      <c r="C802870" s="60">
        <v>14217344091</v>
      </c>
      <c r="H802870" s="60">
        <v>175473024</v>
      </c>
    </row>
    <row r="802871" spans="3:8">
      <c r="C802871" s="60">
        <v>1108378826</v>
      </c>
      <c r="H802871" s="60">
        <v>4240421</v>
      </c>
    </row>
    <row r="802872" spans="3:8">
      <c r="C802872" s="60">
        <v>1536407104</v>
      </c>
      <c r="H802872" s="60">
        <v>22059059</v>
      </c>
    </row>
    <row r="802873" spans="3:8">
      <c r="C802873" s="60">
        <v>337476477</v>
      </c>
      <c r="H802873" s="60">
        <v>1445568</v>
      </c>
    </row>
    <row r="802874" spans="3:8">
      <c r="C802874" s="60">
        <v>1000181239</v>
      </c>
      <c r="H802874" s="60">
        <v>3351138</v>
      </c>
    </row>
    <row r="802875" spans="3:8">
      <c r="C802875" s="60">
        <v>508873569</v>
      </c>
      <c r="H802875" s="60">
        <v>6397270</v>
      </c>
    </row>
    <row r="802876" spans="3:8">
      <c r="C802876" s="60">
        <v>12884771902</v>
      </c>
      <c r="H802876" s="60">
        <v>248576668</v>
      </c>
    </row>
    <row r="802877" spans="3:8">
      <c r="C802877" s="60">
        <v>8828268860</v>
      </c>
      <c r="H802877" s="60">
        <v>160631813</v>
      </c>
    </row>
    <row r="802878" spans="3:8">
      <c r="C802878" s="60">
        <v>3798264871</v>
      </c>
      <c r="H802878" s="60">
        <v>14995293</v>
      </c>
    </row>
    <row r="802879" spans="3:8">
      <c r="C802879" s="60">
        <v>1516795293</v>
      </c>
      <c r="H802879" s="60">
        <v>2404648</v>
      </c>
    </row>
    <row r="802880" spans="3:8">
      <c r="C802880" s="60">
        <v>202565380</v>
      </c>
      <c r="H802880" s="60">
        <v>-1526541</v>
      </c>
    </row>
    <row r="802881" spans="3:8">
      <c r="C802881" s="60">
        <v>3854034005</v>
      </c>
      <c r="H802881" s="60">
        <v>47555832</v>
      </c>
    </row>
    <row r="802882" spans="3:8">
      <c r="C802882" s="60">
        <v>1884675456</v>
      </c>
      <c r="H802882" s="60">
        <v>-18439882</v>
      </c>
    </row>
    <row r="802883" spans="3:8">
      <c r="C802883" s="60">
        <v>5741534613</v>
      </c>
      <c r="H802883" s="60">
        <v>120797969</v>
      </c>
    </row>
    <row r="802884" spans="3:8">
      <c r="C802884" s="60">
        <v>11857765532</v>
      </c>
      <c r="H802884" s="60">
        <v>192611554</v>
      </c>
    </row>
    <row r="802885" spans="3:8">
      <c r="C802885" s="60">
        <v>2029035734</v>
      </c>
      <c r="H802885" s="60">
        <v>5811857</v>
      </c>
    </row>
    <row r="802886" spans="3:8">
      <c r="C802886" s="60">
        <v>80032081</v>
      </c>
      <c r="H802886" s="60">
        <v>591937</v>
      </c>
    </row>
    <row r="802887" spans="3:8">
      <c r="C802887" s="60">
        <v>579213625</v>
      </c>
      <c r="H802887" s="60">
        <v>5233933</v>
      </c>
    </row>
    <row r="802888" spans="3:8">
      <c r="C802888" s="60">
        <v>161231373</v>
      </c>
      <c r="H802888" s="60">
        <v>2509498</v>
      </c>
    </row>
    <row r="802889" spans="3:8">
      <c r="C802889" s="60">
        <v>386153735</v>
      </c>
      <c r="H802889" s="60">
        <v>4300325</v>
      </c>
    </row>
    <row r="802890" spans="3:8">
      <c r="C802890" s="60">
        <v>863935824</v>
      </c>
      <c r="H802890" s="60">
        <v>3662207</v>
      </c>
    </row>
    <row r="802891" spans="3:8">
      <c r="C802891" s="60">
        <v>603478828</v>
      </c>
      <c r="H802891" s="60">
        <v>14341033</v>
      </c>
    </row>
    <row r="802892" spans="3:8">
      <c r="C802892" s="60">
        <v>33783024</v>
      </c>
      <c r="H802892" s="60">
        <v>437570</v>
      </c>
    </row>
    <row r="802893" spans="3:8">
      <c r="C802893" s="60">
        <v>281702880</v>
      </c>
      <c r="H802893" s="60">
        <v>-443564</v>
      </c>
    </row>
    <row r="802894" spans="3:8">
      <c r="C802894" s="60">
        <v>1183131021</v>
      </c>
      <c r="H802894" s="60">
        <v>25186667</v>
      </c>
    </row>
    <row r="802895" spans="3:8">
      <c r="C802895" s="60">
        <v>1650365725</v>
      </c>
      <c r="H802895" s="60">
        <v>7928163</v>
      </c>
    </row>
    <row r="802896" spans="3:8">
      <c r="C802896" s="60">
        <v>570669407</v>
      </c>
      <c r="H802896" s="60">
        <v>-745435</v>
      </c>
    </row>
    <row r="802897" spans="3:8">
      <c r="C802897" s="60">
        <v>242598985</v>
      </c>
      <c r="H802897" s="60">
        <v>-795641</v>
      </c>
    </row>
    <row r="802898" spans="3:8">
      <c r="C802898" s="60">
        <v>6128375844</v>
      </c>
      <c r="H802898" s="60">
        <v>132133970</v>
      </c>
    </row>
    <row r="802899" spans="3:8">
      <c r="C802899" s="60">
        <v>9414025</v>
      </c>
      <c r="H802899" s="60">
        <v>283175</v>
      </c>
    </row>
    <row r="819202" spans="3:8">
      <c r="C819202" s="60" t="s">
        <v>174</v>
      </c>
      <c r="H819202" s="60" t="s">
        <v>1243</v>
      </c>
    </row>
    <row r="819203" spans="3:8">
      <c r="C819203" s="60">
        <v>371396063968</v>
      </c>
    </row>
    <row r="819204" spans="3:8">
      <c r="C819204" s="60">
        <v>586361568</v>
      </c>
      <c r="H819204" s="60">
        <v>-3584873</v>
      </c>
    </row>
    <row r="819205" spans="3:8">
      <c r="C819205" s="60">
        <v>488599039</v>
      </c>
      <c r="H819205" s="60">
        <v>-19621206</v>
      </c>
    </row>
    <row r="819206" spans="3:8">
      <c r="C819206" s="60">
        <v>948215101</v>
      </c>
      <c r="H819206" s="60">
        <v>6595735</v>
      </c>
    </row>
    <row r="819207" spans="3:8">
      <c r="C819207" s="60">
        <v>9969687980</v>
      </c>
      <c r="H819207" s="60">
        <v>157296922</v>
      </c>
    </row>
    <row r="819208" spans="3:8">
      <c r="C819208" s="60">
        <v>336963923</v>
      </c>
      <c r="H819208" s="60">
        <v>-16910878</v>
      </c>
    </row>
    <row r="819209" spans="3:8">
      <c r="C819209" s="60">
        <v>794462779</v>
      </c>
      <c r="H819209" s="60">
        <v>-29435515</v>
      </c>
    </row>
    <row r="819210" spans="3:8">
      <c r="C819210" s="60">
        <v>339136056</v>
      </c>
      <c r="H819210" s="60">
        <v>-22770654</v>
      </c>
    </row>
    <row r="819211" spans="3:8">
      <c r="C819211" s="60">
        <v>639560344</v>
      </c>
      <c r="H819211" s="60">
        <v>-133412</v>
      </c>
    </row>
    <row r="819212" spans="3:8">
      <c r="C819212" s="60">
        <v>705895455</v>
      </c>
      <c r="H819212" s="60">
        <v>-3387383</v>
      </c>
    </row>
    <row r="819213" spans="3:8">
      <c r="C819213" s="60">
        <v>174958053773</v>
      </c>
      <c r="H819213" s="60">
        <v>1938679418</v>
      </c>
    </row>
    <row r="819214" spans="3:8">
      <c r="C819214" s="60">
        <v>8992306105</v>
      </c>
      <c r="H819214" s="60">
        <v>368504450</v>
      </c>
    </row>
    <row r="819215" spans="3:8">
      <c r="C819215" s="60">
        <v>273594598</v>
      </c>
      <c r="H819215" s="60">
        <v>-939878</v>
      </c>
    </row>
    <row r="819216" spans="3:8">
      <c r="C819216" s="60">
        <v>748338217</v>
      </c>
      <c r="H819216" s="60">
        <v>-35079508</v>
      </c>
    </row>
    <row r="819217" spans="3:8">
      <c r="C819217" s="60">
        <v>742591566</v>
      </c>
      <c r="H819217" s="60">
        <v>-40440656</v>
      </c>
    </row>
    <row r="819218" spans="3:8">
      <c r="C819218" s="60">
        <v>273507955</v>
      </c>
      <c r="H819218" s="60">
        <v>-1304013</v>
      </c>
    </row>
    <row r="819219" spans="3:8">
      <c r="C819219" s="60">
        <v>674353021</v>
      </c>
      <c r="H819219" s="60">
        <v>-43882353</v>
      </c>
    </row>
    <row r="819220" spans="3:8">
      <c r="C819220" s="60">
        <v>1168107004</v>
      </c>
      <c r="H819220" s="60">
        <v>-41022308</v>
      </c>
    </row>
    <row r="819221" spans="3:8">
      <c r="C819221" s="60">
        <v>3950807489</v>
      </c>
      <c r="H819221" s="60">
        <v>159822657</v>
      </c>
    </row>
    <row r="819222" spans="3:8">
      <c r="C819222" s="60">
        <v>549827199</v>
      </c>
      <c r="H819222" s="60">
        <v>-33770138</v>
      </c>
    </row>
    <row r="819223" spans="3:8">
      <c r="C819223" s="60">
        <v>972643946</v>
      </c>
      <c r="H819223" s="60">
        <v>-27395906</v>
      </c>
    </row>
    <row r="819224" spans="3:8">
      <c r="C819224" s="60">
        <v>22267483718</v>
      </c>
      <c r="H819224" s="60">
        <v>272701264</v>
      </c>
    </row>
    <row r="819225" spans="3:8">
      <c r="C819225" s="60">
        <v>1113800464</v>
      </c>
      <c r="H819225" s="60">
        <v>1825589</v>
      </c>
    </row>
    <row r="819226" spans="3:8">
      <c r="C819226" s="60">
        <v>226078325</v>
      </c>
      <c r="H819226" s="60">
        <v>7871713</v>
      </c>
    </row>
    <row r="819227" spans="3:8">
      <c r="C819227" s="60">
        <v>772489868</v>
      </c>
      <c r="H819227" s="60">
        <v>12699692</v>
      </c>
    </row>
    <row r="819228" spans="3:8">
      <c r="C819228" s="60">
        <v>548998176</v>
      </c>
      <c r="H819228" s="60">
        <v>3987117</v>
      </c>
    </row>
    <row r="819229" spans="3:8">
      <c r="C819229" s="60">
        <v>643960069</v>
      </c>
      <c r="H819229" s="60">
        <v>4729787</v>
      </c>
    </row>
    <row r="819230" spans="3:8">
      <c r="C819230" s="60">
        <v>589268307</v>
      </c>
      <c r="H819230" s="60">
        <v>5549869</v>
      </c>
    </row>
    <row r="819231" spans="3:8">
      <c r="C819231" s="60">
        <v>891983736</v>
      </c>
      <c r="H819231" s="60">
        <v>20517337</v>
      </c>
    </row>
    <row r="819232" spans="3:8">
      <c r="C819232" s="60">
        <v>295520040</v>
      </c>
      <c r="H819232" s="60">
        <v>3310846</v>
      </c>
    </row>
    <row r="819233" spans="3:8">
      <c r="C819233" s="60">
        <v>1328199753</v>
      </c>
      <c r="H819233" s="60">
        <v>10004082</v>
      </c>
    </row>
    <row r="819234" spans="3:8">
      <c r="C819234" s="60">
        <v>8277193785</v>
      </c>
      <c r="H819234" s="60">
        <v>134335578</v>
      </c>
    </row>
    <row r="819235" spans="3:8">
      <c r="C819235" s="60">
        <v>299563983</v>
      </c>
      <c r="H819235" s="60">
        <v>2194824</v>
      </c>
    </row>
    <row r="819236" spans="3:8">
      <c r="C819236" s="60">
        <v>114441652</v>
      </c>
      <c r="H819236" s="60">
        <v>795866</v>
      </c>
    </row>
    <row r="819237" spans="3:8">
      <c r="C819237" s="60">
        <v>7320428976</v>
      </c>
      <c r="H819237" s="60">
        <v>101171848</v>
      </c>
    </row>
    <row r="819238" spans="3:8">
      <c r="C819238" s="60">
        <v>428965668</v>
      </c>
      <c r="H819238" s="60">
        <v>1929210</v>
      </c>
    </row>
    <row r="819239" spans="3:8">
      <c r="C819239" s="60">
        <v>240301348</v>
      </c>
      <c r="H819239" s="60">
        <v>4821100</v>
      </c>
    </row>
    <row r="819240" spans="3:8">
      <c r="C819240" s="60">
        <v>559686325</v>
      </c>
      <c r="H819240" s="60">
        <v>-11021501</v>
      </c>
    </row>
    <row r="819241" spans="3:8">
      <c r="C819241" s="60">
        <v>113999465</v>
      </c>
      <c r="H819241" s="60">
        <v>-160757</v>
      </c>
    </row>
    <row r="819242" spans="3:8">
      <c r="C819242" s="60">
        <v>215345430</v>
      </c>
      <c r="H819242" s="60">
        <v>-1753796</v>
      </c>
    </row>
    <row r="819243" spans="3:8">
      <c r="C819243" s="60">
        <v>3499758429</v>
      </c>
      <c r="H819243" s="60">
        <v>64411165</v>
      </c>
    </row>
    <row r="819244" spans="3:8">
      <c r="C819244" s="60">
        <v>229819698</v>
      </c>
      <c r="H819244" s="60">
        <v>3418464</v>
      </c>
    </row>
    <row r="819245" spans="3:8">
      <c r="C819245" s="60">
        <v>1236195032</v>
      </c>
      <c r="H819245" s="60">
        <v>11768745</v>
      </c>
    </row>
    <row r="819246" spans="3:8">
      <c r="C819246" s="60">
        <v>9103681319</v>
      </c>
      <c r="H819246" s="60">
        <v>213963206</v>
      </c>
    </row>
    <row r="819247" spans="3:8">
      <c r="C819247" s="60">
        <v>998202713</v>
      </c>
      <c r="H819247" s="60">
        <v>9269550</v>
      </c>
    </row>
    <row r="819248" spans="3:8">
      <c r="C819248" s="60">
        <v>424239727</v>
      </c>
      <c r="H819248" s="60">
        <v>-139051</v>
      </c>
    </row>
    <row r="819249" spans="3:8">
      <c r="C819249" s="60">
        <v>4231515793</v>
      </c>
      <c r="H819249" s="60">
        <v>35082138</v>
      </c>
    </row>
    <row r="819250" spans="3:8">
      <c r="C819250" s="60">
        <v>3971065989</v>
      </c>
      <c r="H819250" s="60">
        <v>67359363</v>
      </c>
    </row>
    <row r="819251" spans="3:8">
      <c r="C819251" s="60">
        <v>743463158</v>
      </c>
      <c r="H819251" s="60">
        <v>8012551</v>
      </c>
    </row>
    <row r="819252" spans="3:8">
      <c r="C819252" s="60">
        <v>1134951771</v>
      </c>
      <c r="H819252" s="60">
        <v>10593892</v>
      </c>
    </row>
    <row r="819253" spans="3:8">
      <c r="C819253" s="60">
        <v>7381988804</v>
      </c>
      <c r="H819253" s="60">
        <v>48706414</v>
      </c>
    </row>
    <row r="819254" spans="3:8">
      <c r="C819254" s="60">
        <v>14217344091</v>
      </c>
      <c r="H819254" s="60">
        <v>175473024</v>
      </c>
    </row>
    <row r="819255" spans="3:8">
      <c r="C819255" s="60">
        <v>1108378826</v>
      </c>
      <c r="H819255" s="60">
        <v>4240421</v>
      </c>
    </row>
    <row r="819256" spans="3:8">
      <c r="C819256" s="60">
        <v>1536407104</v>
      </c>
      <c r="H819256" s="60">
        <v>22059059</v>
      </c>
    </row>
    <row r="819257" spans="3:8">
      <c r="C819257" s="60">
        <v>337476477</v>
      </c>
      <c r="H819257" s="60">
        <v>1445568</v>
      </c>
    </row>
    <row r="819258" spans="3:8">
      <c r="C819258" s="60">
        <v>1000181239</v>
      </c>
      <c r="H819258" s="60">
        <v>3351138</v>
      </c>
    </row>
    <row r="819259" spans="3:8">
      <c r="C819259" s="60">
        <v>508873569</v>
      </c>
      <c r="H819259" s="60">
        <v>6397270</v>
      </c>
    </row>
    <row r="819260" spans="3:8">
      <c r="C819260" s="60">
        <v>12884771902</v>
      </c>
      <c r="H819260" s="60">
        <v>248576668</v>
      </c>
    </row>
    <row r="819261" spans="3:8">
      <c r="C819261" s="60">
        <v>8828268860</v>
      </c>
      <c r="H819261" s="60">
        <v>160631813</v>
      </c>
    </row>
    <row r="819262" spans="3:8">
      <c r="C819262" s="60">
        <v>3798264871</v>
      </c>
      <c r="H819262" s="60">
        <v>14995293</v>
      </c>
    </row>
    <row r="819263" spans="3:8">
      <c r="C819263" s="60">
        <v>1516795293</v>
      </c>
      <c r="H819263" s="60">
        <v>2404648</v>
      </c>
    </row>
    <row r="819264" spans="3:8">
      <c r="C819264" s="60">
        <v>202565380</v>
      </c>
      <c r="H819264" s="60">
        <v>-1526541</v>
      </c>
    </row>
    <row r="819265" spans="3:8">
      <c r="C819265" s="60">
        <v>3854034005</v>
      </c>
      <c r="H819265" s="60">
        <v>47555832</v>
      </c>
    </row>
    <row r="819266" spans="3:8">
      <c r="C819266" s="60">
        <v>1884675456</v>
      </c>
      <c r="H819266" s="60">
        <v>-18439882</v>
      </c>
    </row>
    <row r="819267" spans="3:8">
      <c r="C819267" s="60">
        <v>5741534613</v>
      </c>
      <c r="H819267" s="60">
        <v>120797969</v>
      </c>
    </row>
    <row r="819268" spans="3:8">
      <c r="C819268" s="60">
        <v>11857765532</v>
      </c>
      <c r="H819268" s="60">
        <v>192611554</v>
      </c>
    </row>
    <row r="819269" spans="3:8">
      <c r="C819269" s="60">
        <v>2029035734</v>
      </c>
      <c r="H819269" s="60">
        <v>5811857</v>
      </c>
    </row>
    <row r="819270" spans="3:8">
      <c r="C819270" s="60">
        <v>80032081</v>
      </c>
      <c r="H819270" s="60">
        <v>591937</v>
      </c>
    </row>
    <row r="819271" spans="3:8">
      <c r="C819271" s="60">
        <v>579213625</v>
      </c>
      <c r="H819271" s="60">
        <v>5233933</v>
      </c>
    </row>
    <row r="819272" spans="3:8">
      <c r="C819272" s="60">
        <v>161231373</v>
      </c>
      <c r="H819272" s="60">
        <v>2509498</v>
      </c>
    </row>
    <row r="819273" spans="3:8">
      <c r="C819273" s="60">
        <v>386153735</v>
      </c>
      <c r="H819273" s="60">
        <v>4300325</v>
      </c>
    </row>
    <row r="819274" spans="3:8">
      <c r="C819274" s="60">
        <v>863935824</v>
      </c>
      <c r="H819274" s="60">
        <v>3662207</v>
      </c>
    </row>
    <row r="819275" spans="3:8">
      <c r="C819275" s="60">
        <v>603478828</v>
      </c>
      <c r="H819275" s="60">
        <v>14341033</v>
      </c>
    </row>
    <row r="819276" spans="3:8">
      <c r="C819276" s="60">
        <v>33783024</v>
      </c>
      <c r="H819276" s="60">
        <v>437570</v>
      </c>
    </row>
    <row r="819277" spans="3:8">
      <c r="C819277" s="60">
        <v>281702880</v>
      </c>
      <c r="H819277" s="60">
        <v>-443564</v>
      </c>
    </row>
    <row r="819278" spans="3:8">
      <c r="C819278" s="60">
        <v>1183131021</v>
      </c>
      <c r="H819278" s="60">
        <v>25186667</v>
      </c>
    </row>
    <row r="819279" spans="3:8">
      <c r="C819279" s="60">
        <v>1650365725</v>
      </c>
      <c r="H819279" s="60">
        <v>7928163</v>
      </c>
    </row>
    <row r="819280" spans="3:8">
      <c r="C819280" s="60">
        <v>570669407</v>
      </c>
      <c r="H819280" s="60">
        <v>-745435</v>
      </c>
    </row>
    <row r="819281" spans="3:8">
      <c r="C819281" s="60">
        <v>242598985</v>
      </c>
      <c r="H819281" s="60">
        <v>-795641</v>
      </c>
    </row>
    <row r="819282" spans="3:8">
      <c r="C819282" s="60">
        <v>6128375844</v>
      </c>
      <c r="H819282" s="60">
        <v>132133970</v>
      </c>
    </row>
    <row r="819283" spans="3:8">
      <c r="C819283" s="60">
        <v>9414025</v>
      </c>
      <c r="H819283" s="60">
        <v>283175</v>
      </c>
    </row>
    <row r="835586" spans="3:8">
      <c r="C835586" s="60" t="s">
        <v>174</v>
      </c>
      <c r="H835586" s="60" t="s">
        <v>1243</v>
      </c>
    </row>
    <row r="835587" spans="3:8">
      <c r="C835587" s="60">
        <v>371396063968</v>
      </c>
    </row>
    <row r="835588" spans="3:8">
      <c r="C835588" s="60">
        <v>586361568</v>
      </c>
      <c r="H835588" s="60">
        <v>-3584873</v>
      </c>
    </row>
    <row r="835589" spans="3:8">
      <c r="C835589" s="60">
        <v>488599039</v>
      </c>
      <c r="H835589" s="60">
        <v>-19621206</v>
      </c>
    </row>
    <row r="835590" spans="3:8">
      <c r="C835590" s="60">
        <v>948215101</v>
      </c>
      <c r="H835590" s="60">
        <v>6595735</v>
      </c>
    </row>
    <row r="835591" spans="3:8">
      <c r="C835591" s="60">
        <v>9969687980</v>
      </c>
      <c r="H835591" s="60">
        <v>157296922</v>
      </c>
    </row>
    <row r="835592" spans="3:8">
      <c r="C835592" s="60">
        <v>336963923</v>
      </c>
      <c r="H835592" s="60">
        <v>-16910878</v>
      </c>
    </row>
    <row r="835593" spans="3:8">
      <c r="C835593" s="60">
        <v>794462779</v>
      </c>
      <c r="H835593" s="60">
        <v>-29435515</v>
      </c>
    </row>
    <row r="835594" spans="3:8">
      <c r="C835594" s="60">
        <v>339136056</v>
      </c>
      <c r="H835594" s="60">
        <v>-22770654</v>
      </c>
    </row>
    <row r="835595" spans="3:8">
      <c r="C835595" s="60">
        <v>639560344</v>
      </c>
      <c r="H835595" s="60">
        <v>-133412</v>
      </c>
    </row>
    <row r="835596" spans="3:8">
      <c r="C835596" s="60">
        <v>705895455</v>
      </c>
      <c r="H835596" s="60">
        <v>-3387383</v>
      </c>
    </row>
    <row r="835597" spans="3:8">
      <c r="C835597" s="60">
        <v>174958053773</v>
      </c>
      <c r="H835597" s="60">
        <v>1938679418</v>
      </c>
    </row>
    <row r="835598" spans="3:8">
      <c r="C835598" s="60">
        <v>8992306105</v>
      </c>
      <c r="H835598" s="60">
        <v>368504450</v>
      </c>
    </row>
    <row r="835599" spans="3:8">
      <c r="C835599" s="60">
        <v>273594598</v>
      </c>
      <c r="H835599" s="60">
        <v>-939878</v>
      </c>
    </row>
    <row r="835600" spans="3:8">
      <c r="C835600" s="60">
        <v>748338217</v>
      </c>
      <c r="H835600" s="60">
        <v>-35079508</v>
      </c>
    </row>
    <row r="835601" spans="3:8">
      <c r="C835601" s="60">
        <v>742591566</v>
      </c>
      <c r="H835601" s="60">
        <v>-40440656</v>
      </c>
    </row>
    <row r="835602" spans="3:8">
      <c r="C835602" s="60">
        <v>273507955</v>
      </c>
      <c r="H835602" s="60">
        <v>-1304013</v>
      </c>
    </row>
    <row r="835603" spans="3:8">
      <c r="C835603" s="60">
        <v>674353021</v>
      </c>
      <c r="H835603" s="60">
        <v>-43882353</v>
      </c>
    </row>
    <row r="835604" spans="3:8">
      <c r="C835604" s="60">
        <v>1168107004</v>
      </c>
      <c r="H835604" s="60">
        <v>-41022308</v>
      </c>
    </row>
    <row r="835605" spans="3:8">
      <c r="C835605" s="60">
        <v>3950807489</v>
      </c>
      <c r="H835605" s="60">
        <v>159822657</v>
      </c>
    </row>
    <row r="835606" spans="3:8">
      <c r="C835606" s="60">
        <v>549827199</v>
      </c>
      <c r="H835606" s="60">
        <v>-33770138</v>
      </c>
    </row>
    <row r="835607" spans="3:8">
      <c r="C835607" s="60">
        <v>972643946</v>
      </c>
      <c r="H835607" s="60">
        <v>-27395906</v>
      </c>
    </row>
    <row r="835608" spans="3:8">
      <c r="C835608" s="60">
        <v>22267483718</v>
      </c>
      <c r="H835608" s="60">
        <v>272701264</v>
      </c>
    </row>
    <row r="835609" spans="3:8">
      <c r="C835609" s="60">
        <v>1113800464</v>
      </c>
      <c r="H835609" s="60">
        <v>1825589</v>
      </c>
    </row>
    <row r="835610" spans="3:8">
      <c r="C835610" s="60">
        <v>226078325</v>
      </c>
      <c r="H835610" s="60">
        <v>7871713</v>
      </c>
    </row>
    <row r="835611" spans="3:8">
      <c r="C835611" s="60">
        <v>772489868</v>
      </c>
      <c r="H835611" s="60">
        <v>12699692</v>
      </c>
    </row>
    <row r="835612" spans="3:8">
      <c r="C835612" s="60">
        <v>548998176</v>
      </c>
      <c r="H835612" s="60">
        <v>3987117</v>
      </c>
    </row>
    <row r="835613" spans="3:8">
      <c r="C835613" s="60">
        <v>643960069</v>
      </c>
      <c r="H835613" s="60">
        <v>4729787</v>
      </c>
    </row>
    <row r="835614" spans="3:8">
      <c r="C835614" s="60">
        <v>589268307</v>
      </c>
      <c r="H835614" s="60">
        <v>5549869</v>
      </c>
    </row>
    <row r="835615" spans="3:8">
      <c r="C835615" s="60">
        <v>891983736</v>
      </c>
      <c r="H835615" s="60">
        <v>20517337</v>
      </c>
    </row>
    <row r="835616" spans="3:8">
      <c r="C835616" s="60">
        <v>295520040</v>
      </c>
      <c r="H835616" s="60">
        <v>3310846</v>
      </c>
    </row>
    <row r="835617" spans="3:8">
      <c r="C835617" s="60">
        <v>1328199753</v>
      </c>
      <c r="H835617" s="60">
        <v>10004082</v>
      </c>
    </row>
    <row r="835618" spans="3:8">
      <c r="C835618" s="60">
        <v>8277193785</v>
      </c>
      <c r="H835618" s="60">
        <v>134335578</v>
      </c>
    </row>
    <row r="835619" spans="3:8">
      <c r="C835619" s="60">
        <v>299563983</v>
      </c>
      <c r="H835619" s="60">
        <v>2194824</v>
      </c>
    </row>
    <row r="835620" spans="3:8">
      <c r="C835620" s="60">
        <v>114441652</v>
      </c>
      <c r="H835620" s="60">
        <v>795866</v>
      </c>
    </row>
    <row r="835621" spans="3:8">
      <c r="C835621" s="60">
        <v>7320428976</v>
      </c>
      <c r="H835621" s="60">
        <v>101171848</v>
      </c>
    </row>
    <row r="835622" spans="3:8">
      <c r="C835622" s="60">
        <v>428965668</v>
      </c>
      <c r="H835622" s="60">
        <v>1929210</v>
      </c>
    </row>
    <row r="835623" spans="3:8">
      <c r="C835623" s="60">
        <v>240301348</v>
      </c>
      <c r="H835623" s="60">
        <v>4821100</v>
      </c>
    </row>
    <row r="835624" spans="3:8">
      <c r="C835624" s="60">
        <v>559686325</v>
      </c>
      <c r="H835624" s="60">
        <v>-11021501</v>
      </c>
    </row>
    <row r="835625" spans="3:8">
      <c r="C835625" s="60">
        <v>113999465</v>
      </c>
      <c r="H835625" s="60">
        <v>-160757</v>
      </c>
    </row>
    <row r="835626" spans="3:8">
      <c r="C835626" s="60">
        <v>215345430</v>
      </c>
      <c r="H835626" s="60">
        <v>-1753796</v>
      </c>
    </row>
    <row r="835627" spans="3:8">
      <c r="C835627" s="60">
        <v>3499758429</v>
      </c>
      <c r="H835627" s="60">
        <v>64411165</v>
      </c>
    </row>
    <row r="835628" spans="3:8">
      <c r="C835628" s="60">
        <v>229819698</v>
      </c>
      <c r="H835628" s="60">
        <v>3418464</v>
      </c>
    </row>
    <row r="835629" spans="3:8">
      <c r="C835629" s="60">
        <v>1236195032</v>
      </c>
      <c r="H835629" s="60">
        <v>11768745</v>
      </c>
    </row>
    <row r="835630" spans="3:8">
      <c r="C835630" s="60">
        <v>9103681319</v>
      </c>
      <c r="H835630" s="60">
        <v>213963206</v>
      </c>
    </row>
    <row r="835631" spans="3:8">
      <c r="C835631" s="60">
        <v>998202713</v>
      </c>
      <c r="H835631" s="60">
        <v>9269550</v>
      </c>
    </row>
    <row r="835632" spans="3:8">
      <c r="C835632" s="60">
        <v>424239727</v>
      </c>
      <c r="H835632" s="60">
        <v>-139051</v>
      </c>
    </row>
    <row r="835633" spans="3:8">
      <c r="C835633" s="60">
        <v>4231515793</v>
      </c>
      <c r="H835633" s="60">
        <v>35082138</v>
      </c>
    </row>
    <row r="835634" spans="3:8">
      <c r="C835634" s="60">
        <v>3971065989</v>
      </c>
      <c r="H835634" s="60">
        <v>67359363</v>
      </c>
    </row>
    <row r="835635" spans="3:8">
      <c r="C835635" s="60">
        <v>743463158</v>
      </c>
      <c r="H835635" s="60">
        <v>8012551</v>
      </c>
    </row>
    <row r="835636" spans="3:8">
      <c r="C835636" s="60">
        <v>1134951771</v>
      </c>
      <c r="H835636" s="60">
        <v>10593892</v>
      </c>
    </row>
    <row r="835637" spans="3:8">
      <c r="C835637" s="60">
        <v>7381988804</v>
      </c>
      <c r="H835637" s="60">
        <v>48706414</v>
      </c>
    </row>
    <row r="835638" spans="3:8">
      <c r="C835638" s="60">
        <v>14217344091</v>
      </c>
      <c r="H835638" s="60">
        <v>175473024</v>
      </c>
    </row>
    <row r="835639" spans="3:8">
      <c r="C835639" s="60">
        <v>1108378826</v>
      </c>
      <c r="H835639" s="60">
        <v>4240421</v>
      </c>
    </row>
    <row r="835640" spans="3:8">
      <c r="C835640" s="60">
        <v>1536407104</v>
      </c>
      <c r="H835640" s="60">
        <v>22059059</v>
      </c>
    </row>
    <row r="835641" spans="3:8">
      <c r="C835641" s="60">
        <v>337476477</v>
      </c>
      <c r="H835641" s="60">
        <v>1445568</v>
      </c>
    </row>
    <row r="835642" spans="3:8">
      <c r="C835642" s="60">
        <v>1000181239</v>
      </c>
      <c r="H835642" s="60">
        <v>3351138</v>
      </c>
    </row>
    <row r="835643" spans="3:8">
      <c r="C835643" s="60">
        <v>508873569</v>
      </c>
      <c r="H835643" s="60">
        <v>6397270</v>
      </c>
    </row>
    <row r="835644" spans="3:8">
      <c r="C835644" s="60">
        <v>12884771902</v>
      </c>
      <c r="H835644" s="60">
        <v>248576668</v>
      </c>
    </row>
    <row r="835645" spans="3:8">
      <c r="C835645" s="60">
        <v>8828268860</v>
      </c>
      <c r="H835645" s="60">
        <v>160631813</v>
      </c>
    </row>
    <row r="835646" spans="3:8">
      <c r="C835646" s="60">
        <v>3798264871</v>
      </c>
      <c r="H835646" s="60">
        <v>14995293</v>
      </c>
    </row>
    <row r="835647" spans="3:8">
      <c r="C835647" s="60">
        <v>1516795293</v>
      </c>
      <c r="H835647" s="60">
        <v>2404648</v>
      </c>
    </row>
    <row r="835648" spans="3:8">
      <c r="C835648" s="60">
        <v>202565380</v>
      </c>
      <c r="H835648" s="60">
        <v>-1526541</v>
      </c>
    </row>
    <row r="835649" spans="3:8">
      <c r="C835649" s="60">
        <v>3854034005</v>
      </c>
      <c r="H835649" s="60">
        <v>47555832</v>
      </c>
    </row>
    <row r="835650" spans="3:8">
      <c r="C835650" s="60">
        <v>1884675456</v>
      </c>
      <c r="H835650" s="60">
        <v>-18439882</v>
      </c>
    </row>
    <row r="835651" spans="3:8">
      <c r="C835651" s="60">
        <v>5741534613</v>
      </c>
      <c r="H835651" s="60">
        <v>120797969</v>
      </c>
    </row>
    <row r="835652" spans="3:8">
      <c r="C835652" s="60">
        <v>11857765532</v>
      </c>
      <c r="H835652" s="60">
        <v>192611554</v>
      </c>
    </row>
    <row r="835653" spans="3:8">
      <c r="C835653" s="60">
        <v>2029035734</v>
      </c>
      <c r="H835653" s="60">
        <v>5811857</v>
      </c>
    </row>
    <row r="835654" spans="3:8">
      <c r="C835654" s="60">
        <v>80032081</v>
      </c>
      <c r="H835654" s="60">
        <v>591937</v>
      </c>
    </row>
    <row r="835655" spans="3:8">
      <c r="C835655" s="60">
        <v>579213625</v>
      </c>
      <c r="H835655" s="60">
        <v>5233933</v>
      </c>
    </row>
    <row r="835656" spans="3:8">
      <c r="C835656" s="60">
        <v>161231373</v>
      </c>
      <c r="H835656" s="60">
        <v>2509498</v>
      </c>
    </row>
    <row r="835657" spans="3:8">
      <c r="C835657" s="60">
        <v>386153735</v>
      </c>
      <c r="H835657" s="60">
        <v>4300325</v>
      </c>
    </row>
    <row r="835658" spans="3:8">
      <c r="C835658" s="60">
        <v>863935824</v>
      </c>
      <c r="H835658" s="60">
        <v>3662207</v>
      </c>
    </row>
    <row r="835659" spans="3:8">
      <c r="C835659" s="60">
        <v>603478828</v>
      </c>
      <c r="H835659" s="60">
        <v>14341033</v>
      </c>
    </row>
    <row r="835660" spans="3:8">
      <c r="C835660" s="60">
        <v>33783024</v>
      </c>
      <c r="H835660" s="60">
        <v>437570</v>
      </c>
    </row>
    <row r="835661" spans="3:8">
      <c r="C835661" s="60">
        <v>281702880</v>
      </c>
      <c r="H835661" s="60">
        <v>-443564</v>
      </c>
    </row>
    <row r="835662" spans="3:8">
      <c r="C835662" s="60">
        <v>1183131021</v>
      </c>
      <c r="H835662" s="60">
        <v>25186667</v>
      </c>
    </row>
    <row r="835663" spans="3:8">
      <c r="C835663" s="60">
        <v>1650365725</v>
      </c>
      <c r="H835663" s="60">
        <v>7928163</v>
      </c>
    </row>
    <row r="835664" spans="3:8">
      <c r="C835664" s="60">
        <v>570669407</v>
      </c>
      <c r="H835664" s="60">
        <v>-745435</v>
      </c>
    </row>
    <row r="835665" spans="3:8">
      <c r="C835665" s="60">
        <v>242598985</v>
      </c>
      <c r="H835665" s="60">
        <v>-795641</v>
      </c>
    </row>
    <row r="835666" spans="3:8">
      <c r="C835666" s="60">
        <v>6128375844</v>
      </c>
      <c r="H835666" s="60">
        <v>132133970</v>
      </c>
    </row>
    <row r="835667" spans="3:8">
      <c r="C835667" s="60">
        <v>9414025</v>
      </c>
      <c r="H835667" s="60">
        <v>283175</v>
      </c>
    </row>
    <row r="851970" spans="3:8">
      <c r="C851970" s="60" t="s">
        <v>174</v>
      </c>
      <c r="H851970" s="60" t="s">
        <v>1243</v>
      </c>
    </row>
    <row r="851971" spans="3:8">
      <c r="C851971" s="60">
        <v>371396063968</v>
      </c>
    </row>
    <row r="851972" spans="3:8">
      <c r="C851972" s="60">
        <v>586361568</v>
      </c>
      <c r="H851972" s="60">
        <v>-3584873</v>
      </c>
    </row>
    <row r="851973" spans="3:8">
      <c r="C851973" s="60">
        <v>488599039</v>
      </c>
      <c r="H851973" s="60">
        <v>-19621206</v>
      </c>
    </row>
    <row r="851974" spans="3:8">
      <c r="C851974" s="60">
        <v>948215101</v>
      </c>
      <c r="H851974" s="60">
        <v>6595735</v>
      </c>
    </row>
    <row r="851975" spans="3:8">
      <c r="C851975" s="60">
        <v>9969687980</v>
      </c>
      <c r="H851975" s="60">
        <v>157296922</v>
      </c>
    </row>
    <row r="851976" spans="3:8">
      <c r="C851976" s="60">
        <v>336963923</v>
      </c>
      <c r="H851976" s="60">
        <v>-16910878</v>
      </c>
    </row>
    <row r="851977" spans="3:8">
      <c r="C851977" s="60">
        <v>794462779</v>
      </c>
      <c r="H851977" s="60">
        <v>-29435515</v>
      </c>
    </row>
    <row r="851978" spans="3:8">
      <c r="C851978" s="60">
        <v>339136056</v>
      </c>
      <c r="H851978" s="60">
        <v>-22770654</v>
      </c>
    </row>
    <row r="851979" spans="3:8">
      <c r="C851979" s="60">
        <v>639560344</v>
      </c>
      <c r="H851979" s="60">
        <v>-133412</v>
      </c>
    </row>
    <row r="851980" spans="3:8">
      <c r="C851980" s="60">
        <v>705895455</v>
      </c>
      <c r="H851980" s="60">
        <v>-3387383</v>
      </c>
    </row>
    <row r="851981" spans="3:8">
      <c r="C851981" s="60">
        <v>174958053773</v>
      </c>
      <c r="H851981" s="60">
        <v>1938679418</v>
      </c>
    </row>
    <row r="851982" spans="3:8">
      <c r="C851982" s="60">
        <v>8992306105</v>
      </c>
      <c r="H851982" s="60">
        <v>368504450</v>
      </c>
    </row>
    <row r="851983" spans="3:8">
      <c r="C851983" s="60">
        <v>273594598</v>
      </c>
      <c r="H851983" s="60">
        <v>-939878</v>
      </c>
    </row>
    <row r="851984" spans="3:8">
      <c r="C851984" s="60">
        <v>748338217</v>
      </c>
      <c r="H851984" s="60">
        <v>-35079508</v>
      </c>
    </row>
    <row r="851985" spans="3:8">
      <c r="C851985" s="60">
        <v>742591566</v>
      </c>
      <c r="H851985" s="60">
        <v>-40440656</v>
      </c>
    </row>
    <row r="851986" spans="3:8">
      <c r="C851986" s="60">
        <v>273507955</v>
      </c>
      <c r="H851986" s="60">
        <v>-1304013</v>
      </c>
    </row>
    <row r="851987" spans="3:8">
      <c r="C851987" s="60">
        <v>674353021</v>
      </c>
      <c r="H851987" s="60">
        <v>-43882353</v>
      </c>
    </row>
    <row r="851988" spans="3:8">
      <c r="C851988" s="60">
        <v>1168107004</v>
      </c>
      <c r="H851988" s="60">
        <v>-41022308</v>
      </c>
    </row>
    <row r="851989" spans="3:8">
      <c r="C851989" s="60">
        <v>3950807489</v>
      </c>
      <c r="H851989" s="60">
        <v>159822657</v>
      </c>
    </row>
    <row r="851990" spans="3:8">
      <c r="C851990" s="60">
        <v>549827199</v>
      </c>
      <c r="H851990" s="60">
        <v>-33770138</v>
      </c>
    </row>
    <row r="851991" spans="3:8">
      <c r="C851991" s="60">
        <v>972643946</v>
      </c>
      <c r="H851991" s="60">
        <v>-27395906</v>
      </c>
    </row>
    <row r="851992" spans="3:8">
      <c r="C851992" s="60">
        <v>22267483718</v>
      </c>
      <c r="H851992" s="60">
        <v>272701264</v>
      </c>
    </row>
    <row r="851993" spans="3:8">
      <c r="C851993" s="60">
        <v>1113800464</v>
      </c>
      <c r="H851993" s="60">
        <v>1825589</v>
      </c>
    </row>
    <row r="851994" spans="3:8">
      <c r="C851994" s="60">
        <v>226078325</v>
      </c>
      <c r="H851994" s="60">
        <v>7871713</v>
      </c>
    </row>
    <row r="851995" spans="3:8">
      <c r="C851995" s="60">
        <v>772489868</v>
      </c>
      <c r="H851995" s="60">
        <v>12699692</v>
      </c>
    </row>
    <row r="851996" spans="3:8">
      <c r="C851996" s="60">
        <v>548998176</v>
      </c>
      <c r="H851996" s="60">
        <v>3987117</v>
      </c>
    </row>
    <row r="851997" spans="3:8">
      <c r="C851997" s="60">
        <v>643960069</v>
      </c>
      <c r="H851997" s="60">
        <v>4729787</v>
      </c>
    </row>
    <row r="851998" spans="3:8">
      <c r="C851998" s="60">
        <v>589268307</v>
      </c>
      <c r="H851998" s="60">
        <v>5549869</v>
      </c>
    </row>
    <row r="851999" spans="3:8">
      <c r="C851999" s="60">
        <v>891983736</v>
      </c>
      <c r="H851999" s="60">
        <v>20517337</v>
      </c>
    </row>
    <row r="852000" spans="3:8">
      <c r="C852000" s="60">
        <v>295520040</v>
      </c>
      <c r="H852000" s="60">
        <v>3310846</v>
      </c>
    </row>
    <row r="852001" spans="3:8">
      <c r="C852001" s="60">
        <v>1328199753</v>
      </c>
      <c r="H852001" s="60">
        <v>10004082</v>
      </c>
    </row>
    <row r="852002" spans="3:8">
      <c r="C852002" s="60">
        <v>8277193785</v>
      </c>
      <c r="H852002" s="60">
        <v>134335578</v>
      </c>
    </row>
    <row r="852003" spans="3:8">
      <c r="C852003" s="60">
        <v>299563983</v>
      </c>
      <c r="H852003" s="60">
        <v>2194824</v>
      </c>
    </row>
    <row r="852004" spans="3:8">
      <c r="C852004" s="60">
        <v>114441652</v>
      </c>
      <c r="H852004" s="60">
        <v>795866</v>
      </c>
    </row>
    <row r="852005" spans="3:8">
      <c r="C852005" s="60">
        <v>7320428976</v>
      </c>
      <c r="H852005" s="60">
        <v>101171848</v>
      </c>
    </row>
    <row r="852006" spans="3:8">
      <c r="C852006" s="60">
        <v>428965668</v>
      </c>
      <c r="H852006" s="60">
        <v>1929210</v>
      </c>
    </row>
    <row r="852007" spans="3:8">
      <c r="C852007" s="60">
        <v>240301348</v>
      </c>
      <c r="H852007" s="60">
        <v>4821100</v>
      </c>
    </row>
    <row r="852008" spans="3:8">
      <c r="C852008" s="60">
        <v>559686325</v>
      </c>
      <c r="H852008" s="60">
        <v>-11021501</v>
      </c>
    </row>
    <row r="852009" spans="3:8">
      <c r="C852009" s="60">
        <v>113999465</v>
      </c>
      <c r="H852009" s="60">
        <v>-160757</v>
      </c>
    </row>
    <row r="852010" spans="3:8">
      <c r="C852010" s="60">
        <v>215345430</v>
      </c>
      <c r="H852010" s="60">
        <v>-1753796</v>
      </c>
    </row>
    <row r="852011" spans="3:8">
      <c r="C852011" s="60">
        <v>3499758429</v>
      </c>
      <c r="H852011" s="60">
        <v>64411165</v>
      </c>
    </row>
    <row r="852012" spans="3:8">
      <c r="C852012" s="60">
        <v>229819698</v>
      </c>
      <c r="H852012" s="60">
        <v>3418464</v>
      </c>
    </row>
    <row r="852013" spans="3:8">
      <c r="C852013" s="60">
        <v>1236195032</v>
      </c>
      <c r="H852013" s="60">
        <v>11768745</v>
      </c>
    </row>
    <row r="852014" spans="3:8">
      <c r="C852014" s="60">
        <v>9103681319</v>
      </c>
      <c r="H852014" s="60">
        <v>213963206</v>
      </c>
    </row>
    <row r="852015" spans="3:8">
      <c r="C852015" s="60">
        <v>998202713</v>
      </c>
      <c r="H852015" s="60">
        <v>9269550</v>
      </c>
    </row>
    <row r="852016" spans="3:8">
      <c r="C852016" s="60">
        <v>424239727</v>
      </c>
      <c r="H852016" s="60">
        <v>-139051</v>
      </c>
    </row>
    <row r="852017" spans="3:8">
      <c r="C852017" s="60">
        <v>4231515793</v>
      </c>
      <c r="H852017" s="60">
        <v>35082138</v>
      </c>
    </row>
    <row r="852018" spans="3:8">
      <c r="C852018" s="60">
        <v>3971065989</v>
      </c>
      <c r="H852018" s="60">
        <v>67359363</v>
      </c>
    </row>
    <row r="852019" spans="3:8">
      <c r="C852019" s="60">
        <v>743463158</v>
      </c>
      <c r="H852019" s="60">
        <v>8012551</v>
      </c>
    </row>
    <row r="852020" spans="3:8">
      <c r="C852020" s="60">
        <v>1134951771</v>
      </c>
      <c r="H852020" s="60">
        <v>10593892</v>
      </c>
    </row>
    <row r="852021" spans="3:8">
      <c r="C852021" s="60">
        <v>7381988804</v>
      </c>
      <c r="H852021" s="60">
        <v>48706414</v>
      </c>
    </row>
    <row r="852022" spans="3:8">
      <c r="C852022" s="60">
        <v>14217344091</v>
      </c>
      <c r="H852022" s="60">
        <v>175473024</v>
      </c>
    </row>
    <row r="852023" spans="3:8">
      <c r="C852023" s="60">
        <v>1108378826</v>
      </c>
      <c r="H852023" s="60">
        <v>4240421</v>
      </c>
    </row>
    <row r="852024" spans="3:8">
      <c r="C852024" s="60">
        <v>1536407104</v>
      </c>
      <c r="H852024" s="60">
        <v>22059059</v>
      </c>
    </row>
    <row r="852025" spans="3:8">
      <c r="C852025" s="60">
        <v>337476477</v>
      </c>
      <c r="H852025" s="60">
        <v>1445568</v>
      </c>
    </row>
    <row r="852026" spans="3:8">
      <c r="C852026" s="60">
        <v>1000181239</v>
      </c>
      <c r="H852026" s="60">
        <v>3351138</v>
      </c>
    </row>
    <row r="852027" spans="3:8">
      <c r="C852027" s="60">
        <v>508873569</v>
      </c>
      <c r="H852027" s="60">
        <v>6397270</v>
      </c>
    </row>
    <row r="852028" spans="3:8">
      <c r="C852028" s="60">
        <v>12884771902</v>
      </c>
      <c r="H852028" s="60">
        <v>248576668</v>
      </c>
    </row>
    <row r="852029" spans="3:8">
      <c r="C852029" s="60">
        <v>8828268860</v>
      </c>
      <c r="H852029" s="60">
        <v>160631813</v>
      </c>
    </row>
    <row r="852030" spans="3:8">
      <c r="C852030" s="60">
        <v>3798264871</v>
      </c>
      <c r="H852030" s="60">
        <v>14995293</v>
      </c>
    </row>
    <row r="852031" spans="3:8">
      <c r="C852031" s="60">
        <v>1516795293</v>
      </c>
      <c r="H852031" s="60">
        <v>2404648</v>
      </c>
    </row>
    <row r="852032" spans="3:8">
      <c r="C852032" s="60">
        <v>202565380</v>
      </c>
      <c r="H852032" s="60">
        <v>-1526541</v>
      </c>
    </row>
    <row r="852033" spans="3:8">
      <c r="C852033" s="60">
        <v>3854034005</v>
      </c>
      <c r="H852033" s="60">
        <v>47555832</v>
      </c>
    </row>
    <row r="852034" spans="3:8">
      <c r="C852034" s="60">
        <v>1884675456</v>
      </c>
      <c r="H852034" s="60">
        <v>-18439882</v>
      </c>
    </row>
    <row r="852035" spans="3:8">
      <c r="C852035" s="60">
        <v>5741534613</v>
      </c>
      <c r="H852035" s="60">
        <v>120797969</v>
      </c>
    </row>
    <row r="852036" spans="3:8">
      <c r="C852036" s="60">
        <v>11857765532</v>
      </c>
      <c r="H852036" s="60">
        <v>192611554</v>
      </c>
    </row>
    <row r="852037" spans="3:8">
      <c r="C852037" s="60">
        <v>2029035734</v>
      </c>
      <c r="H852037" s="60">
        <v>5811857</v>
      </c>
    </row>
    <row r="852038" spans="3:8">
      <c r="C852038" s="60">
        <v>80032081</v>
      </c>
      <c r="H852038" s="60">
        <v>591937</v>
      </c>
    </row>
    <row r="852039" spans="3:8">
      <c r="C852039" s="60">
        <v>579213625</v>
      </c>
      <c r="H852039" s="60">
        <v>5233933</v>
      </c>
    </row>
    <row r="852040" spans="3:8">
      <c r="C852040" s="60">
        <v>161231373</v>
      </c>
      <c r="H852040" s="60">
        <v>2509498</v>
      </c>
    </row>
    <row r="852041" spans="3:8">
      <c r="C852041" s="60">
        <v>386153735</v>
      </c>
      <c r="H852041" s="60">
        <v>4300325</v>
      </c>
    </row>
    <row r="852042" spans="3:8">
      <c r="C852042" s="60">
        <v>863935824</v>
      </c>
      <c r="H852042" s="60">
        <v>3662207</v>
      </c>
    </row>
    <row r="852043" spans="3:8">
      <c r="C852043" s="60">
        <v>603478828</v>
      </c>
      <c r="H852043" s="60">
        <v>14341033</v>
      </c>
    </row>
    <row r="852044" spans="3:8">
      <c r="C852044" s="60">
        <v>33783024</v>
      </c>
      <c r="H852044" s="60">
        <v>437570</v>
      </c>
    </row>
    <row r="852045" spans="3:8">
      <c r="C852045" s="60">
        <v>281702880</v>
      </c>
      <c r="H852045" s="60">
        <v>-443564</v>
      </c>
    </row>
    <row r="852046" spans="3:8">
      <c r="C852046" s="60">
        <v>1183131021</v>
      </c>
      <c r="H852046" s="60">
        <v>25186667</v>
      </c>
    </row>
    <row r="852047" spans="3:8">
      <c r="C852047" s="60">
        <v>1650365725</v>
      </c>
      <c r="H852047" s="60">
        <v>7928163</v>
      </c>
    </row>
    <row r="852048" spans="3:8">
      <c r="C852048" s="60">
        <v>570669407</v>
      </c>
      <c r="H852048" s="60">
        <v>-745435</v>
      </c>
    </row>
    <row r="852049" spans="3:8">
      <c r="C852049" s="60">
        <v>242598985</v>
      </c>
      <c r="H852049" s="60">
        <v>-795641</v>
      </c>
    </row>
    <row r="852050" spans="3:8">
      <c r="C852050" s="60">
        <v>6128375844</v>
      </c>
      <c r="H852050" s="60">
        <v>132133970</v>
      </c>
    </row>
    <row r="852051" spans="3:8">
      <c r="C852051" s="60">
        <v>9414025</v>
      </c>
      <c r="H852051" s="60">
        <v>283175</v>
      </c>
    </row>
    <row r="868354" spans="3:8">
      <c r="C868354" s="60" t="s">
        <v>174</v>
      </c>
      <c r="H868354" s="60" t="s">
        <v>1243</v>
      </c>
    </row>
    <row r="868355" spans="3:8">
      <c r="C868355" s="60">
        <v>371396063968</v>
      </c>
    </row>
    <row r="868356" spans="3:8">
      <c r="C868356" s="60">
        <v>586361568</v>
      </c>
      <c r="H868356" s="60">
        <v>-3584873</v>
      </c>
    </row>
    <row r="868357" spans="3:8">
      <c r="C868357" s="60">
        <v>488599039</v>
      </c>
      <c r="H868357" s="60">
        <v>-19621206</v>
      </c>
    </row>
    <row r="868358" spans="3:8">
      <c r="C868358" s="60">
        <v>948215101</v>
      </c>
      <c r="H868358" s="60">
        <v>6595735</v>
      </c>
    </row>
    <row r="868359" spans="3:8">
      <c r="C868359" s="60">
        <v>9969687980</v>
      </c>
      <c r="H868359" s="60">
        <v>157296922</v>
      </c>
    </row>
    <row r="868360" spans="3:8">
      <c r="C868360" s="60">
        <v>336963923</v>
      </c>
      <c r="H868360" s="60">
        <v>-16910878</v>
      </c>
    </row>
    <row r="868361" spans="3:8">
      <c r="C868361" s="60">
        <v>794462779</v>
      </c>
      <c r="H868361" s="60">
        <v>-29435515</v>
      </c>
    </row>
    <row r="868362" spans="3:8">
      <c r="C868362" s="60">
        <v>339136056</v>
      </c>
      <c r="H868362" s="60">
        <v>-22770654</v>
      </c>
    </row>
    <row r="868363" spans="3:8">
      <c r="C868363" s="60">
        <v>639560344</v>
      </c>
      <c r="H868363" s="60">
        <v>-133412</v>
      </c>
    </row>
    <row r="868364" spans="3:8">
      <c r="C868364" s="60">
        <v>705895455</v>
      </c>
      <c r="H868364" s="60">
        <v>-3387383</v>
      </c>
    </row>
    <row r="868365" spans="3:8">
      <c r="C868365" s="60">
        <v>174958053773</v>
      </c>
      <c r="H868365" s="60">
        <v>1938679418</v>
      </c>
    </row>
    <row r="868366" spans="3:8">
      <c r="C868366" s="60">
        <v>8992306105</v>
      </c>
      <c r="H868366" s="60">
        <v>368504450</v>
      </c>
    </row>
    <row r="868367" spans="3:8">
      <c r="C868367" s="60">
        <v>273594598</v>
      </c>
      <c r="H868367" s="60">
        <v>-939878</v>
      </c>
    </row>
    <row r="868368" spans="3:8">
      <c r="C868368" s="60">
        <v>748338217</v>
      </c>
      <c r="H868368" s="60">
        <v>-35079508</v>
      </c>
    </row>
    <row r="868369" spans="3:8">
      <c r="C868369" s="60">
        <v>742591566</v>
      </c>
      <c r="H868369" s="60">
        <v>-40440656</v>
      </c>
    </row>
    <row r="868370" spans="3:8">
      <c r="C868370" s="60">
        <v>273507955</v>
      </c>
      <c r="H868370" s="60">
        <v>-1304013</v>
      </c>
    </row>
    <row r="868371" spans="3:8">
      <c r="C868371" s="60">
        <v>674353021</v>
      </c>
      <c r="H868371" s="60">
        <v>-43882353</v>
      </c>
    </row>
    <row r="868372" spans="3:8">
      <c r="C868372" s="60">
        <v>1168107004</v>
      </c>
      <c r="H868372" s="60">
        <v>-41022308</v>
      </c>
    </row>
    <row r="868373" spans="3:8">
      <c r="C868373" s="60">
        <v>3950807489</v>
      </c>
      <c r="H868373" s="60">
        <v>159822657</v>
      </c>
    </row>
    <row r="868374" spans="3:8">
      <c r="C868374" s="60">
        <v>549827199</v>
      </c>
      <c r="H868374" s="60">
        <v>-33770138</v>
      </c>
    </row>
    <row r="868375" spans="3:8">
      <c r="C868375" s="60">
        <v>972643946</v>
      </c>
      <c r="H868375" s="60">
        <v>-27395906</v>
      </c>
    </row>
    <row r="868376" spans="3:8">
      <c r="C868376" s="60">
        <v>22267483718</v>
      </c>
      <c r="H868376" s="60">
        <v>272701264</v>
      </c>
    </row>
    <row r="868377" spans="3:8">
      <c r="C868377" s="60">
        <v>1113800464</v>
      </c>
      <c r="H868377" s="60">
        <v>1825589</v>
      </c>
    </row>
    <row r="868378" spans="3:8">
      <c r="C868378" s="60">
        <v>226078325</v>
      </c>
      <c r="H868378" s="60">
        <v>7871713</v>
      </c>
    </row>
    <row r="868379" spans="3:8">
      <c r="C868379" s="60">
        <v>772489868</v>
      </c>
      <c r="H868379" s="60">
        <v>12699692</v>
      </c>
    </row>
    <row r="868380" spans="3:8">
      <c r="C868380" s="60">
        <v>548998176</v>
      </c>
      <c r="H868380" s="60">
        <v>3987117</v>
      </c>
    </row>
    <row r="868381" spans="3:8">
      <c r="C868381" s="60">
        <v>643960069</v>
      </c>
      <c r="H868381" s="60">
        <v>4729787</v>
      </c>
    </row>
    <row r="868382" spans="3:8">
      <c r="C868382" s="60">
        <v>589268307</v>
      </c>
      <c r="H868382" s="60">
        <v>5549869</v>
      </c>
    </row>
    <row r="868383" spans="3:8">
      <c r="C868383" s="60">
        <v>891983736</v>
      </c>
      <c r="H868383" s="60">
        <v>20517337</v>
      </c>
    </row>
    <row r="868384" spans="3:8">
      <c r="C868384" s="60">
        <v>295520040</v>
      </c>
      <c r="H868384" s="60">
        <v>3310846</v>
      </c>
    </row>
    <row r="868385" spans="3:8">
      <c r="C868385" s="60">
        <v>1328199753</v>
      </c>
      <c r="H868385" s="60">
        <v>10004082</v>
      </c>
    </row>
    <row r="868386" spans="3:8">
      <c r="C868386" s="60">
        <v>8277193785</v>
      </c>
      <c r="H868386" s="60">
        <v>134335578</v>
      </c>
    </row>
    <row r="868387" spans="3:8">
      <c r="C868387" s="60">
        <v>299563983</v>
      </c>
      <c r="H868387" s="60">
        <v>2194824</v>
      </c>
    </row>
    <row r="868388" spans="3:8">
      <c r="C868388" s="60">
        <v>114441652</v>
      </c>
      <c r="H868388" s="60">
        <v>795866</v>
      </c>
    </row>
    <row r="868389" spans="3:8">
      <c r="C868389" s="60">
        <v>7320428976</v>
      </c>
      <c r="H868389" s="60">
        <v>101171848</v>
      </c>
    </row>
    <row r="868390" spans="3:8">
      <c r="C868390" s="60">
        <v>428965668</v>
      </c>
      <c r="H868390" s="60">
        <v>1929210</v>
      </c>
    </row>
    <row r="868391" spans="3:8">
      <c r="C868391" s="60">
        <v>240301348</v>
      </c>
      <c r="H868391" s="60">
        <v>4821100</v>
      </c>
    </row>
    <row r="868392" spans="3:8">
      <c r="C868392" s="60">
        <v>559686325</v>
      </c>
      <c r="H868392" s="60">
        <v>-11021501</v>
      </c>
    </row>
    <row r="868393" spans="3:8">
      <c r="C868393" s="60">
        <v>113999465</v>
      </c>
      <c r="H868393" s="60">
        <v>-160757</v>
      </c>
    </row>
    <row r="868394" spans="3:8">
      <c r="C868394" s="60">
        <v>215345430</v>
      </c>
      <c r="H868394" s="60">
        <v>-1753796</v>
      </c>
    </row>
    <row r="868395" spans="3:8">
      <c r="C868395" s="60">
        <v>3499758429</v>
      </c>
      <c r="H868395" s="60">
        <v>64411165</v>
      </c>
    </row>
    <row r="868396" spans="3:8">
      <c r="C868396" s="60">
        <v>229819698</v>
      </c>
      <c r="H868396" s="60">
        <v>3418464</v>
      </c>
    </row>
    <row r="868397" spans="3:8">
      <c r="C868397" s="60">
        <v>1236195032</v>
      </c>
      <c r="H868397" s="60">
        <v>11768745</v>
      </c>
    </row>
    <row r="868398" spans="3:8">
      <c r="C868398" s="60">
        <v>9103681319</v>
      </c>
      <c r="H868398" s="60">
        <v>213963206</v>
      </c>
    </row>
    <row r="868399" spans="3:8">
      <c r="C868399" s="60">
        <v>998202713</v>
      </c>
      <c r="H868399" s="60">
        <v>9269550</v>
      </c>
    </row>
    <row r="868400" spans="3:8">
      <c r="C868400" s="60">
        <v>424239727</v>
      </c>
      <c r="H868400" s="60">
        <v>-139051</v>
      </c>
    </row>
    <row r="868401" spans="3:8">
      <c r="C868401" s="60">
        <v>4231515793</v>
      </c>
      <c r="H868401" s="60">
        <v>35082138</v>
      </c>
    </row>
    <row r="868402" spans="3:8">
      <c r="C868402" s="60">
        <v>3971065989</v>
      </c>
      <c r="H868402" s="60">
        <v>67359363</v>
      </c>
    </row>
    <row r="868403" spans="3:8">
      <c r="C868403" s="60">
        <v>743463158</v>
      </c>
      <c r="H868403" s="60">
        <v>8012551</v>
      </c>
    </row>
    <row r="868404" spans="3:8">
      <c r="C868404" s="60">
        <v>1134951771</v>
      </c>
      <c r="H868404" s="60">
        <v>10593892</v>
      </c>
    </row>
    <row r="868405" spans="3:8">
      <c r="C868405" s="60">
        <v>7381988804</v>
      </c>
      <c r="H868405" s="60">
        <v>48706414</v>
      </c>
    </row>
    <row r="868406" spans="3:8">
      <c r="C868406" s="60">
        <v>14217344091</v>
      </c>
      <c r="H868406" s="60">
        <v>175473024</v>
      </c>
    </row>
    <row r="868407" spans="3:8">
      <c r="C868407" s="60">
        <v>1108378826</v>
      </c>
      <c r="H868407" s="60">
        <v>4240421</v>
      </c>
    </row>
    <row r="868408" spans="3:8">
      <c r="C868408" s="60">
        <v>1536407104</v>
      </c>
      <c r="H868408" s="60">
        <v>22059059</v>
      </c>
    </row>
    <row r="868409" spans="3:8">
      <c r="C868409" s="60">
        <v>337476477</v>
      </c>
      <c r="H868409" s="60">
        <v>1445568</v>
      </c>
    </row>
    <row r="868410" spans="3:8">
      <c r="C868410" s="60">
        <v>1000181239</v>
      </c>
      <c r="H868410" s="60">
        <v>3351138</v>
      </c>
    </row>
    <row r="868411" spans="3:8">
      <c r="C868411" s="60">
        <v>508873569</v>
      </c>
      <c r="H868411" s="60">
        <v>6397270</v>
      </c>
    </row>
    <row r="868412" spans="3:8">
      <c r="C868412" s="60">
        <v>12884771902</v>
      </c>
      <c r="H868412" s="60">
        <v>248576668</v>
      </c>
    </row>
    <row r="868413" spans="3:8">
      <c r="C868413" s="60">
        <v>8828268860</v>
      </c>
      <c r="H868413" s="60">
        <v>160631813</v>
      </c>
    </row>
    <row r="868414" spans="3:8">
      <c r="C868414" s="60">
        <v>3798264871</v>
      </c>
      <c r="H868414" s="60">
        <v>14995293</v>
      </c>
    </row>
    <row r="868415" spans="3:8">
      <c r="C868415" s="60">
        <v>1516795293</v>
      </c>
      <c r="H868415" s="60">
        <v>2404648</v>
      </c>
    </row>
    <row r="868416" spans="3:8">
      <c r="C868416" s="60">
        <v>202565380</v>
      </c>
      <c r="H868416" s="60">
        <v>-1526541</v>
      </c>
    </row>
    <row r="868417" spans="3:8">
      <c r="C868417" s="60">
        <v>3854034005</v>
      </c>
      <c r="H868417" s="60">
        <v>47555832</v>
      </c>
    </row>
    <row r="868418" spans="3:8">
      <c r="C868418" s="60">
        <v>1884675456</v>
      </c>
      <c r="H868418" s="60">
        <v>-18439882</v>
      </c>
    </row>
    <row r="868419" spans="3:8">
      <c r="C868419" s="60">
        <v>5741534613</v>
      </c>
      <c r="H868419" s="60">
        <v>120797969</v>
      </c>
    </row>
    <row r="868420" spans="3:8">
      <c r="C868420" s="60">
        <v>11857765532</v>
      </c>
      <c r="H868420" s="60">
        <v>192611554</v>
      </c>
    </row>
    <row r="868421" spans="3:8">
      <c r="C868421" s="60">
        <v>2029035734</v>
      </c>
      <c r="H868421" s="60">
        <v>5811857</v>
      </c>
    </row>
    <row r="868422" spans="3:8">
      <c r="C868422" s="60">
        <v>80032081</v>
      </c>
      <c r="H868422" s="60">
        <v>591937</v>
      </c>
    </row>
    <row r="868423" spans="3:8">
      <c r="C868423" s="60">
        <v>579213625</v>
      </c>
      <c r="H868423" s="60">
        <v>5233933</v>
      </c>
    </row>
    <row r="868424" spans="3:8">
      <c r="C868424" s="60">
        <v>161231373</v>
      </c>
      <c r="H868424" s="60">
        <v>2509498</v>
      </c>
    </row>
    <row r="868425" spans="3:8">
      <c r="C868425" s="60">
        <v>386153735</v>
      </c>
      <c r="H868425" s="60">
        <v>4300325</v>
      </c>
    </row>
    <row r="868426" spans="3:8">
      <c r="C868426" s="60">
        <v>863935824</v>
      </c>
      <c r="H868426" s="60">
        <v>3662207</v>
      </c>
    </row>
    <row r="868427" spans="3:8">
      <c r="C868427" s="60">
        <v>603478828</v>
      </c>
      <c r="H868427" s="60">
        <v>14341033</v>
      </c>
    </row>
    <row r="868428" spans="3:8">
      <c r="C868428" s="60">
        <v>33783024</v>
      </c>
      <c r="H868428" s="60">
        <v>437570</v>
      </c>
    </row>
    <row r="868429" spans="3:8">
      <c r="C868429" s="60">
        <v>281702880</v>
      </c>
      <c r="H868429" s="60">
        <v>-443564</v>
      </c>
    </row>
    <row r="868430" spans="3:8">
      <c r="C868430" s="60">
        <v>1183131021</v>
      </c>
      <c r="H868430" s="60">
        <v>25186667</v>
      </c>
    </row>
    <row r="868431" spans="3:8">
      <c r="C868431" s="60">
        <v>1650365725</v>
      </c>
      <c r="H868431" s="60">
        <v>7928163</v>
      </c>
    </row>
    <row r="868432" spans="3:8">
      <c r="C868432" s="60">
        <v>570669407</v>
      </c>
      <c r="H868432" s="60">
        <v>-745435</v>
      </c>
    </row>
    <row r="868433" spans="3:8">
      <c r="C868433" s="60">
        <v>242598985</v>
      </c>
      <c r="H868433" s="60">
        <v>-795641</v>
      </c>
    </row>
    <row r="868434" spans="3:8">
      <c r="C868434" s="60">
        <v>6128375844</v>
      </c>
      <c r="H868434" s="60">
        <v>132133970</v>
      </c>
    </row>
    <row r="868435" spans="3:8">
      <c r="C868435" s="60">
        <v>9414025</v>
      </c>
      <c r="H868435" s="60">
        <v>283175</v>
      </c>
    </row>
    <row r="884738" spans="3:8">
      <c r="C884738" s="60" t="s">
        <v>174</v>
      </c>
      <c r="H884738" s="60" t="s">
        <v>1243</v>
      </c>
    </row>
    <row r="884739" spans="3:8">
      <c r="C884739" s="60">
        <v>371396063968</v>
      </c>
    </row>
    <row r="884740" spans="3:8">
      <c r="C884740" s="60">
        <v>586361568</v>
      </c>
      <c r="H884740" s="60">
        <v>-3584873</v>
      </c>
    </row>
    <row r="884741" spans="3:8">
      <c r="C884741" s="60">
        <v>488599039</v>
      </c>
      <c r="H884741" s="60">
        <v>-19621206</v>
      </c>
    </row>
    <row r="884742" spans="3:8">
      <c r="C884742" s="60">
        <v>948215101</v>
      </c>
      <c r="H884742" s="60">
        <v>6595735</v>
      </c>
    </row>
    <row r="884743" spans="3:8">
      <c r="C884743" s="60">
        <v>9969687980</v>
      </c>
      <c r="H884743" s="60">
        <v>157296922</v>
      </c>
    </row>
    <row r="884744" spans="3:8">
      <c r="C884744" s="60">
        <v>336963923</v>
      </c>
      <c r="H884744" s="60">
        <v>-16910878</v>
      </c>
    </row>
    <row r="884745" spans="3:8">
      <c r="C884745" s="60">
        <v>794462779</v>
      </c>
      <c r="H884745" s="60">
        <v>-29435515</v>
      </c>
    </row>
    <row r="884746" spans="3:8">
      <c r="C884746" s="60">
        <v>339136056</v>
      </c>
      <c r="H884746" s="60">
        <v>-22770654</v>
      </c>
    </row>
    <row r="884747" spans="3:8">
      <c r="C884747" s="60">
        <v>639560344</v>
      </c>
      <c r="H884747" s="60">
        <v>-133412</v>
      </c>
    </row>
    <row r="884748" spans="3:8">
      <c r="C884748" s="60">
        <v>705895455</v>
      </c>
      <c r="H884748" s="60">
        <v>-3387383</v>
      </c>
    </row>
    <row r="884749" spans="3:8">
      <c r="C884749" s="60">
        <v>174958053773</v>
      </c>
      <c r="H884749" s="60">
        <v>1938679418</v>
      </c>
    </row>
    <row r="884750" spans="3:8">
      <c r="C884750" s="60">
        <v>8992306105</v>
      </c>
      <c r="H884750" s="60">
        <v>368504450</v>
      </c>
    </row>
    <row r="884751" spans="3:8">
      <c r="C884751" s="60">
        <v>273594598</v>
      </c>
      <c r="H884751" s="60">
        <v>-939878</v>
      </c>
    </row>
    <row r="884752" spans="3:8">
      <c r="C884752" s="60">
        <v>748338217</v>
      </c>
      <c r="H884752" s="60">
        <v>-35079508</v>
      </c>
    </row>
    <row r="884753" spans="3:8">
      <c r="C884753" s="60">
        <v>742591566</v>
      </c>
      <c r="H884753" s="60">
        <v>-40440656</v>
      </c>
    </row>
    <row r="884754" spans="3:8">
      <c r="C884754" s="60">
        <v>273507955</v>
      </c>
      <c r="H884754" s="60">
        <v>-1304013</v>
      </c>
    </row>
    <row r="884755" spans="3:8">
      <c r="C884755" s="60">
        <v>674353021</v>
      </c>
      <c r="H884755" s="60">
        <v>-43882353</v>
      </c>
    </row>
    <row r="884756" spans="3:8">
      <c r="C884756" s="60">
        <v>1168107004</v>
      </c>
      <c r="H884756" s="60">
        <v>-41022308</v>
      </c>
    </row>
    <row r="884757" spans="3:8">
      <c r="C884757" s="60">
        <v>3950807489</v>
      </c>
      <c r="H884757" s="60">
        <v>159822657</v>
      </c>
    </row>
    <row r="884758" spans="3:8">
      <c r="C884758" s="60">
        <v>549827199</v>
      </c>
      <c r="H884758" s="60">
        <v>-33770138</v>
      </c>
    </row>
    <row r="884759" spans="3:8">
      <c r="C884759" s="60">
        <v>972643946</v>
      </c>
      <c r="H884759" s="60">
        <v>-27395906</v>
      </c>
    </row>
    <row r="884760" spans="3:8">
      <c r="C884760" s="60">
        <v>22267483718</v>
      </c>
      <c r="H884760" s="60">
        <v>272701264</v>
      </c>
    </row>
    <row r="884761" spans="3:8">
      <c r="C884761" s="60">
        <v>1113800464</v>
      </c>
      <c r="H884761" s="60">
        <v>1825589</v>
      </c>
    </row>
    <row r="884762" spans="3:8">
      <c r="C884762" s="60">
        <v>226078325</v>
      </c>
      <c r="H884762" s="60">
        <v>7871713</v>
      </c>
    </row>
    <row r="884763" spans="3:8">
      <c r="C884763" s="60">
        <v>772489868</v>
      </c>
      <c r="H884763" s="60">
        <v>12699692</v>
      </c>
    </row>
    <row r="884764" spans="3:8">
      <c r="C884764" s="60">
        <v>548998176</v>
      </c>
      <c r="H884764" s="60">
        <v>3987117</v>
      </c>
    </row>
    <row r="884765" spans="3:8">
      <c r="C884765" s="60">
        <v>643960069</v>
      </c>
      <c r="H884765" s="60">
        <v>4729787</v>
      </c>
    </row>
    <row r="884766" spans="3:8">
      <c r="C884766" s="60">
        <v>589268307</v>
      </c>
      <c r="H884766" s="60">
        <v>5549869</v>
      </c>
    </row>
    <row r="884767" spans="3:8">
      <c r="C884767" s="60">
        <v>891983736</v>
      </c>
      <c r="H884767" s="60">
        <v>20517337</v>
      </c>
    </row>
    <row r="884768" spans="3:8">
      <c r="C884768" s="60">
        <v>295520040</v>
      </c>
      <c r="H884768" s="60">
        <v>3310846</v>
      </c>
    </row>
    <row r="884769" spans="3:8">
      <c r="C884769" s="60">
        <v>1328199753</v>
      </c>
      <c r="H884769" s="60">
        <v>10004082</v>
      </c>
    </row>
    <row r="884770" spans="3:8">
      <c r="C884770" s="60">
        <v>8277193785</v>
      </c>
      <c r="H884770" s="60">
        <v>134335578</v>
      </c>
    </row>
    <row r="884771" spans="3:8">
      <c r="C884771" s="60">
        <v>299563983</v>
      </c>
      <c r="H884771" s="60">
        <v>2194824</v>
      </c>
    </row>
    <row r="884772" spans="3:8">
      <c r="C884772" s="60">
        <v>114441652</v>
      </c>
      <c r="H884772" s="60">
        <v>795866</v>
      </c>
    </row>
    <row r="884773" spans="3:8">
      <c r="C884773" s="60">
        <v>7320428976</v>
      </c>
      <c r="H884773" s="60">
        <v>101171848</v>
      </c>
    </row>
    <row r="884774" spans="3:8">
      <c r="C884774" s="60">
        <v>428965668</v>
      </c>
      <c r="H884774" s="60">
        <v>1929210</v>
      </c>
    </row>
    <row r="884775" spans="3:8">
      <c r="C884775" s="60">
        <v>240301348</v>
      </c>
      <c r="H884775" s="60">
        <v>4821100</v>
      </c>
    </row>
    <row r="884776" spans="3:8">
      <c r="C884776" s="60">
        <v>559686325</v>
      </c>
      <c r="H884776" s="60">
        <v>-11021501</v>
      </c>
    </row>
    <row r="884777" spans="3:8">
      <c r="C884777" s="60">
        <v>113999465</v>
      </c>
      <c r="H884777" s="60">
        <v>-160757</v>
      </c>
    </row>
    <row r="884778" spans="3:8">
      <c r="C884778" s="60">
        <v>215345430</v>
      </c>
      <c r="H884778" s="60">
        <v>-1753796</v>
      </c>
    </row>
    <row r="884779" spans="3:8">
      <c r="C884779" s="60">
        <v>3499758429</v>
      </c>
      <c r="H884779" s="60">
        <v>64411165</v>
      </c>
    </row>
    <row r="884780" spans="3:8">
      <c r="C884780" s="60">
        <v>229819698</v>
      </c>
      <c r="H884780" s="60">
        <v>3418464</v>
      </c>
    </row>
    <row r="884781" spans="3:8">
      <c r="C884781" s="60">
        <v>1236195032</v>
      </c>
      <c r="H884781" s="60">
        <v>11768745</v>
      </c>
    </row>
    <row r="884782" spans="3:8">
      <c r="C884782" s="60">
        <v>9103681319</v>
      </c>
      <c r="H884782" s="60">
        <v>213963206</v>
      </c>
    </row>
    <row r="884783" spans="3:8">
      <c r="C884783" s="60">
        <v>998202713</v>
      </c>
      <c r="H884783" s="60">
        <v>9269550</v>
      </c>
    </row>
    <row r="884784" spans="3:8">
      <c r="C884784" s="60">
        <v>424239727</v>
      </c>
      <c r="H884784" s="60">
        <v>-139051</v>
      </c>
    </row>
    <row r="884785" spans="3:8">
      <c r="C884785" s="60">
        <v>4231515793</v>
      </c>
      <c r="H884785" s="60">
        <v>35082138</v>
      </c>
    </row>
    <row r="884786" spans="3:8">
      <c r="C884786" s="60">
        <v>3971065989</v>
      </c>
      <c r="H884786" s="60">
        <v>67359363</v>
      </c>
    </row>
    <row r="884787" spans="3:8">
      <c r="C884787" s="60">
        <v>743463158</v>
      </c>
      <c r="H884787" s="60">
        <v>8012551</v>
      </c>
    </row>
    <row r="884788" spans="3:8">
      <c r="C884788" s="60">
        <v>1134951771</v>
      </c>
      <c r="H884788" s="60">
        <v>10593892</v>
      </c>
    </row>
    <row r="884789" spans="3:8">
      <c r="C884789" s="60">
        <v>7381988804</v>
      </c>
      <c r="H884789" s="60">
        <v>48706414</v>
      </c>
    </row>
    <row r="884790" spans="3:8">
      <c r="C884790" s="60">
        <v>14217344091</v>
      </c>
      <c r="H884790" s="60">
        <v>175473024</v>
      </c>
    </row>
    <row r="884791" spans="3:8">
      <c r="C884791" s="60">
        <v>1108378826</v>
      </c>
      <c r="H884791" s="60">
        <v>4240421</v>
      </c>
    </row>
    <row r="884792" spans="3:8">
      <c r="C884792" s="60">
        <v>1536407104</v>
      </c>
      <c r="H884792" s="60">
        <v>22059059</v>
      </c>
    </row>
    <row r="884793" spans="3:8">
      <c r="C884793" s="60">
        <v>337476477</v>
      </c>
      <c r="H884793" s="60">
        <v>1445568</v>
      </c>
    </row>
    <row r="884794" spans="3:8">
      <c r="C884794" s="60">
        <v>1000181239</v>
      </c>
      <c r="H884794" s="60">
        <v>3351138</v>
      </c>
    </row>
    <row r="884795" spans="3:8">
      <c r="C884795" s="60">
        <v>508873569</v>
      </c>
      <c r="H884795" s="60">
        <v>6397270</v>
      </c>
    </row>
    <row r="884796" spans="3:8">
      <c r="C884796" s="60">
        <v>12884771902</v>
      </c>
      <c r="H884796" s="60">
        <v>248576668</v>
      </c>
    </row>
    <row r="884797" spans="3:8">
      <c r="C884797" s="60">
        <v>8828268860</v>
      </c>
      <c r="H884797" s="60">
        <v>160631813</v>
      </c>
    </row>
    <row r="884798" spans="3:8">
      <c r="C884798" s="60">
        <v>3798264871</v>
      </c>
      <c r="H884798" s="60">
        <v>14995293</v>
      </c>
    </row>
    <row r="884799" spans="3:8">
      <c r="C884799" s="60">
        <v>1516795293</v>
      </c>
      <c r="H884799" s="60">
        <v>2404648</v>
      </c>
    </row>
    <row r="884800" spans="3:8">
      <c r="C884800" s="60">
        <v>202565380</v>
      </c>
      <c r="H884800" s="60">
        <v>-1526541</v>
      </c>
    </row>
    <row r="884801" spans="3:8">
      <c r="C884801" s="60">
        <v>3854034005</v>
      </c>
      <c r="H884801" s="60">
        <v>47555832</v>
      </c>
    </row>
    <row r="884802" spans="3:8">
      <c r="C884802" s="60">
        <v>1884675456</v>
      </c>
      <c r="H884802" s="60">
        <v>-18439882</v>
      </c>
    </row>
    <row r="884803" spans="3:8">
      <c r="C884803" s="60">
        <v>5741534613</v>
      </c>
      <c r="H884803" s="60">
        <v>120797969</v>
      </c>
    </row>
    <row r="884804" spans="3:8">
      <c r="C884804" s="60">
        <v>11857765532</v>
      </c>
      <c r="H884804" s="60">
        <v>192611554</v>
      </c>
    </row>
    <row r="884805" spans="3:8">
      <c r="C884805" s="60">
        <v>2029035734</v>
      </c>
      <c r="H884805" s="60">
        <v>5811857</v>
      </c>
    </row>
    <row r="884806" spans="3:8">
      <c r="C884806" s="60">
        <v>80032081</v>
      </c>
      <c r="H884806" s="60">
        <v>591937</v>
      </c>
    </row>
    <row r="884807" spans="3:8">
      <c r="C884807" s="60">
        <v>579213625</v>
      </c>
      <c r="H884807" s="60">
        <v>5233933</v>
      </c>
    </row>
    <row r="884808" spans="3:8">
      <c r="C884808" s="60">
        <v>161231373</v>
      </c>
      <c r="H884808" s="60">
        <v>2509498</v>
      </c>
    </row>
    <row r="884809" spans="3:8">
      <c r="C884809" s="60">
        <v>386153735</v>
      </c>
      <c r="H884809" s="60">
        <v>4300325</v>
      </c>
    </row>
    <row r="884810" spans="3:8">
      <c r="C884810" s="60">
        <v>863935824</v>
      </c>
      <c r="H884810" s="60">
        <v>3662207</v>
      </c>
    </row>
    <row r="884811" spans="3:8">
      <c r="C884811" s="60">
        <v>603478828</v>
      </c>
      <c r="H884811" s="60">
        <v>14341033</v>
      </c>
    </row>
    <row r="884812" spans="3:8">
      <c r="C884812" s="60">
        <v>33783024</v>
      </c>
      <c r="H884812" s="60">
        <v>437570</v>
      </c>
    </row>
    <row r="884813" spans="3:8">
      <c r="C884813" s="60">
        <v>281702880</v>
      </c>
      <c r="H884813" s="60">
        <v>-443564</v>
      </c>
    </row>
    <row r="884814" spans="3:8">
      <c r="C884814" s="60">
        <v>1183131021</v>
      </c>
      <c r="H884814" s="60">
        <v>25186667</v>
      </c>
    </row>
    <row r="884815" spans="3:8">
      <c r="C884815" s="60">
        <v>1650365725</v>
      </c>
      <c r="H884815" s="60">
        <v>7928163</v>
      </c>
    </row>
    <row r="884816" spans="3:8">
      <c r="C884816" s="60">
        <v>570669407</v>
      </c>
      <c r="H884816" s="60">
        <v>-745435</v>
      </c>
    </row>
    <row r="884817" spans="3:8">
      <c r="C884817" s="60">
        <v>242598985</v>
      </c>
      <c r="H884817" s="60">
        <v>-795641</v>
      </c>
    </row>
    <row r="884818" spans="3:8">
      <c r="C884818" s="60">
        <v>6128375844</v>
      </c>
      <c r="H884818" s="60">
        <v>132133970</v>
      </c>
    </row>
    <row r="884819" spans="3:8">
      <c r="C884819" s="60">
        <v>9414025</v>
      </c>
      <c r="H884819" s="60">
        <v>283175</v>
      </c>
    </row>
    <row r="901122" spans="3:8">
      <c r="C901122" s="60" t="s">
        <v>174</v>
      </c>
      <c r="H901122" s="60" t="s">
        <v>1243</v>
      </c>
    </row>
    <row r="901123" spans="3:8">
      <c r="C901123" s="60">
        <v>371396063968</v>
      </c>
    </row>
    <row r="901124" spans="3:8">
      <c r="C901124" s="60">
        <v>586361568</v>
      </c>
      <c r="H901124" s="60">
        <v>-3584873</v>
      </c>
    </row>
    <row r="901125" spans="3:8">
      <c r="C901125" s="60">
        <v>488599039</v>
      </c>
      <c r="H901125" s="60">
        <v>-19621206</v>
      </c>
    </row>
    <row r="901126" spans="3:8">
      <c r="C901126" s="60">
        <v>948215101</v>
      </c>
      <c r="H901126" s="60">
        <v>6595735</v>
      </c>
    </row>
    <row r="901127" spans="3:8">
      <c r="C901127" s="60">
        <v>9969687980</v>
      </c>
      <c r="H901127" s="60">
        <v>157296922</v>
      </c>
    </row>
    <row r="901128" spans="3:8">
      <c r="C901128" s="60">
        <v>336963923</v>
      </c>
      <c r="H901128" s="60">
        <v>-16910878</v>
      </c>
    </row>
    <row r="901129" spans="3:8">
      <c r="C901129" s="60">
        <v>794462779</v>
      </c>
      <c r="H901129" s="60">
        <v>-29435515</v>
      </c>
    </row>
    <row r="901130" spans="3:8">
      <c r="C901130" s="60">
        <v>339136056</v>
      </c>
      <c r="H901130" s="60">
        <v>-22770654</v>
      </c>
    </row>
    <row r="901131" spans="3:8">
      <c r="C901131" s="60">
        <v>639560344</v>
      </c>
      <c r="H901131" s="60">
        <v>-133412</v>
      </c>
    </row>
    <row r="901132" spans="3:8">
      <c r="C901132" s="60">
        <v>705895455</v>
      </c>
      <c r="H901132" s="60">
        <v>-3387383</v>
      </c>
    </row>
    <row r="901133" spans="3:8">
      <c r="C901133" s="60">
        <v>174958053773</v>
      </c>
      <c r="H901133" s="60">
        <v>1938679418</v>
      </c>
    </row>
    <row r="901134" spans="3:8">
      <c r="C901134" s="60">
        <v>8992306105</v>
      </c>
      <c r="H901134" s="60">
        <v>368504450</v>
      </c>
    </row>
    <row r="901135" spans="3:8">
      <c r="C901135" s="60">
        <v>273594598</v>
      </c>
      <c r="H901135" s="60">
        <v>-939878</v>
      </c>
    </row>
    <row r="901136" spans="3:8">
      <c r="C901136" s="60">
        <v>748338217</v>
      </c>
      <c r="H901136" s="60">
        <v>-35079508</v>
      </c>
    </row>
    <row r="901137" spans="3:8">
      <c r="C901137" s="60">
        <v>742591566</v>
      </c>
      <c r="H901137" s="60">
        <v>-40440656</v>
      </c>
    </row>
    <row r="901138" spans="3:8">
      <c r="C901138" s="60">
        <v>273507955</v>
      </c>
      <c r="H901138" s="60">
        <v>-1304013</v>
      </c>
    </row>
    <row r="901139" spans="3:8">
      <c r="C901139" s="60">
        <v>674353021</v>
      </c>
      <c r="H901139" s="60">
        <v>-43882353</v>
      </c>
    </row>
    <row r="901140" spans="3:8">
      <c r="C901140" s="60">
        <v>1168107004</v>
      </c>
      <c r="H901140" s="60">
        <v>-41022308</v>
      </c>
    </row>
    <row r="901141" spans="3:8">
      <c r="C901141" s="60">
        <v>3950807489</v>
      </c>
      <c r="H901141" s="60">
        <v>159822657</v>
      </c>
    </row>
    <row r="901142" spans="3:8">
      <c r="C901142" s="60">
        <v>549827199</v>
      </c>
      <c r="H901142" s="60">
        <v>-33770138</v>
      </c>
    </row>
    <row r="901143" spans="3:8">
      <c r="C901143" s="60">
        <v>972643946</v>
      </c>
      <c r="H901143" s="60">
        <v>-27395906</v>
      </c>
    </row>
    <row r="901144" spans="3:8">
      <c r="C901144" s="60">
        <v>22267483718</v>
      </c>
      <c r="H901144" s="60">
        <v>272701264</v>
      </c>
    </row>
    <row r="901145" spans="3:8">
      <c r="C901145" s="60">
        <v>1113800464</v>
      </c>
      <c r="H901145" s="60">
        <v>1825589</v>
      </c>
    </row>
    <row r="901146" spans="3:8">
      <c r="C901146" s="60">
        <v>226078325</v>
      </c>
      <c r="H901146" s="60">
        <v>7871713</v>
      </c>
    </row>
    <row r="901147" spans="3:8">
      <c r="C901147" s="60">
        <v>772489868</v>
      </c>
      <c r="H901147" s="60">
        <v>12699692</v>
      </c>
    </row>
    <row r="901148" spans="3:8">
      <c r="C901148" s="60">
        <v>548998176</v>
      </c>
      <c r="H901148" s="60">
        <v>3987117</v>
      </c>
    </row>
    <row r="901149" spans="3:8">
      <c r="C901149" s="60">
        <v>643960069</v>
      </c>
      <c r="H901149" s="60">
        <v>4729787</v>
      </c>
    </row>
    <row r="901150" spans="3:8">
      <c r="C901150" s="60">
        <v>589268307</v>
      </c>
      <c r="H901150" s="60">
        <v>5549869</v>
      </c>
    </row>
    <row r="901151" spans="3:8">
      <c r="C901151" s="60">
        <v>891983736</v>
      </c>
      <c r="H901151" s="60">
        <v>20517337</v>
      </c>
    </row>
    <row r="901152" spans="3:8">
      <c r="C901152" s="60">
        <v>295520040</v>
      </c>
      <c r="H901152" s="60">
        <v>3310846</v>
      </c>
    </row>
    <row r="901153" spans="3:8">
      <c r="C901153" s="60">
        <v>1328199753</v>
      </c>
      <c r="H901153" s="60">
        <v>10004082</v>
      </c>
    </row>
    <row r="901154" spans="3:8">
      <c r="C901154" s="60">
        <v>8277193785</v>
      </c>
      <c r="H901154" s="60">
        <v>134335578</v>
      </c>
    </row>
    <row r="901155" spans="3:8">
      <c r="C901155" s="60">
        <v>299563983</v>
      </c>
      <c r="H901155" s="60">
        <v>2194824</v>
      </c>
    </row>
    <row r="901156" spans="3:8">
      <c r="C901156" s="60">
        <v>114441652</v>
      </c>
      <c r="H901156" s="60">
        <v>795866</v>
      </c>
    </row>
    <row r="901157" spans="3:8">
      <c r="C901157" s="60">
        <v>7320428976</v>
      </c>
      <c r="H901157" s="60">
        <v>101171848</v>
      </c>
    </row>
    <row r="901158" spans="3:8">
      <c r="C901158" s="60">
        <v>428965668</v>
      </c>
      <c r="H901158" s="60">
        <v>1929210</v>
      </c>
    </row>
    <row r="901159" spans="3:8">
      <c r="C901159" s="60">
        <v>240301348</v>
      </c>
      <c r="H901159" s="60">
        <v>4821100</v>
      </c>
    </row>
    <row r="901160" spans="3:8">
      <c r="C901160" s="60">
        <v>559686325</v>
      </c>
      <c r="H901160" s="60">
        <v>-11021501</v>
      </c>
    </row>
    <row r="901161" spans="3:8">
      <c r="C901161" s="60">
        <v>113999465</v>
      </c>
      <c r="H901161" s="60">
        <v>-160757</v>
      </c>
    </row>
    <row r="901162" spans="3:8">
      <c r="C901162" s="60">
        <v>215345430</v>
      </c>
      <c r="H901162" s="60">
        <v>-1753796</v>
      </c>
    </row>
    <row r="901163" spans="3:8">
      <c r="C901163" s="60">
        <v>3499758429</v>
      </c>
      <c r="H901163" s="60">
        <v>64411165</v>
      </c>
    </row>
    <row r="901164" spans="3:8">
      <c r="C901164" s="60">
        <v>229819698</v>
      </c>
      <c r="H901164" s="60">
        <v>3418464</v>
      </c>
    </row>
    <row r="901165" spans="3:8">
      <c r="C901165" s="60">
        <v>1236195032</v>
      </c>
      <c r="H901165" s="60">
        <v>11768745</v>
      </c>
    </row>
    <row r="901166" spans="3:8">
      <c r="C901166" s="60">
        <v>9103681319</v>
      </c>
      <c r="H901166" s="60">
        <v>213963206</v>
      </c>
    </row>
    <row r="901167" spans="3:8">
      <c r="C901167" s="60">
        <v>998202713</v>
      </c>
      <c r="H901167" s="60">
        <v>9269550</v>
      </c>
    </row>
    <row r="901168" spans="3:8">
      <c r="C901168" s="60">
        <v>424239727</v>
      </c>
      <c r="H901168" s="60">
        <v>-139051</v>
      </c>
    </row>
    <row r="901169" spans="3:8">
      <c r="C901169" s="60">
        <v>4231515793</v>
      </c>
      <c r="H901169" s="60">
        <v>35082138</v>
      </c>
    </row>
    <row r="901170" spans="3:8">
      <c r="C901170" s="60">
        <v>3971065989</v>
      </c>
      <c r="H901170" s="60">
        <v>67359363</v>
      </c>
    </row>
    <row r="901171" spans="3:8">
      <c r="C901171" s="60">
        <v>743463158</v>
      </c>
      <c r="H901171" s="60">
        <v>8012551</v>
      </c>
    </row>
    <row r="901172" spans="3:8">
      <c r="C901172" s="60">
        <v>1134951771</v>
      </c>
      <c r="H901172" s="60">
        <v>10593892</v>
      </c>
    </row>
    <row r="901173" spans="3:8">
      <c r="C901173" s="60">
        <v>7381988804</v>
      </c>
      <c r="H901173" s="60">
        <v>48706414</v>
      </c>
    </row>
    <row r="901174" spans="3:8">
      <c r="C901174" s="60">
        <v>14217344091</v>
      </c>
      <c r="H901174" s="60">
        <v>175473024</v>
      </c>
    </row>
    <row r="901175" spans="3:8">
      <c r="C901175" s="60">
        <v>1108378826</v>
      </c>
      <c r="H901175" s="60">
        <v>4240421</v>
      </c>
    </row>
    <row r="901176" spans="3:8">
      <c r="C901176" s="60">
        <v>1536407104</v>
      </c>
      <c r="H901176" s="60">
        <v>22059059</v>
      </c>
    </row>
    <row r="901177" spans="3:8">
      <c r="C901177" s="60">
        <v>337476477</v>
      </c>
      <c r="H901177" s="60">
        <v>1445568</v>
      </c>
    </row>
    <row r="901178" spans="3:8">
      <c r="C901178" s="60">
        <v>1000181239</v>
      </c>
      <c r="H901178" s="60">
        <v>3351138</v>
      </c>
    </row>
    <row r="901179" spans="3:8">
      <c r="C901179" s="60">
        <v>508873569</v>
      </c>
      <c r="H901179" s="60">
        <v>6397270</v>
      </c>
    </row>
    <row r="901180" spans="3:8">
      <c r="C901180" s="60">
        <v>12884771902</v>
      </c>
      <c r="H901180" s="60">
        <v>248576668</v>
      </c>
    </row>
    <row r="901181" spans="3:8">
      <c r="C901181" s="60">
        <v>8828268860</v>
      </c>
      <c r="H901181" s="60">
        <v>160631813</v>
      </c>
    </row>
    <row r="901182" spans="3:8">
      <c r="C901182" s="60">
        <v>3798264871</v>
      </c>
      <c r="H901182" s="60">
        <v>14995293</v>
      </c>
    </row>
    <row r="901183" spans="3:8">
      <c r="C901183" s="60">
        <v>1516795293</v>
      </c>
      <c r="H901183" s="60">
        <v>2404648</v>
      </c>
    </row>
    <row r="901184" spans="3:8">
      <c r="C901184" s="60">
        <v>202565380</v>
      </c>
      <c r="H901184" s="60">
        <v>-1526541</v>
      </c>
    </row>
    <row r="901185" spans="3:8">
      <c r="C901185" s="60">
        <v>3854034005</v>
      </c>
      <c r="H901185" s="60">
        <v>47555832</v>
      </c>
    </row>
    <row r="901186" spans="3:8">
      <c r="C901186" s="60">
        <v>1884675456</v>
      </c>
      <c r="H901186" s="60">
        <v>-18439882</v>
      </c>
    </row>
    <row r="901187" spans="3:8">
      <c r="C901187" s="60">
        <v>5741534613</v>
      </c>
      <c r="H901187" s="60">
        <v>120797969</v>
      </c>
    </row>
    <row r="901188" spans="3:8">
      <c r="C901188" s="60">
        <v>11857765532</v>
      </c>
      <c r="H901188" s="60">
        <v>192611554</v>
      </c>
    </row>
    <row r="901189" spans="3:8">
      <c r="C901189" s="60">
        <v>2029035734</v>
      </c>
      <c r="H901189" s="60">
        <v>5811857</v>
      </c>
    </row>
    <row r="901190" spans="3:8">
      <c r="C901190" s="60">
        <v>80032081</v>
      </c>
      <c r="H901190" s="60">
        <v>591937</v>
      </c>
    </row>
    <row r="901191" spans="3:8">
      <c r="C901191" s="60">
        <v>579213625</v>
      </c>
      <c r="H901191" s="60">
        <v>5233933</v>
      </c>
    </row>
    <row r="901192" spans="3:8">
      <c r="C901192" s="60">
        <v>161231373</v>
      </c>
      <c r="H901192" s="60">
        <v>2509498</v>
      </c>
    </row>
    <row r="901193" spans="3:8">
      <c r="C901193" s="60">
        <v>386153735</v>
      </c>
      <c r="H901193" s="60">
        <v>4300325</v>
      </c>
    </row>
    <row r="901194" spans="3:8">
      <c r="C901194" s="60">
        <v>863935824</v>
      </c>
      <c r="H901194" s="60">
        <v>3662207</v>
      </c>
    </row>
    <row r="901195" spans="3:8">
      <c r="C901195" s="60">
        <v>603478828</v>
      </c>
      <c r="H901195" s="60">
        <v>14341033</v>
      </c>
    </row>
    <row r="901196" spans="3:8">
      <c r="C901196" s="60">
        <v>33783024</v>
      </c>
      <c r="H901196" s="60">
        <v>437570</v>
      </c>
    </row>
    <row r="901197" spans="3:8">
      <c r="C901197" s="60">
        <v>281702880</v>
      </c>
      <c r="H901197" s="60">
        <v>-443564</v>
      </c>
    </row>
    <row r="901198" spans="3:8">
      <c r="C901198" s="60">
        <v>1183131021</v>
      </c>
      <c r="H901198" s="60">
        <v>25186667</v>
      </c>
    </row>
    <row r="901199" spans="3:8">
      <c r="C901199" s="60">
        <v>1650365725</v>
      </c>
      <c r="H901199" s="60">
        <v>7928163</v>
      </c>
    </row>
    <row r="901200" spans="3:8">
      <c r="C901200" s="60">
        <v>570669407</v>
      </c>
      <c r="H901200" s="60">
        <v>-745435</v>
      </c>
    </row>
    <row r="901201" spans="3:8">
      <c r="C901201" s="60">
        <v>242598985</v>
      </c>
      <c r="H901201" s="60">
        <v>-795641</v>
      </c>
    </row>
    <row r="901202" spans="3:8">
      <c r="C901202" s="60">
        <v>6128375844</v>
      </c>
      <c r="H901202" s="60">
        <v>132133970</v>
      </c>
    </row>
    <row r="901203" spans="3:8">
      <c r="C901203" s="60">
        <v>9414025</v>
      </c>
      <c r="H901203" s="60">
        <v>283175</v>
      </c>
    </row>
    <row r="917506" spans="3:8">
      <c r="C917506" s="60" t="s">
        <v>174</v>
      </c>
      <c r="H917506" s="60" t="s">
        <v>1243</v>
      </c>
    </row>
    <row r="917507" spans="3:8">
      <c r="C917507" s="60">
        <v>371396063968</v>
      </c>
    </row>
    <row r="917508" spans="3:8">
      <c r="C917508" s="60">
        <v>586361568</v>
      </c>
      <c r="H917508" s="60">
        <v>-3584873</v>
      </c>
    </row>
    <row r="917509" spans="3:8">
      <c r="C917509" s="60">
        <v>488599039</v>
      </c>
      <c r="H917509" s="60">
        <v>-19621206</v>
      </c>
    </row>
    <row r="917510" spans="3:8">
      <c r="C917510" s="60">
        <v>948215101</v>
      </c>
      <c r="H917510" s="60">
        <v>6595735</v>
      </c>
    </row>
    <row r="917511" spans="3:8">
      <c r="C917511" s="60">
        <v>9969687980</v>
      </c>
      <c r="H917511" s="60">
        <v>157296922</v>
      </c>
    </row>
    <row r="917512" spans="3:8">
      <c r="C917512" s="60">
        <v>336963923</v>
      </c>
      <c r="H917512" s="60">
        <v>-16910878</v>
      </c>
    </row>
    <row r="917513" spans="3:8">
      <c r="C917513" s="60">
        <v>794462779</v>
      </c>
      <c r="H917513" s="60">
        <v>-29435515</v>
      </c>
    </row>
    <row r="917514" spans="3:8">
      <c r="C917514" s="60">
        <v>339136056</v>
      </c>
      <c r="H917514" s="60">
        <v>-22770654</v>
      </c>
    </row>
    <row r="917515" spans="3:8">
      <c r="C917515" s="60">
        <v>639560344</v>
      </c>
      <c r="H917515" s="60">
        <v>-133412</v>
      </c>
    </row>
    <row r="917516" spans="3:8">
      <c r="C917516" s="60">
        <v>705895455</v>
      </c>
      <c r="H917516" s="60">
        <v>-3387383</v>
      </c>
    </row>
    <row r="917517" spans="3:8">
      <c r="C917517" s="60">
        <v>174958053773</v>
      </c>
      <c r="H917517" s="60">
        <v>1938679418</v>
      </c>
    </row>
    <row r="917518" spans="3:8">
      <c r="C917518" s="60">
        <v>8992306105</v>
      </c>
      <c r="H917518" s="60">
        <v>368504450</v>
      </c>
    </row>
    <row r="917519" spans="3:8">
      <c r="C917519" s="60">
        <v>273594598</v>
      </c>
      <c r="H917519" s="60">
        <v>-939878</v>
      </c>
    </row>
    <row r="917520" spans="3:8">
      <c r="C917520" s="60">
        <v>748338217</v>
      </c>
      <c r="H917520" s="60">
        <v>-35079508</v>
      </c>
    </row>
    <row r="917521" spans="3:8">
      <c r="C917521" s="60">
        <v>742591566</v>
      </c>
      <c r="H917521" s="60">
        <v>-40440656</v>
      </c>
    </row>
    <row r="917522" spans="3:8">
      <c r="C917522" s="60">
        <v>273507955</v>
      </c>
      <c r="H917522" s="60">
        <v>-1304013</v>
      </c>
    </row>
    <row r="917523" spans="3:8">
      <c r="C917523" s="60">
        <v>674353021</v>
      </c>
      <c r="H917523" s="60">
        <v>-43882353</v>
      </c>
    </row>
    <row r="917524" spans="3:8">
      <c r="C917524" s="60">
        <v>1168107004</v>
      </c>
      <c r="H917524" s="60">
        <v>-41022308</v>
      </c>
    </row>
    <row r="917525" spans="3:8">
      <c r="C917525" s="60">
        <v>3950807489</v>
      </c>
      <c r="H917525" s="60">
        <v>159822657</v>
      </c>
    </row>
    <row r="917526" spans="3:8">
      <c r="C917526" s="60">
        <v>549827199</v>
      </c>
      <c r="H917526" s="60">
        <v>-33770138</v>
      </c>
    </row>
    <row r="917527" spans="3:8">
      <c r="C917527" s="60">
        <v>972643946</v>
      </c>
      <c r="H917527" s="60">
        <v>-27395906</v>
      </c>
    </row>
    <row r="917528" spans="3:8">
      <c r="C917528" s="60">
        <v>22267483718</v>
      </c>
      <c r="H917528" s="60">
        <v>272701264</v>
      </c>
    </row>
    <row r="917529" spans="3:8">
      <c r="C917529" s="60">
        <v>1113800464</v>
      </c>
      <c r="H917529" s="60">
        <v>1825589</v>
      </c>
    </row>
    <row r="917530" spans="3:8">
      <c r="C917530" s="60">
        <v>226078325</v>
      </c>
      <c r="H917530" s="60">
        <v>7871713</v>
      </c>
    </row>
    <row r="917531" spans="3:8">
      <c r="C917531" s="60">
        <v>772489868</v>
      </c>
      <c r="H917531" s="60">
        <v>12699692</v>
      </c>
    </row>
    <row r="917532" spans="3:8">
      <c r="C917532" s="60">
        <v>548998176</v>
      </c>
      <c r="H917532" s="60">
        <v>3987117</v>
      </c>
    </row>
    <row r="917533" spans="3:8">
      <c r="C917533" s="60">
        <v>643960069</v>
      </c>
      <c r="H917533" s="60">
        <v>4729787</v>
      </c>
    </row>
    <row r="917534" spans="3:8">
      <c r="C917534" s="60">
        <v>589268307</v>
      </c>
      <c r="H917534" s="60">
        <v>5549869</v>
      </c>
    </row>
    <row r="917535" spans="3:8">
      <c r="C917535" s="60">
        <v>891983736</v>
      </c>
      <c r="H917535" s="60">
        <v>20517337</v>
      </c>
    </row>
    <row r="917536" spans="3:8">
      <c r="C917536" s="60">
        <v>295520040</v>
      </c>
      <c r="H917536" s="60">
        <v>3310846</v>
      </c>
    </row>
    <row r="917537" spans="3:8">
      <c r="C917537" s="60">
        <v>1328199753</v>
      </c>
      <c r="H917537" s="60">
        <v>10004082</v>
      </c>
    </row>
    <row r="917538" spans="3:8">
      <c r="C917538" s="60">
        <v>8277193785</v>
      </c>
      <c r="H917538" s="60">
        <v>134335578</v>
      </c>
    </row>
    <row r="917539" spans="3:8">
      <c r="C917539" s="60">
        <v>299563983</v>
      </c>
      <c r="H917539" s="60">
        <v>2194824</v>
      </c>
    </row>
    <row r="917540" spans="3:8">
      <c r="C917540" s="60">
        <v>114441652</v>
      </c>
      <c r="H917540" s="60">
        <v>795866</v>
      </c>
    </row>
    <row r="917541" spans="3:8">
      <c r="C917541" s="60">
        <v>7320428976</v>
      </c>
      <c r="H917541" s="60">
        <v>101171848</v>
      </c>
    </row>
    <row r="917542" spans="3:8">
      <c r="C917542" s="60">
        <v>428965668</v>
      </c>
      <c r="H917542" s="60">
        <v>1929210</v>
      </c>
    </row>
    <row r="917543" spans="3:8">
      <c r="C917543" s="60">
        <v>240301348</v>
      </c>
      <c r="H917543" s="60">
        <v>4821100</v>
      </c>
    </row>
    <row r="917544" spans="3:8">
      <c r="C917544" s="60">
        <v>559686325</v>
      </c>
      <c r="H917544" s="60">
        <v>-11021501</v>
      </c>
    </row>
    <row r="917545" spans="3:8">
      <c r="C917545" s="60">
        <v>113999465</v>
      </c>
      <c r="H917545" s="60">
        <v>-160757</v>
      </c>
    </row>
    <row r="917546" spans="3:8">
      <c r="C917546" s="60">
        <v>215345430</v>
      </c>
      <c r="H917546" s="60">
        <v>-1753796</v>
      </c>
    </row>
    <row r="917547" spans="3:8">
      <c r="C917547" s="60">
        <v>3499758429</v>
      </c>
      <c r="H917547" s="60">
        <v>64411165</v>
      </c>
    </row>
    <row r="917548" spans="3:8">
      <c r="C917548" s="60">
        <v>229819698</v>
      </c>
      <c r="H917548" s="60">
        <v>3418464</v>
      </c>
    </row>
    <row r="917549" spans="3:8">
      <c r="C917549" s="60">
        <v>1236195032</v>
      </c>
      <c r="H917549" s="60">
        <v>11768745</v>
      </c>
    </row>
    <row r="917550" spans="3:8">
      <c r="C917550" s="60">
        <v>9103681319</v>
      </c>
      <c r="H917550" s="60">
        <v>213963206</v>
      </c>
    </row>
    <row r="917551" spans="3:8">
      <c r="C917551" s="60">
        <v>998202713</v>
      </c>
      <c r="H917551" s="60">
        <v>9269550</v>
      </c>
    </row>
    <row r="917552" spans="3:8">
      <c r="C917552" s="60">
        <v>424239727</v>
      </c>
      <c r="H917552" s="60">
        <v>-139051</v>
      </c>
    </row>
    <row r="917553" spans="3:8">
      <c r="C917553" s="60">
        <v>4231515793</v>
      </c>
      <c r="H917553" s="60">
        <v>35082138</v>
      </c>
    </row>
    <row r="917554" spans="3:8">
      <c r="C917554" s="60">
        <v>3971065989</v>
      </c>
      <c r="H917554" s="60">
        <v>67359363</v>
      </c>
    </row>
    <row r="917555" spans="3:8">
      <c r="C917555" s="60">
        <v>743463158</v>
      </c>
      <c r="H917555" s="60">
        <v>8012551</v>
      </c>
    </row>
    <row r="917556" spans="3:8">
      <c r="C917556" s="60">
        <v>1134951771</v>
      </c>
      <c r="H917556" s="60">
        <v>10593892</v>
      </c>
    </row>
    <row r="917557" spans="3:8">
      <c r="C917557" s="60">
        <v>7381988804</v>
      </c>
      <c r="H917557" s="60">
        <v>48706414</v>
      </c>
    </row>
    <row r="917558" spans="3:8">
      <c r="C917558" s="60">
        <v>14217344091</v>
      </c>
      <c r="H917558" s="60">
        <v>175473024</v>
      </c>
    </row>
    <row r="917559" spans="3:8">
      <c r="C917559" s="60">
        <v>1108378826</v>
      </c>
      <c r="H917559" s="60">
        <v>4240421</v>
      </c>
    </row>
    <row r="917560" spans="3:8">
      <c r="C917560" s="60">
        <v>1536407104</v>
      </c>
      <c r="H917560" s="60">
        <v>22059059</v>
      </c>
    </row>
    <row r="917561" spans="3:8">
      <c r="C917561" s="60">
        <v>337476477</v>
      </c>
      <c r="H917561" s="60">
        <v>1445568</v>
      </c>
    </row>
    <row r="917562" spans="3:8">
      <c r="C917562" s="60">
        <v>1000181239</v>
      </c>
      <c r="H917562" s="60">
        <v>3351138</v>
      </c>
    </row>
    <row r="917563" spans="3:8">
      <c r="C917563" s="60">
        <v>508873569</v>
      </c>
      <c r="H917563" s="60">
        <v>6397270</v>
      </c>
    </row>
    <row r="917564" spans="3:8">
      <c r="C917564" s="60">
        <v>12884771902</v>
      </c>
      <c r="H917564" s="60">
        <v>248576668</v>
      </c>
    </row>
    <row r="917565" spans="3:8">
      <c r="C917565" s="60">
        <v>8828268860</v>
      </c>
      <c r="H917565" s="60">
        <v>160631813</v>
      </c>
    </row>
    <row r="917566" spans="3:8">
      <c r="C917566" s="60">
        <v>3798264871</v>
      </c>
      <c r="H917566" s="60">
        <v>14995293</v>
      </c>
    </row>
    <row r="917567" spans="3:8">
      <c r="C917567" s="60">
        <v>1516795293</v>
      </c>
      <c r="H917567" s="60">
        <v>2404648</v>
      </c>
    </row>
    <row r="917568" spans="3:8">
      <c r="C917568" s="60">
        <v>202565380</v>
      </c>
      <c r="H917568" s="60">
        <v>-1526541</v>
      </c>
    </row>
    <row r="917569" spans="3:8">
      <c r="C917569" s="60">
        <v>3854034005</v>
      </c>
      <c r="H917569" s="60">
        <v>47555832</v>
      </c>
    </row>
    <row r="917570" spans="3:8">
      <c r="C917570" s="60">
        <v>1884675456</v>
      </c>
      <c r="H917570" s="60">
        <v>-18439882</v>
      </c>
    </row>
    <row r="917571" spans="3:8">
      <c r="C917571" s="60">
        <v>5741534613</v>
      </c>
      <c r="H917571" s="60">
        <v>120797969</v>
      </c>
    </row>
    <row r="917572" spans="3:8">
      <c r="C917572" s="60">
        <v>11857765532</v>
      </c>
      <c r="H917572" s="60">
        <v>192611554</v>
      </c>
    </row>
    <row r="917573" spans="3:8">
      <c r="C917573" s="60">
        <v>2029035734</v>
      </c>
      <c r="H917573" s="60">
        <v>5811857</v>
      </c>
    </row>
    <row r="917574" spans="3:8">
      <c r="C917574" s="60">
        <v>80032081</v>
      </c>
      <c r="H917574" s="60">
        <v>591937</v>
      </c>
    </row>
    <row r="917575" spans="3:8">
      <c r="C917575" s="60">
        <v>579213625</v>
      </c>
      <c r="H917575" s="60">
        <v>5233933</v>
      </c>
    </row>
    <row r="917576" spans="3:8">
      <c r="C917576" s="60">
        <v>161231373</v>
      </c>
      <c r="H917576" s="60">
        <v>2509498</v>
      </c>
    </row>
    <row r="917577" spans="3:8">
      <c r="C917577" s="60">
        <v>386153735</v>
      </c>
      <c r="H917577" s="60">
        <v>4300325</v>
      </c>
    </row>
    <row r="917578" spans="3:8">
      <c r="C917578" s="60">
        <v>863935824</v>
      </c>
      <c r="H917578" s="60">
        <v>3662207</v>
      </c>
    </row>
    <row r="917579" spans="3:8">
      <c r="C917579" s="60">
        <v>603478828</v>
      </c>
      <c r="H917579" s="60">
        <v>14341033</v>
      </c>
    </row>
    <row r="917580" spans="3:8">
      <c r="C917580" s="60">
        <v>33783024</v>
      </c>
      <c r="H917580" s="60">
        <v>437570</v>
      </c>
    </row>
    <row r="917581" spans="3:8">
      <c r="C917581" s="60">
        <v>281702880</v>
      </c>
      <c r="H917581" s="60">
        <v>-443564</v>
      </c>
    </row>
    <row r="917582" spans="3:8">
      <c r="C917582" s="60">
        <v>1183131021</v>
      </c>
      <c r="H917582" s="60">
        <v>25186667</v>
      </c>
    </row>
    <row r="917583" spans="3:8">
      <c r="C917583" s="60">
        <v>1650365725</v>
      </c>
      <c r="H917583" s="60">
        <v>7928163</v>
      </c>
    </row>
    <row r="917584" spans="3:8">
      <c r="C917584" s="60">
        <v>570669407</v>
      </c>
      <c r="H917584" s="60">
        <v>-745435</v>
      </c>
    </row>
    <row r="917585" spans="3:8">
      <c r="C917585" s="60">
        <v>242598985</v>
      </c>
      <c r="H917585" s="60">
        <v>-795641</v>
      </c>
    </row>
    <row r="917586" spans="3:8">
      <c r="C917586" s="60">
        <v>6128375844</v>
      </c>
      <c r="H917586" s="60">
        <v>132133970</v>
      </c>
    </row>
    <row r="917587" spans="3:8">
      <c r="C917587" s="60">
        <v>9414025</v>
      </c>
      <c r="H917587" s="60">
        <v>283175</v>
      </c>
    </row>
    <row r="933890" spans="3:8">
      <c r="C933890" s="60" t="s">
        <v>174</v>
      </c>
      <c r="H933890" s="60" t="s">
        <v>1243</v>
      </c>
    </row>
    <row r="933891" spans="3:8">
      <c r="C933891" s="60">
        <v>371396063968</v>
      </c>
    </row>
    <row r="933892" spans="3:8">
      <c r="C933892" s="60">
        <v>586361568</v>
      </c>
      <c r="H933892" s="60">
        <v>-3584873</v>
      </c>
    </row>
    <row r="933893" spans="3:8">
      <c r="C933893" s="60">
        <v>488599039</v>
      </c>
      <c r="H933893" s="60">
        <v>-19621206</v>
      </c>
    </row>
    <row r="933894" spans="3:8">
      <c r="C933894" s="60">
        <v>948215101</v>
      </c>
      <c r="H933894" s="60">
        <v>6595735</v>
      </c>
    </row>
    <row r="933895" spans="3:8">
      <c r="C933895" s="60">
        <v>9969687980</v>
      </c>
      <c r="H933895" s="60">
        <v>157296922</v>
      </c>
    </row>
    <row r="933896" spans="3:8">
      <c r="C933896" s="60">
        <v>336963923</v>
      </c>
      <c r="H933896" s="60">
        <v>-16910878</v>
      </c>
    </row>
    <row r="933897" spans="3:8">
      <c r="C933897" s="60">
        <v>794462779</v>
      </c>
      <c r="H933897" s="60">
        <v>-29435515</v>
      </c>
    </row>
    <row r="933898" spans="3:8">
      <c r="C933898" s="60">
        <v>339136056</v>
      </c>
      <c r="H933898" s="60">
        <v>-22770654</v>
      </c>
    </row>
    <row r="933899" spans="3:8">
      <c r="C933899" s="60">
        <v>639560344</v>
      </c>
      <c r="H933899" s="60">
        <v>-133412</v>
      </c>
    </row>
    <row r="933900" spans="3:8">
      <c r="C933900" s="60">
        <v>705895455</v>
      </c>
      <c r="H933900" s="60">
        <v>-3387383</v>
      </c>
    </row>
    <row r="933901" spans="3:8">
      <c r="C933901" s="60">
        <v>174958053773</v>
      </c>
      <c r="H933901" s="60">
        <v>1938679418</v>
      </c>
    </row>
    <row r="933902" spans="3:8">
      <c r="C933902" s="60">
        <v>8992306105</v>
      </c>
      <c r="H933902" s="60">
        <v>368504450</v>
      </c>
    </row>
    <row r="933903" spans="3:8">
      <c r="C933903" s="60">
        <v>273594598</v>
      </c>
      <c r="H933903" s="60">
        <v>-939878</v>
      </c>
    </row>
    <row r="933904" spans="3:8">
      <c r="C933904" s="60">
        <v>748338217</v>
      </c>
      <c r="H933904" s="60">
        <v>-35079508</v>
      </c>
    </row>
    <row r="933905" spans="3:8">
      <c r="C933905" s="60">
        <v>742591566</v>
      </c>
      <c r="H933905" s="60">
        <v>-40440656</v>
      </c>
    </row>
    <row r="933906" spans="3:8">
      <c r="C933906" s="60">
        <v>273507955</v>
      </c>
      <c r="H933906" s="60">
        <v>-1304013</v>
      </c>
    </row>
    <row r="933907" spans="3:8">
      <c r="C933907" s="60">
        <v>674353021</v>
      </c>
      <c r="H933907" s="60">
        <v>-43882353</v>
      </c>
    </row>
    <row r="933908" spans="3:8">
      <c r="C933908" s="60">
        <v>1168107004</v>
      </c>
      <c r="H933908" s="60">
        <v>-41022308</v>
      </c>
    </row>
    <row r="933909" spans="3:8">
      <c r="C933909" s="60">
        <v>3950807489</v>
      </c>
      <c r="H933909" s="60">
        <v>159822657</v>
      </c>
    </row>
    <row r="933910" spans="3:8">
      <c r="C933910" s="60">
        <v>549827199</v>
      </c>
      <c r="H933910" s="60">
        <v>-33770138</v>
      </c>
    </row>
    <row r="933911" spans="3:8">
      <c r="C933911" s="60">
        <v>972643946</v>
      </c>
      <c r="H933911" s="60">
        <v>-27395906</v>
      </c>
    </row>
    <row r="933912" spans="3:8">
      <c r="C933912" s="60">
        <v>22267483718</v>
      </c>
      <c r="H933912" s="60">
        <v>272701264</v>
      </c>
    </row>
    <row r="933913" spans="3:8">
      <c r="C933913" s="60">
        <v>1113800464</v>
      </c>
      <c r="H933913" s="60">
        <v>1825589</v>
      </c>
    </row>
    <row r="933914" spans="3:8">
      <c r="C933914" s="60">
        <v>226078325</v>
      </c>
      <c r="H933914" s="60">
        <v>7871713</v>
      </c>
    </row>
    <row r="933915" spans="3:8">
      <c r="C933915" s="60">
        <v>772489868</v>
      </c>
      <c r="H933915" s="60">
        <v>12699692</v>
      </c>
    </row>
    <row r="933916" spans="3:8">
      <c r="C933916" s="60">
        <v>548998176</v>
      </c>
      <c r="H933916" s="60">
        <v>3987117</v>
      </c>
    </row>
    <row r="933917" spans="3:8">
      <c r="C933917" s="60">
        <v>643960069</v>
      </c>
      <c r="H933917" s="60">
        <v>4729787</v>
      </c>
    </row>
    <row r="933918" spans="3:8">
      <c r="C933918" s="60">
        <v>589268307</v>
      </c>
      <c r="H933918" s="60">
        <v>5549869</v>
      </c>
    </row>
    <row r="933919" spans="3:8">
      <c r="C933919" s="60">
        <v>891983736</v>
      </c>
      <c r="H933919" s="60">
        <v>20517337</v>
      </c>
    </row>
    <row r="933920" spans="3:8">
      <c r="C933920" s="60">
        <v>295520040</v>
      </c>
      <c r="H933920" s="60">
        <v>3310846</v>
      </c>
    </row>
    <row r="933921" spans="3:8">
      <c r="C933921" s="60">
        <v>1328199753</v>
      </c>
      <c r="H933921" s="60">
        <v>10004082</v>
      </c>
    </row>
    <row r="933922" spans="3:8">
      <c r="C933922" s="60">
        <v>8277193785</v>
      </c>
      <c r="H933922" s="60">
        <v>134335578</v>
      </c>
    </row>
    <row r="933923" spans="3:8">
      <c r="C933923" s="60">
        <v>299563983</v>
      </c>
      <c r="H933923" s="60">
        <v>2194824</v>
      </c>
    </row>
    <row r="933924" spans="3:8">
      <c r="C933924" s="60">
        <v>114441652</v>
      </c>
      <c r="H933924" s="60">
        <v>795866</v>
      </c>
    </row>
    <row r="933925" spans="3:8">
      <c r="C933925" s="60">
        <v>7320428976</v>
      </c>
      <c r="H933925" s="60">
        <v>101171848</v>
      </c>
    </row>
    <row r="933926" spans="3:8">
      <c r="C933926" s="60">
        <v>428965668</v>
      </c>
      <c r="H933926" s="60">
        <v>1929210</v>
      </c>
    </row>
    <row r="933927" spans="3:8">
      <c r="C933927" s="60">
        <v>240301348</v>
      </c>
      <c r="H933927" s="60">
        <v>4821100</v>
      </c>
    </row>
    <row r="933928" spans="3:8">
      <c r="C933928" s="60">
        <v>559686325</v>
      </c>
      <c r="H933928" s="60">
        <v>-11021501</v>
      </c>
    </row>
    <row r="933929" spans="3:8">
      <c r="C933929" s="60">
        <v>113999465</v>
      </c>
      <c r="H933929" s="60">
        <v>-160757</v>
      </c>
    </row>
    <row r="933930" spans="3:8">
      <c r="C933930" s="60">
        <v>215345430</v>
      </c>
      <c r="H933930" s="60">
        <v>-1753796</v>
      </c>
    </row>
    <row r="933931" spans="3:8">
      <c r="C933931" s="60">
        <v>3499758429</v>
      </c>
      <c r="H933931" s="60">
        <v>64411165</v>
      </c>
    </row>
    <row r="933932" spans="3:8">
      <c r="C933932" s="60">
        <v>229819698</v>
      </c>
      <c r="H933932" s="60">
        <v>3418464</v>
      </c>
    </row>
    <row r="933933" spans="3:8">
      <c r="C933933" s="60">
        <v>1236195032</v>
      </c>
      <c r="H933933" s="60">
        <v>11768745</v>
      </c>
    </row>
    <row r="933934" spans="3:8">
      <c r="C933934" s="60">
        <v>9103681319</v>
      </c>
      <c r="H933934" s="60">
        <v>213963206</v>
      </c>
    </row>
    <row r="933935" spans="3:8">
      <c r="C933935" s="60">
        <v>998202713</v>
      </c>
      <c r="H933935" s="60">
        <v>9269550</v>
      </c>
    </row>
    <row r="933936" spans="3:8">
      <c r="C933936" s="60">
        <v>424239727</v>
      </c>
      <c r="H933936" s="60">
        <v>-139051</v>
      </c>
    </row>
    <row r="933937" spans="3:8">
      <c r="C933937" s="60">
        <v>4231515793</v>
      </c>
      <c r="H933937" s="60">
        <v>35082138</v>
      </c>
    </row>
    <row r="933938" spans="3:8">
      <c r="C933938" s="60">
        <v>3971065989</v>
      </c>
      <c r="H933938" s="60">
        <v>67359363</v>
      </c>
    </row>
    <row r="933939" spans="3:8">
      <c r="C933939" s="60">
        <v>743463158</v>
      </c>
      <c r="H933939" s="60">
        <v>8012551</v>
      </c>
    </row>
    <row r="933940" spans="3:8">
      <c r="C933940" s="60">
        <v>1134951771</v>
      </c>
      <c r="H933940" s="60">
        <v>10593892</v>
      </c>
    </row>
    <row r="933941" spans="3:8">
      <c r="C933941" s="60">
        <v>7381988804</v>
      </c>
      <c r="H933941" s="60">
        <v>48706414</v>
      </c>
    </row>
    <row r="933942" spans="3:8">
      <c r="C933942" s="60">
        <v>14217344091</v>
      </c>
      <c r="H933942" s="60">
        <v>175473024</v>
      </c>
    </row>
    <row r="933943" spans="3:8">
      <c r="C933943" s="60">
        <v>1108378826</v>
      </c>
      <c r="H933943" s="60">
        <v>4240421</v>
      </c>
    </row>
    <row r="933944" spans="3:8">
      <c r="C933944" s="60">
        <v>1536407104</v>
      </c>
      <c r="H933944" s="60">
        <v>22059059</v>
      </c>
    </row>
    <row r="933945" spans="3:8">
      <c r="C933945" s="60">
        <v>337476477</v>
      </c>
      <c r="H933945" s="60">
        <v>1445568</v>
      </c>
    </row>
    <row r="933946" spans="3:8">
      <c r="C933946" s="60">
        <v>1000181239</v>
      </c>
      <c r="H933946" s="60">
        <v>3351138</v>
      </c>
    </row>
    <row r="933947" spans="3:8">
      <c r="C933947" s="60">
        <v>508873569</v>
      </c>
      <c r="H933947" s="60">
        <v>6397270</v>
      </c>
    </row>
    <row r="933948" spans="3:8">
      <c r="C933948" s="60">
        <v>12884771902</v>
      </c>
      <c r="H933948" s="60">
        <v>248576668</v>
      </c>
    </row>
    <row r="933949" spans="3:8">
      <c r="C933949" s="60">
        <v>8828268860</v>
      </c>
      <c r="H933949" s="60">
        <v>160631813</v>
      </c>
    </row>
    <row r="933950" spans="3:8">
      <c r="C933950" s="60">
        <v>3798264871</v>
      </c>
      <c r="H933950" s="60">
        <v>14995293</v>
      </c>
    </row>
    <row r="933951" spans="3:8">
      <c r="C933951" s="60">
        <v>1516795293</v>
      </c>
      <c r="H933951" s="60">
        <v>2404648</v>
      </c>
    </row>
    <row r="933952" spans="3:8">
      <c r="C933952" s="60">
        <v>202565380</v>
      </c>
      <c r="H933952" s="60">
        <v>-1526541</v>
      </c>
    </row>
    <row r="933953" spans="3:8">
      <c r="C933953" s="60">
        <v>3854034005</v>
      </c>
      <c r="H933953" s="60">
        <v>47555832</v>
      </c>
    </row>
    <row r="933954" spans="3:8">
      <c r="C933954" s="60">
        <v>1884675456</v>
      </c>
      <c r="H933954" s="60">
        <v>-18439882</v>
      </c>
    </row>
    <row r="933955" spans="3:8">
      <c r="C933955" s="60">
        <v>5741534613</v>
      </c>
      <c r="H933955" s="60">
        <v>120797969</v>
      </c>
    </row>
    <row r="933956" spans="3:8">
      <c r="C933956" s="60">
        <v>11857765532</v>
      </c>
      <c r="H933956" s="60">
        <v>192611554</v>
      </c>
    </row>
    <row r="933957" spans="3:8">
      <c r="C933957" s="60">
        <v>2029035734</v>
      </c>
      <c r="H933957" s="60">
        <v>5811857</v>
      </c>
    </row>
    <row r="933958" spans="3:8">
      <c r="C933958" s="60">
        <v>80032081</v>
      </c>
      <c r="H933958" s="60">
        <v>591937</v>
      </c>
    </row>
    <row r="933959" spans="3:8">
      <c r="C933959" s="60">
        <v>579213625</v>
      </c>
      <c r="H933959" s="60">
        <v>5233933</v>
      </c>
    </row>
    <row r="933960" spans="3:8">
      <c r="C933960" s="60">
        <v>161231373</v>
      </c>
      <c r="H933960" s="60">
        <v>2509498</v>
      </c>
    </row>
    <row r="933961" spans="3:8">
      <c r="C933961" s="60">
        <v>386153735</v>
      </c>
      <c r="H933961" s="60">
        <v>4300325</v>
      </c>
    </row>
    <row r="933962" spans="3:8">
      <c r="C933962" s="60">
        <v>863935824</v>
      </c>
      <c r="H933962" s="60">
        <v>3662207</v>
      </c>
    </row>
    <row r="933963" spans="3:8">
      <c r="C933963" s="60">
        <v>603478828</v>
      </c>
      <c r="H933963" s="60">
        <v>14341033</v>
      </c>
    </row>
    <row r="933964" spans="3:8">
      <c r="C933964" s="60">
        <v>33783024</v>
      </c>
      <c r="H933964" s="60">
        <v>437570</v>
      </c>
    </row>
    <row r="933965" spans="3:8">
      <c r="C933965" s="60">
        <v>281702880</v>
      </c>
      <c r="H933965" s="60">
        <v>-443564</v>
      </c>
    </row>
    <row r="933966" spans="3:8">
      <c r="C933966" s="60">
        <v>1183131021</v>
      </c>
      <c r="H933966" s="60">
        <v>25186667</v>
      </c>
    </row>
    <row r="933967" spans="3:8">
      <c r="C933967" s="60">
        <v>1650365725</v>
      </c>
      <c r="H933967" s="60">
        <v>7928163</v>
      </c>
    </row>
    <row r="933968" spans="3:8">
      <c r="C933968" s="60">
        <v>570669407</v>
      </c>
      <c r="H933968" s="60">
        <v>-745435</v>
      </c>
    </row>
    <row r="933969" spans="3:8">
      <c r="C933969" s="60">
        <v>242598985</v>
      </c>
      <c r="H933969" s="60">
        <v>-795641</v>
      </c>
    </row>
    <row r="933970" spans="3:8">
      <c r="C933970" s="60">
        <v>6128375844</v>
      </c>
      <c r="H933970" s="60">
        <v>132133970</v>
      </c>
    </row>
    <row r="933971" spans="3:8">
      <c r="C933971" s="60">
        <v>9414025</v>
      </c>
      <c r="H933971" s="60">
        <v>283175</v>
      </c>
    </row>
    <row r="950274" spans="3:8">
      <c r="C950274" s="60" t="s">
        <v>174</v>
      </c>
      <c r="H950274" s="60" t="s">
        <v>1243</v>
      </c>
    </row>
    <row r="950275" spans="3:8">
      <c r="C950275" s="60">
        <v>371396063968</v>
      </c>
    </row>
    <row r="950276" spans="3:8">
      <c r="C950276" s="60">
        <v>586361568</v>
      </c>
      <c r="H950276" s="60">
        <v>-3584873</v>
      </c>
    </row>
    <row r="950277" spans="3:8">
      <c r="C950277" s="60">
        <v>488599039</v>
      </c>
      <c r="H950277" s="60">
        <v>-19621206</v>
      </c>
    </row>
    <row r="950278" spans="3:8">
      <c r="C950278" s="60">
        <v>948215101</v>
      </c>
      <c r="H950278" s="60">
        <v>6595735</v>
      </c>
    </row>
    <row r="950279" spans="3:8">
      <c r="C950279" s="60">
        <v>9969687980</v>
      </c>
      <c r="H950279" s="60">
        <v>157296922</v>
      </c>
    </row>
    <row r="950280" spans="3:8">
      <c r="C950280" s="60">
        <v>336963923</v>
      </c>
      <c r="H950280" s="60">
        <v>-16910878</v>
      </c>
    </row>
    <row r="950281" spans="3:8">
      <c r="C950281" s="60">
        <v>794462779</v>
      </c>
      <c r="H950281" s="60">
        <v>-29435515</v>
      </c>
    </row>
    <row r="950282" spans="3:8">
      <c r="C950282" s="60">
        <v>339136056</v>
      </c>
      <c r="H950282" s="60">
        <v>-22770654</v>
      </c>
    </row>
    <row r="950283" spans="3:8">
      <c r="C950283" s="60">
        <v>639560344</v>
      </c>
      <c r="H950283" s="60">
        <v>-133412</v>
      </c>
    </row>
    <row r="950284" spans="3:8">
      <c r="C950284" s="60">
        <v>705895455</v>
      </c>
      <c r="H950284" s="60">
        <v>-3387383</v>
      </c>
    </row>
    <row r="950285" spans="3:8">
      <c r="C950285" s="60">
        <v>174958053773</v>
      </c>
      <c r="H950285" s="60">
        <v>1938679418</v>
      </c>
    </row>
    <row r="950286" spans="3:8">
      <c r="C950286" s="60">
        <v>8992306105</v>
      </c>
      <c r="H950286" s="60">
        <v>368504450</v>
      </c>
    </row>
    <row r="950287" spans="3:8">
      <c r="C950287" s="60">
        <v>273594598</v>
      </c>
      <c r="H950287" s="60">
        <v>-939878</v>
      </c>
    </row>
    <row r="950288" spans="3:8">
      <c r="C950288" s="60">
        <v>748338217</v>
      </c>
      <c r="H950288" s="60">
        <v>-35079508</v>
      </c>
    </row>
    <row r="950289" spans="3:8">
      <c r="C950289" s="60">
        <v>742591566</v>
      </c>
      <c r="H950289" s="60">
        <v>-40440656</v>
      </c>
    </row>
    <row r="950290" spans="3:8">
      <c r="C950290" s="60">
        <v>273507955</v>
      </c>
      <c r="H950290" s="60">
        <v>-1304013</v>
      </c>
    </row>
    <row r="950291" spans="3:8">
      <c r="C950291" s="60">
        <v>674353021</v>
      </c>
      <c r="H950291" s="60">
        <v>-43882353</v>
      </c>
    </row>
    <row r="950292" spans="3:8">
      <c r="C950292" s="60">
        <v>1168107004</v>
      </c>
      <c r="H950292" s="60">
        <v>-41022308</v>
      </c>
    </row>
    <row r="950293" spans="3:8">
      <c r="C950293" s="60">
        <v>3950807489</v>
      </c>
      <c r="H950293" s="60">
        <v>159822657</v>
      </c>
    </row>
    <row r="950294" spans="3:8">
      <c r="C950294" s="60">
        <v>549827199</v>
      </c>
      <c r="H950294" s="60">
        <v>-33770138</v>
      </c>
    </row>
    <row r="950295" spans="3:8">
      <c r="C950295" s="60">
        <v>972643946</v>
      </c>
      <c r="H950295" s="60">
        <v>-27395906</v>
      </c>
    </row>
    <row r="950296" spans="3:8">
      <c r="C950296" s="60">
        <v>22267483718</v>
      </c>
      <c r="H950296" s="60">
        <v>272701264</v>
      </c>
    </row>
    <row r="950297" spans="3:8">
      <c r="C950297" s="60">
        <v>1113800464</v>
      </c>
      <c r="H950297" s="60">
        <v>1825589</v>
      </c>
    </row>
    <row r="950298" spans="3:8">
      <c r="C950298" s="60">
        <v>226078325</v>
      </c>
      <c r="H950298" s="60">
        <v>7871713</v>
      </c>
    </row>
    <row r="950299" spans="3:8">
      <c r="C950299" s="60">
        <v>772489868</v>
      </c>
      <c r="H950299" s="60">
        <v>12699692</v>
      </c>
    </row>
    <row r="950300" spans="3:8">
      <c r="C950300" s="60">
        <v>548998176</v>
      </c>
      <c r="H950300" s="60">
        <v>3987117</v>
      </c>
    </row>
    <row r="950301" spans="3:8">
      <c r="C950301" s="60">
        <v>643960069</v>
      </c>
      <c r="H950301" s="60">
        <v>4729787</v>
      </c>
    </row>
    <row r="950302" spans="3:8">
      <c r="C950302" s="60">
        <v>589268307</v>
      </c>
      <c r="H950302" s="60">
        <v>5549869</v>
      </c>
    </row>
    <row r="950303" spans="3:8">
      <c r="C950303" s="60">
        <v>891983736</v>
      </c>
      <c r="H950303" s="60">
        <v>20517337</v>
      </c>
    </row>
    <row r="950304" spans="3:8">
      <c r="C950304" s="60">
        <v>295520040</v>
      </c>
      <c r="H950304" s="60">
        <v>3310846</v>
      </c>
    </row>
    <row r="950305" spans="3:8">
      <c r="C950305" s="60">
        <v>1328199753</v>
      </c>
      <c r="H950305" s="60">
        <v>10004082</v>
      </c>
    </row>
    <row r="950306" spans="3:8">
      <c r="C950306" s="60">
        <v>8277193785</v>
      </c>
      <c r="H950306" s="60">
        <v>134335578</v>
      </c>
    </row>
    <row r="950307" spans="3:8">
      <c r="C950307" s="60">
        <v>299563983</v>
      </c>
      <c r="H950307" s="60">
        <v>2194824</v>
      </c>
    </row>
    <row r="950308" spans="3:8">
      <c r="C950308" s="60">
        <v>114441652</v>
      </c>
      <c r="H950308" s="60">
        <v>795866</v>
      </c>
    </row>
    <row r="950309" spans="3:8">
      <c r="C950309" s="60">
        <v>7320428976</v>
      </c>
      <c r="H950309" s="60">
        <v>101171848</v>
      </c>
    </row>
    <row r="950310" spans="3:8">
      <c r="C950310" s="60">
        <v>428965668</v>
      </c>
      <c r="H950310" s="60">
        <v>1929210</v>
      </c>
    </row>
    <row r="950311" spans="3:8">
      <c r="C950311" s="60">
        <v>240301348</v>
      </c>
      <c r="H950311" s="60">
        <v>4821100</v>
      </c>
    </row>
    <row r="950312" spans="3:8">
      <c r="C950312" s="60">
        <v>559686325</v>
      </c>
      <c r="H950312" s="60">
        <v>-11021501</v>
      </c>
    </row>
    <row r="950313" spans="3:8">
      <c r="C950313" s="60">
        <v>113999465</v>
      </c>
      <c r="H950313" s="60">
        <v>-160757</v>
      </c>
    </row>
    <row r="950314" spans="3:8">
      <c r="C950314" s="60">
        <v>215345430</v>
      </c>
      <c r="H950314" s="60">
        <v>-1753796</v>
      </c>
    </row>
    <row r="950315" spans="3:8">
      <c r="C950315" s="60">
        <v>3499758429</v>
      </c>
      <c r="H950315" s="60">
        <v>64411165</v>
      </c>
    </row>
    <row r="950316" spans="3:8">
      <c r="C950316" s="60">
        <v>229819698</v>
      </c>
      <c r="H950316" s="60">
        <v>3418464</v>
      </c>
    </row>
    <row r="950317" spans="3:8">
      <c r="C950317" s="60">
        <v>1236195032</v>
      </c>
      <c r="H950317" s="60">
        <v>11768745</v>
      </c>
    </row>
    <row r="950318" spans="3:8">
      <c r="C950318" s="60">
        <v>9103681319</v>
      </c>
      <c r="H950318" s="60">
        <v>213963206</v>
      </c>
    </row>
    <row r="950319" spans="3:8">
      <c r="C950319" s="60">
        <v>998202713</v>
      </c>
      <c r="H950319" s="60">
        <v>9269550</v>
      </c>
    </row>
    <row r="950320" spans="3:8">
      <c r="C950320" s="60">
        <v>424239727</v>
      </c>
      <c r="H950320" s="60">
        <v>-139051</v>
      </c>
    </row>
    <row r="950321" spans="3:8">
      <c r="C950321" s="60">
        <v>4231515793</v>
      </c>
      <c r="H950321" s="60">
        <v>35082138</v>
      </c>
    </row>
    <row r="950322" spans="3:8">
      <c r="C950322" s="60">
        <v>3971065989</v>
      </c>
      <c r="H950322" s="60">
        <v>67359363</v>
      </c>
    </row>
    <row r="950323" spans="3:8">
      <c r="C950323" s="60">
        <v>743463158</v>
      </c>
      <c r="H950323" s="60">
        <v>8012551</v>
      </c>
    </row>
    <row r="950324" spans="3:8">
      <c r="C950324" s="60">
        <v>1134951771</v>
      </c>
      <c r="H950324" s="60">
        <v>10593892</v>
      </c>
    </row>
    <row r="950325" spans="3:8">
      <c r="C950325" s="60">
        <v>7381988804</v>
      </c>
      <c r="H950325" s="60">
        <v>48706414</v>
      </c>
    </row>
    <row r="950326" spans="3:8">
      <c r="C950326" s="60">
        <v>14217344091</v>
      </c>
      <c r="H950326" s="60">
        <v>175473024</v>
      </c>
    </row>
    <row r="950327" spans="3:8">
      <c r="C950327" s="60">
        <v>1108378826</v>
      </c>
      <c r="H950327" s="60">
        <v>4240421</v>
      </c>
    </row>
    <row r="950328" spans="3:8">
      <c r="C950328" s="60">
        <v>1536407104</v>
      </c>
      <c r="H950328" s="60">
        <v>22059059</v>
      </c>
    </row>
    <row r="950329" spans="3:8">
      <c r="C950329" s="60">
        <v>337476477</v>
      </c>
      <c r="H950329" s="60">
        <v>1445568</v>
      </c>
    </row>
    <row r="950330" spans="3:8">
      <c r="C950330" s="60">
        <v>1000181239</v>
      </c>
      <c r="H950330" s="60">
        <v>3351138</v>
      </c>
    </row>
    <row r="950331" spans="3:8">
      <c r="C950331" s="60">
        <v>508873569</v>
      </c>
      <c r="H950331" s="60">
        <v>6397270</v>
      </c>
    </row>
    <row r="950332" spans="3:8">
      <c r="C950332" s="60">
        <v>12884771902</v>
      </c>
      <c r="H950332" s="60">
        <v>248576668</v>
      </c>
    </row>
    <row r="950333" spans="3:8">
      <c r="C950333" s="60">
        <v>8828268860</v>
      </c>
      <c r="H950333" s="60">
        <v>160631813</v>
      </c>
    </row>
    <row r="950334" spans="3:8">
      <c r="C950334" s="60">
        <v>3798264871</v>
      </c>
      <c r="H950334" s="60">
        <v>14995293</v>
      </c>
    </row>
    <row r="950335" spans="3:8">
      <c r="C950335" s="60">
        <v>1516795293</v>
      </c>
      <c r="H950335" s="60">
        <v>2404648</v>
      </c>
    </row>
    <row r="950336" spans="3:8">
      <c r="C950336" s="60">
        <v>202565380</v>
      </c>
      <c r="H950336" s="60">
        <v>-1526541</v>
      </c>
    </row>
    <row r="950337" spans="3:8">
      <c r="C950337" s="60">
        <v>3854034005</v>
      </c>
      <c r="H950337" s="60">
        <v>47555832</v>
      </c>
    </row>
    <row r="950338" spans="3:8">
      <c r="C950338" s="60">
        <v>1884675456</v>
      </c>
      <c r="H950338" s="60">
        <v>-18439882</v>
      </c>
    </row>
    <row r="950339" spans="3:8">
      <c r="C950339" s="60">
        <v>5741534613</v>
      </c>
      <c r="H950339" s="60">
        <v>120797969</v>
      </c>
    </row>
    <row r="950340" spans="3:8">
      <c r="C950340" s="60">
        <v>11857765532</v>
      </c>
      <c r="H950340" s="60">
        <v>192611554</v>
      </c>
    </row>
    <row r="950341" spans="3:8">
      <c r="C950341" s="60">
        <v>2029035734</v>
      </c>
      <c r="H950341" s="60">
        <v>5811857</v>
      </c>
    </row>
    <row r="950342" spans="3:8">
      <c r="C950342" s="60">
        <v>80032081</v>
      </c>
      <c r="H950342" s="60">
        <v>591937</v>
      </c>
    </row>
    <row r="950343" spans="3:8">
      <c r="C950343" s="60">
        <v>579213625</v>
      </c>
      <c r="H950343" s="60">
        <v>5233933</v>
      </c>
    </row>
    <row r="950344" spans="3:8">
      <c r="C950344" s="60">
        <v>161231373</v>
      </c>
      <c r="H950344" s="60">
        <v>2509498</v>
      </c>
    </row>
    <row r="950345" spans="3:8">
      <c r="C950345" s="60">
        <v>386153735</v>
      </c>
      <c r="H950345" s="60">
        <v>4300325</v>
      </c>
    </row>
    <row r="950346" spans="3:8">
      <c r="C950346" s="60">
        <v>863935824</v>
      </c>
      <c r="H950346" s="60">
        <v>3662207</v>
      </c>
    </row>
    <row r="950347" spans="3:8">
      <c r="C950347" s="60">
        <v>603478828</v>
      </c>
      <c r="H950347" s="60">
        <v>14341033</v>
      </c>
    </row>
    <row r="950348" spans="3:8">
      <c r="C950348" s="60">
        <v>33783024</v>
      </c>
      <c r="H950348" s="60">
        <v>437570</v>
      </c>
    </row>
    <row r="950349" spans="3:8">
      <c r="C950349" s="60">
        <v>281702880</v>
      </c>
      <c r="H950349" s="60">
        <v>-443564</v>
      </c>
    </row>
    <row r="950350" spans="3:8">
      <c r="C950350" s="60">
        <v>1183131021</v>
      </c>
      <c r="H950350" s="60">
        <v>25186667</v>
      </c>
    </row>
    <row r="950351" spans="3:8">
      <c r="C950351" s="60">
        <v>1650365725</v>
      </c>
      <c r="H950351" s="60">
        <v>7928163</v>
      </c>
    </row>
    <row r="950352" spans="3:8">
      <c r="C950352" s="60">
        <v>570669407</v>
      </c>
      <c r="H950352" s="60">
        <v>-745435</v>
      </c>
    </row>
    <row r="950353" spans="3:8">
      <c r="C950353" s="60">
        <v>242598985</v>
      </c>
      <c r="H950353" s="60">
        <v>-795641</v>
      </c>
    </row>
    <row r="950354" spans="3:8">
      <c r="C950354" s="60">
        <v>6128375844</v>
      </c>
      <c r="H950354" s="60">
        <v>132133970</v>
      </c>
    </row>
    <row r="950355" spans="3:8">
      <c r="C950355" s="60">
        <v>9414025</v>
      </c>
      <c r="H950355" s="60">
        <v>283175</v>
      </c>
    </row>
    <row r="966658" spans="3:8">
      <c r="C966658" s="60" t="s">
        <v>174</v>
      </c>
      <c r="H966658" s="60" t="s">
        <v>1243</v>
      </c>
    </row>
    <row r="966659" spans="3:8">
      <c r="C966659" s="60">
        <v>371396063968</v>
      </c>
    </row>
    <row r="966660" spans="3:8">
      <c r="C966660" s="60">
        <v>586361568</v>
      </c>
      <c r="H966660" s="60">
        <v>-3584873</v>
      </c>
    </row>
    <row r="966661" spans="3:8">
      <c r="C966661" s="60">
        <v>488599039</v>
      </c>
      <c r="H966661" s="60">
        <v>-19621206</v>
      </c>
    </row>
    <row r="966662" spans="3:8">
      <c r="C966662" s="60">
        <v>948215101</v>
      </c>
      <c r="H966662" s="60">
        <v>6595735</v>
      </c>
    </row>
    <row r="966663" spans="3:8">
      <c r="C966663" s="60">
        <v>9969687980</v>
      </c>
      <c r="H966663" s="60">
        <v>157296922</v>
      </c>
    </row>
    <row r="966664" spans="3:8">
      <c r="C966664" s="60">
        <v>336963923</v>
      </c>
      <c r="H966664" s="60">
        <v>-16910878</v>
      </c>
    </row>
    <row r="966665" spans="3:8">
      <c r="C966665" s="60">
        <v>794462779</v>
      </c>
      <c r="H966665" s="60">
        <v>-29435515</v>
      </c>
    </row>
    <row r="966666" spans="3:8">
      <c r="C966666" s="60">
        <v>339136056</v>
      </c>
      <c r="H966666" s="60">
        <v>-22770654</v>
      </c>
    </row>
    <row r="966667" spans="3:8">
      <c r="C966667" s="60">
        <v>639560344</v>
      </c>
      <c r="H966667" s="60">
        <v>-133412</v>
      </c>
    </row>
    <row r="966668" spans="3:8">
      <c r="C966668" s="60">
        <v>705895455</v>
      </c>
      <c r="H966668" s="60">
        <v>-3387383</v>
      </c>
    </row>
    <row r="966669" spans="3:8">
      <c r="C966669" s="60">
        <v>174958053773</v>
      </c>
      <c r="H966669" s="60">
        <v>1938679418</v>
      </c>
    </row>
    <row r="966670" spans="3:8">
      <c r="C966670" s="60">
        <v>8992306105</v>
      </c>
      <c r="H966670" s="60">
        <v>368504450</v>
      </c>
    </row>
    <row r="966671" spans="3:8">
      <c r="C966671" s="60">
        <v>273594598</v>
      </c>
      <c r="H966671" s="60">
        <v>-939878</v>
      </c>
    </row>
    <row r="966672" spans="3:8">
      <c r="C966672" s="60">
        <v>748338217</v>
      </c>
      <c r="H966672" s="60">
        <v>-35079508</v>
      </c>
    </row>
    <row r="966673" spans="3:8">
      <c r="C966673" s="60">
        <v>742591566</v>
      </c>
      <c r="H966673" s="60">
        <v>-40440656</v>
      </c>
    </row>
    <row r="966674" spans="3:8">
      <c r="C966674" s="60">
        <v>273507955</v>
      </c>
      <c r="H966674" s="60">
        <v>-1304013</v>
      </c>
    </row>
    <row r="966675" spans="3:8">
      <c r="C966675" s="60">
        <v>674353021</v>
      </c>
      <c r="H966675" s="60">
        <v>-43882353</v>
      </c>
    </row>
    <row r="966676" spans="3:8">
      <c r="C966676" s="60">
        <v>1168107004</v>
      </c>
      <c r="H966676" s="60">
        <v>-41022308</v>
      </c>
    </row>
    <row r="966677" spans="3:8">
      <c r="C966677" s="60">
        <v>3950807489</v>
      </c>
      <c r="H966677" s="60">
        <v>159822657</v>
      </c>
    </row>
    <row r="966678" spans="3:8">
      <c r="C966678" s="60">
        <v>549827199</v>
      </c>
      <c r="H966678" s="60">
        <v>-33770138</v>
      </c>
    </row>
    <row r="966679" spans="3:8">
      <c r="C966679" s="60">
        <v>972643946</v>
      </c>
      <c r="H966679" s="60">
        <v>-27395906</v>
      </c>
    </row>
    <row r="966680" spans="3:8">
      <c r="C966680" s="60">
        <v>22267483718</v>
      </c>
      <c r="H966680" s="60">
        <v>272701264</v>
      </c>
    </row>
    <row r="966681" spans="3:8">
      <c r="C966681" s="60">
        <v>1113800464</v>
      </c>
      <c r="H966681" s="60">
        <v>1825589</v>
      </c>
    </row>
    <row r="966682" spans="3:8">
      <c r="C966682" s="60">
        <v>226078325</v>
      </c>
      <c r="H966682" s="60">
        <v>7871713</v>
      </c>
    </row>
    <row r="966683" spans="3:8">
      <c r="C966683" s="60">
        <v>772489868</v>
      </c>
      <c r="H966683" s="60">
        <v>12699692</v>
      </c>
    </row>
    <row r="966684" spans="3:8">
      <c r="C966684" s="60">
        <v>548998176</v>
      </c>
      <c r="H966684" s="60">
        <v>3987117</v>
      </c>
    </row>
    <row r="966685" spans="3:8">
      <c r="C966685" s="60">
        <v>643960069</v>
      </c>
      <c r="H966685" s="60">
        <v>4729787</v>
      </c>
    </row>
    <row r="966686" spans="3:8">
      <c r="C966686" s="60">
        <v>589268307</v>
      </c>
      <c r="H966686" s="60">
        <v>5549869</v>
      </c>
    </row>
    <row r="966687" spans="3:8">
      <c r="C966687" s="60">
        <v>891983736</v>
      </c>
      <c r="H966687" s="60">
        <v>20517337</v>
      </c>
    </row>
    <row r="966688" spans="3:8">
      <c r="C966688" s="60">
        <v>295520040</v>
      </c>
      <c r="H966688" s="60">
        <v>3310846</v>
      </c>
    </row>
    <row r="966689" spans="3:8">
      <c r="C966689" s="60">
        <v>1328199753</v>
      </c>
      <c r="H966689" s="60">
        <v>10004082</v>
      </c>
    </row>
    <row r="966690" spans="3:8">
      <c r="C966690" s="60">
        <v>8277193785</v>
      </c>
      <c r="H966690" s="60">
        <v>134335578</v>
      </c>
    </row>
    <row r="966691" spans="3:8">
      <c r="C966691" s="60">
        <v>299563983</v>
      </c>
      <c r="H966691" s="60">
        <v>2194824</v>
      </c>
    </row>
    <row r="966692" spans="3:8">
      <c r="C966692" s="60">
        <v>114441652</v>
      </c>
      <c r="H966692" s="60">
        <v>795866</v>
      </c>
    </row>
    <row r="966693" spans="3:8">
      <c r="C966693" s="60">
        <v>7320428976</v>
      </c>
      <c r="H966693" s="60">
        <v>101171848</v>
      </c>
    </row>
    <row r="966694" spans="3:8">
      <c r="C966694" s="60">
        <v>428965668</v>
      </c>
      <c r="H966694" s="60">
        <v>1929210</v>
      </c>
    </row>
    <row r="966695" spans="3:8">
      <c r="C966695" s="60">
        <v>240301348</v>
      </c>
      <c r="H966695" s="60">
        <v>4821100</v>
      </c>
    </row>
    <row r="966696" spans="3:8">
      <c r="C966696" s="60">
        <v>559686325</v>
      </c>
      <c r="H966696" s="60">
        <v>-11021501</v>
      </c>
    </row>
    <row r="966697" spans="3:8">
      <c r="C966697" s="60">
        <v>113999465</v>
      </c>
      <c r="H966697" s="60">
        <v>-160757</v>
      </c>
    </row>
    <row r="966698" spans="3:8">
      <c r="C966698" s="60">
        <v>215345430</v>
      </c>
      <c r="H966698" s="60">
        <v>-1753796</v>
      </c>
    </row>
    <row r="966699" spans="3:8">
      <c r="C966699" s="60">
        <v>3499758429</v>
      </c>
      <c r="H966699" s="60">
        <v>64411165</v>
      </c>
    </row>
    <row r="966700" spans="3:8">
      <c r="C966700" s="60">
        <v>229819698</v>
      </c>
      <c r="H966700" s="60">
        <v>3418464</v>
      </c>
    </row>
    <row r="966701" spans="3:8">
      <c r="C966701" s="60">
        <v>1236195032</v>
      </c>
      <c r="H966701" s="60">
        <v>11768745</v>
      </c>
    </row>
    <row r="966702" spans="3:8">
      <c r="C966702" s="60">
        <v>9103681319</v>
      </c>
      <c r="H966702" s="60">
        <v>213963206</v>
      </c>
    </row>
    <row r="966703" spans="3:8">
      <c r="C966703" s="60">
        <v>998202713</v>
      </c>
      <c r="H966703" s="60">
        <v>9269550</v>
      </c>
    </row>
    <row r="966704" spans="3:8">
      <c r="C966704" s="60">
        <v>424239727</v>
      </c>
      <c r="H966704" s="60">
        <v>-139051</v>
      </c>
    </row>
    <row r="966705" spans="3:8">
      <c r="C966705" s="60">
        <v>4231515793</v>
      </c>
      <c r="H966705" s="60">
        <v>35082138</v>
      </c>
    </row>
    <row r="966706" spans="3:8">
      <c r="C966706" s="60">
        <v>3971065989</v>
      </c>
      <c r="H966706" s="60">
        <v>67359363</v>
      </c>
    </row>
    <row r="966707" spans="3:8">
      <c r="C966707" s="60">
        <v>743463158</v>
      </c>
      <c r="H966707" s="60">
        <v>8012551</v>
      </c>
    </row>
    <row r="966708" spans="3:8">
      <c r="C966708" s="60">
        <v>1134951771</v>
      </c>
      <c r="H966708" s="60">
        <v>10593892</v>
      </c>
    </row>
    <row r="966709" spans="3:8">
      <c r="C966709" s="60">
        <v>7381988804</v>
      </c>
      <c r="H966709" s="60">
        <v>48706414</v>
      </c>
    </row>
    <row r="966710" spans="3:8">
      <c r="C966710" s="60">
        <v>14217344091</v>
      </c>
      <c r="H966710" s="60">
        <v>175473024</v>
      </c>
    </row>
    <row r="966711" spans="3:8">
      <c r="C966711" s="60">
        <v>1108378826</v>
      </c>
      <c r="H966711" s="60">
        <v>4240421</v>
      </c>
    </row>
    <row r="966712" spans="3:8">
      <c r="C966712" s="60">
        <v>1536407104</v>
      </c>
      <c r="H966712" s="60">
        <v>22059059</v>
      </c>
    </row>
    <row r="966713" spans="3:8">
      <c r="C966713" s="60">
        <v>337476477</v>
      </c>
      <c r="H966713" s="60">
        <v>1445568</v>
      </c>
    </row>
    <row r="966714" spans="3:8">
      <c r="C966714" s="60">
        <v>1000181239</v>
      </c>
      <c r="H966714" s="60">
        <v>3351138</v>
      </c>
    </row>
    <row r="966715" spans="3:8">
      <c r="C966715" s="60">
        <v>508873569</v>
      </c>
      <c r="H966715" s="60">
        <v>6397270</v>
      </c>
    </row>
    <row r="966716" spans="3:8">
      <c r="C966716" s="60">
        <v>12884771902</v>
      </c>
      <c r="H966716" s="60">
        <v>248576668</v>
      </c>
    </row>
    <row r="966717" spans="3:8">
      <c r="C966717" s="60">
        <v>8828268860</v>
      </c>
      <c r="H966717" s="60">
        <v>160631813</v>
      </c>
    </row>
    <row r="966718" spans="3:8">
      <c r="C966718" s="60">
        <v>3798264871</v>
      </c>
      <c r="H966718" s="60">
        <v>14995293</v>
      </c>
    </row>
    <row r="966719" spans="3:8">
      <c r="C966719" s="60">
        <v>1516795293</v>
      </c>
      <c r="H966719" s="60">
        <v>2404648</v>
      </c>
    </row>
    <row r="966720" spans="3:8">
      <c r="C966720" s="60">
        <v>202565380</v>
      </c>
      <c r="H966720" s="60">
        <v>-1526541</v>
      </c>
    </row>
    <row r="966721" spans="3:8">
      <c r="C966721" s="60">
        <v>3854034005</v>
      </c>
      <c r="H966721" s="60">
        <v>47555832</v>
      </c>
    </row>
    <row r="966722" spans="3:8">
      <c r="C966722" s="60">
        <v>1884675456</v>
      </c>
      <c r="H966722" s="60">
        <v>-18439882</v>
      </c>
    </row>
    <row r="966723" spans="3:8">
      <c r="C966723" s="60">
        <v>5741534613</v>
      </c>
      <c r="H966723" s="60">
        <v>120797969</v>
      </c>
    </row>
    <row r="966724" spans="3:8">
      <c r="C966724" s="60">
        <v>11857765532</v>
      </c>
      <c r="H966724" s="60">
        <v>192611554</v>
      </c>
    </row>
    <row r="966725" spans="3:8">
      <c r="C966725" s="60">
        <v>2029035734</v>
      </c>
      <c r="H966725" s="60">
        <v>5811857</v>
      </c>
    </row>
    <row r="966726" spans="3:8">
      <c r="C966726" s="60">
        <v>80032081</v>
      </c>
      <c r="H966726" s="60">
        <v>591937</v>
      </c>
    </row>
    <row r="966727" spans="3:8">
      <c r="C966727" s="60">
        <v>579213625</v>
      </c>
      <c r="H966727" s="60">
        <v>5233933</v>
      </c>
    </row>
    <row r="966728" spans="3:8">
      <c r="C966728" s="60">
        <v>161231373</v>
      </c>
      <c r="H966728" s="60">
        <v>2509498</v>
      </c>
    </row>
    <row r="966729" spans="3:8">
      <c r="C966729" s="60">
        <v>386153735</v>
      </c>
      <c r="H966729" s="60">
        <v>4300325</v>
      </c>
    </row>
    <row r="966730" spans="3:8">
      <c r="C966730" s="60">
        <v>863935824</v>
      </c>
      <c r="H966730" s="60">
        <v>3662207</v>
      </c>
    </row>
    <row r="966731" spans="3:8">
      <c r="C966731" s="60">
        <v>603478828</v>
      </c>
      <c r="H966731" s="60">
        <v>14341033</v>
      </c>
    </row>
    <row r="966732" spans="3:8">
      <c r="C966732" s="60">
        <v>33783024</v>
      </c>
      <c r="H966732" s="60">
        <v>437570</v>
      </c>
    </row>
    <row r="966733" spans="3:8">
      <c r="C966733" s="60">
        <v>281702880</v>
      </c>
      <c r="H966733" s="60">
        <v>-443564</v>
      </c>
    </row>
    <row r="966734" spans="3:8">
      <c r="C966734" s="60">
        <v>1183131021</v>
      </c>
      <c r="H966734" s="60">
        <v>25186667</v>
      </c>
    </row>
    <row r="966735" spans="3:8">
      <c r="C966735" s="60">
        <v>1650365725</v>
      </c>
      <c r="H966735" s="60">
        <v>7928163</v>
      </c>
    </row>
    <row r="966736" spans="3:8">
      <c r="C966736" s="60">
        <v>570669407</v>
      </c>
      <c r="H966736" s="60">
        <v>-745435</v>
      </c>
    </row>
    <row r="966737" spans="3:8">
      <c r="C966737" s="60">
        <v>242598985</v>
      </c>
      <c r="H966737" s="60">
        <v>-795641</v>
      </c>
    </row>
    <row r="966738" spans="3:8">
      <c r="C966738" s="60">
        <v>6128375844</v>
      </c>
      <c r="H966738" s="60">
        <v>132133970</v>
      </c>
    </row>
    <row r="966739" spans="3:8">
      <c r="C966739" s="60">
        <v>9414025</v>
      </c>
      <c r="H966739" s="60">
        <v>283175</v>
      </c>
    </row>
    <row r="983042" spans="3:8">
      <c r="C983042" s="60" t="s">
        <v>174</v>
      </c>
      <c r="H983042" s="60" t="s">
        <v>1243</v>
      </c>
    </row>
    <row r="983043" spans="3:8">
      <c r="C983043" s="60">
        <v>371396063968</v>
      </c>
    </row>
    <row r="983044" spans="3:8">
      <c r="C983044" s="60">
        <v>586361568</v>
      </c>
      <c r="H983044" s="60">
        <v>-3584873</v>
      </c>
    </row>
    <row r="983045" spans="3:8">
      <c r="C983045" s="60">
        <v>488599039</v>
      </c>
      <c r="H983045" s="60">
        <v>-19621206</v>
      </c>
    </row>
    <row r="983046" spans="3:8">
      <c r="C983046" s="60">
        <v>948215101</v>
      </c>
      <c r="H983046" s="60">
        <v>6595735</v>
      </c>
    </row>
    <row r="983047" spans="3:8">
      <c r="C983047" s="60">
        <v>9969687980</v>
      </c>
      <c r="H983047" s="60">
        <v>157296922</v>
      </c>
    </row>
    <row r="983048" spans="3:8">
      <c r="C983048" s="60">
        <v>336963923</v>
      </c>
      <c r="H983048" s="60">
        <v>-16910878</v>
      </c>
    </row>
    <row r="983049" spans="3:8">
      <c r="C983049" s="60">
        <v>794462779</v>
      </c>
      <c r="H983049" s="60">
        <v>-29435515</v>
      </c>
    </row>
    <row r="983050" spans="3:8">
      <c r="C983050" s="60">
        <v>339136056</v>
      </c>
      <c r="H983050" s="60">
        <v>-22770654</v>
      </c>
    </row>
    <row r="983051" spans="3:8">
      <c r="C983051" s="60">
        <v>639560344</v>
      </c>
      <c r="H983051" s="60">
        <v>-133412</v>
      </c>
    </row>
    <row r="983052" spans="3:8">
      <c r="C983052" s="60">
        <v>705895455</v>
      </c>
      <c r="H983052" s="60">
        <v>-3387383</v>
      </c>
    </row>
    <row r="983053" spans="3:8">
      <c r="C983053" s="60">
        <v>174958053773</v>
      </c>
      <c r="H983053" s="60">
        <v>1938679418</v>
      </c>
    </row>
    <row r="983054" spans="3:8">
      <c r="C983054" s="60">
        <v>8992306105</v>
      </c>
      <c r="H983054" s="60">
        <v>368504450</v>
      </c>
    </row>
    <row r="983055" spans="3:8">
      <c r="C983055" s="60">
        <v>273594598</v>
      </c>
      <c r="H983055" s="60">
        <v>-939878</v>
      </c>
    </row>
    <row r="983056" spans="3:8">
      <c r="C983056" s="60">
        <v>748338217</v>
      </c>
      <c r="H983056" s="60">
        <v>-35079508</v>
      </c>
    </row>
    <row r="983057" spans="3:8">
      <c r="C983057" s="60">
        <v>742591566</v>
      </c>
      <c r="H983057" s="60">
        <v>-40440656</v>
      </c>
    </row>
    <row r="983058" spans="3:8">
      <c r="C983058" s="60">
        <v>273507955</v>
      </c>
      <c r="H983058" s="60">
        <v>-1304013</v>
      </c>
    </row>
    <row r="983059" spans="3:8">
      <c r="C983059" s="60">
        <v>674353021</v>
      </c>
      <c r="H983059" s="60">
        <v>-43882353</v>
      </c>
    </row>
    <row r="983060" spans="3:8">
      <c r="C983060" s="60">
        <v>1168107004</v>
      </c>
      <c r="H983060" s="60">
        <v>-41022308</v>
      </c>
    </row>
    <row r="983061" spans="3:8">
      <c r="C983061" s="60">
        <v>3950807489</v>
      </c>
      <c r="H983061" s="60">
        <v>159822657</v>
      </c>
    </row>
    <row r="983062" spans="3:8">
      <c r="C983062" s="60">
        <v>549827199</v>
      </c>
      <c r="H983062" s="60">
        <v>-33770138</v>
      </c>
    </row>
    <row r="983063" spans="3:8">
      <c r="C983063" s="60">
        <v>972643946</v>
      </c>
      <c r="H983063" s="60">
        <v>-27395906</v>
      </c>
    </row>
    <row r="983064" spans="3:8">
      <c r="C983064" s="60">
        <v>22267483718</v>
      </c>
      <c r="H983064" s="60">
        <v>272701264</v>
      </c>
    </row>
    <row r="983065" spans="3:8">
      <c r="C983065" s="60">
        <v>1113800464</v>
      </c>
      <c r="H983065" s="60">
        <v>1825589</v>
      </c>
    </row>
    <row r="983066" spans="3:8">
      <c r="C983066" s="60">
        <v>226078325</v>
      </c>
      <c r="H983066" s="60">
        <v>7871713</v>
      </c>
    </row>
    <row r="983067" spans="3:8">
      <c r="C983067" s="60">
        <v>772489868</v>
      </c>
      <c r="H983067" s="60">
        <v>12699692</v>
      </c>
    </row>
    <row r="983068" spans="3:8">
      <c r="C983068" s="60">
        <v>548998176</v>
      </c>
      <c r="H983068" s="60">
        <v>3987117</v>
      </c>
    </row>
    <row r="983069" spans="3:8">
      <c r="C983069" s="60">
        <v>643960069</v>
      </c>
      <c r="H983069" s="60">
        <v>4729787</v>
      </c>
    </row>
    <row r="983070" spans="3:8">
      <c r="C983070" s="60">
        <v>589268307</v>
      </c>
      <c r="H983070" s="60">
        <v>5549869</v>
      </c>
    </row>
    <row r="983071" spans="3:8">
      <c r="C983071" s="60">
        <v>891983736</v>
      </c>
      <c r="H983071" s="60">
        <v>20517337</v>
      </c>
    </row>
    <row r="983072" spans="3:8">
      <c r="C983072" s="60">
        <v>295520040</v>
      </c>
      <c r="H983072" s="60">
        <v>3310846</v>
      </c>
    </row>
    <row r="983073" spans="3:8">
      <c r="C983073" s="60">
        <v>1328199753</v>
      </c>
      <c r="H983073" s="60">
        <v>10004082</v>
      </c>
    </row>
    <row r="983074" spans="3:8">
      <c r="C983074" s="60">
        <v>8277193785</v>
      </c>
      <c r="H983074" s="60">
        <v>134335578</v>
      </c>
    </row>
    <row r="983075" spans="3:8">
      <c r="C983075" s="60">
        <v>299563983</v>
      </c>
      <c r="H983075" s="60">
        <v>2194824</v>
      </c>
    </row>
    <row r="983076" spans="3:8">
      <c r="C983076" s="60">
        <v>114441652</v>
      </c>
      <c r="H983076" s="60">
        <v>795866</v>
      </c>
    </row>
    <row r="983077" spans="3:8">
      <c r="C983077" s="60">
        <v>7320428976</v>
      </c>
      <c r="H983077" s="60">
        <v>101171848</v>
      </c>
    </row>
    <row r="983078" spans="3:8">
      <c r="C983078" s="60">
        <v>428965668</v>
      </c>
      <c r="H983078" s="60">
        <v>1929210</v>
      </c>
    </row>
    <row r="983079" spans="3:8">
      <c r="C983079" s="60">
        <v>240301348</v>
      </c>
      <c r="H983079" s="60">
        <v>4821100</v>
      </c>
    </row>
    <row r="983080" spans="3:8">
      <c r="C983080" s="60">
        <v>559686325</v>
      </c>
      <c r="H983080" s="60">
        <v>-11021501</v>
      </c>
    </row>
    <row r="983081" spans="3:8">
      <c r="C983081" s="60">
        <v>113999465</v>
      </c>
      <c r="H983081" s="60">
        <v>-160757</v>
      </c>
    </row>
    <row r="983082" spans="3:8">
      <c r="C983082" s="60">
        <v>215345430</v>
      </c>
      <c r="H983082" s="60">
        <v>-1753796</v>
      </c>
    </row>
    <row r="983083" spans="3:8">
      <c r="C983083" s="60">
        <v>3499758429</v>
      </c>
      <c r="H983083" s="60">
        <v>64411165</v>
      </c>
    </row>
    <row r="983084" spans="3:8">
      <c r="C983084" s="60">
        <v>229819698</v>
      </c>
      <c r="H983084" s="60">
        <v>3418464</v>
      </c>
    </row>
    <row r="983085" spans="3:8">
      <c r="C983085" s="60">
        <v>1236195032</v>
      </c>
      <c r="H983085" s="60">
        <v>11768745</v>
      </c>
    </row>
    <row r="983086" spans="3:8">
      <c r="C983086" s="60">
        <v>9103681319</v>
      </c>
      <c r="H983086" s="60">
        <v>213963206</v>
      </c>
    </row>
    <row r="983087" spans="3:8">
      <c r="C983087" s="60">
        <v>998202713</v>
      </c>
      <c r="H983087" s="60">
        <v>9269550</v>
      </c>
    </row>
    <row r="983088" spans="3:8">
      <c r="C983088" s="60">
        <v>424239727</v>
      </c>
      <c r="H983088" s="60">
        <v>-139051</v>
      </c>
    </row>
    <row r="983089" spans="3:8">
      <c r="C983089" s="60">
        <v>4231515793</v>
      </c>
      <c r="H983089" s="60">
        <v>35082138</v>
      </c>
    </row>
    <row r="983090" spans="3:8">
      <c r="C983090" s="60">
        <v>3971065989</v>
      </c>
      <c r="H983090" s="60">
        <v>67359363</v>
      </c>
    </row>
    <row r="983091" spans="3:8">
      <c r="C983091" s="60">
        <v>743463158</v>
      </c>
      <c r="H983091" s="60">
        <v>8012551</v>
      </c>
    </row>
    <row r="983092" spans="3:8">
      <c r="C983092" s="60">
        <v>1134951771</v>
      </c>
      <c r="H983092" s="60">
        <v>10593892</v>
      </c>
    </row>
    <row r="983093" spans="3:8">
      <c r="C983093" s="60">
        <v>7381988804</v>
      </c>
      <c r="H983093" s="60">
        <v>48706414</v>
      </c>
    </row>
    <row r="983094" spans="3:8">
      <c r="C983094" s="60">
        <v>14217344091</v>
      </c>
      <c r="H983094" s="60">
        <v>175473024</v>
      </c>
    </row>
    <row r="983095" spans="3:8">
      <c r="C983095" s="60">
        <v>1108378826</v>
      </c>
      <c r="H983095" s="60">
        <v>4240421</v>
      </c>
    </row>
    <row r="983096" spans="3:8">
      <c r="C983096" s="60">
        <v>1536407104</v>
      </c>
      <c r="H983096" s="60">
        <v>22059059</v>
      </c>
    </row>
    <row r="983097" spans="3:8">
      <c r="C983097" s="60">
        <v>337476477</v>
      </c>
      <c r="H983097" s="60">
        <v>1445568</v>
      </c>
    </row>
    <row r="983098" spans="3:8">
      <c r="C983098" s="60">
        <v>1000181239</v>
      </c>
      <c r="H983098" s="60">
        <v>3351138</v>
      </c>
    </row>
    <row r="983099" spans="3:8">
      <c r="C983099" s="60">
        <v>508873569</v>
      </c>
      <c r="H983099" s="60">
        <v>6397270</v>
      </c>
    </row>
    <row r="983100" spans="3:8">
      <c r="C983100" s="60">
        <v>12884771902</v>
      </c>
      <c r="H983100" s="60">
        <v>248576668</v>
      </c>
    </row>
    <row r="983101" spans="3:8">
      <c r="C983101" s="60">
        <v>8828268860</v>
      </c>
      <c r="H983101" s="60">
        <v>160631813</v>
      </c>
    </row>
    <row r="983102" spans="3:8">
      <c r="C983102" s="60">
        <v>3798264871</v>
      </c>
      <c r="H983102" s="60">
        <v>14995293</v>
      </c>
    </row>
    <row r="983103" spans="3:8">
      <c r="C983103" s="60">
        <v>1516795293</v>
      </c>
      <c r="H983103" s="60">
        <v>2404648</v>
      </c>
    </row>
    <row r="983104" spans="3:8">
      <c r="C983104" s="60">
        <v>202565380</v>
      </c>
      <c r="H983104" s="60">
        <v>-1526541</v>
      </c>
    </row>
    <row r="983105" spans="3:8">
      <c r="C983105" s="60">
        <v>3854034005</v>
      </c>
      <c r="H983105" s="60">
        <v>47555832</v>
      </c>
    </row>
    <row r="983106" spans="3:8">
      <c r="C983106" s="60">
        <v>1884675456</v>
      </c>
      <c r="H983106" s="60">
        <v>-18439882</v>
      </c>
    </row>
    <row r="983107" spans="3:8">
      <c r="C983107" s="60">
        <v>5741534613</v>
      </c>
      <c r="H983107" s="60">
        <v>120797969</v>
      </c>
    </row>
    <row r="983108" spans="3:8">
      <c r="C983108" s="60">
        <v>11857765532</v>
      </c>
      <c r="H983108" s="60">
        <v>192611554</v>
      </c>
    </row>
    <row r="983109" spans="3:8">
      <c r="C983109" s="60">
        <v>2029035734</v>
      </c>
      <c r="H983109" s="60">
        <v>5811857</v>
      </c>
    </row>
    <row r="983110" spans="3:8">
      <c r="C983110" s="60">
        <v>80032081</v>
      </c>
      <c r="H983110" s="60">
        <v>591937</v>
      </c>
    </row>
    <row r="983111" spans="3:8">
      <c r="C983111" s="60">
        <v>579213625</v>
      </c>
      <c r="H983111" s="60">
        <v>5233933</v>
      </c>
    </row>
    <row r="983112" spans="3:8">
      <c r="C983112" s="60">
        <v>161231373</v>
      </c>
      <c r="H983112" s="60">
        <v>2509498</v>
      </c>
    </row>
    <row r="983113" spans="3:8">
      <c r="C983113" s="60">
        <v>386153735</v>
      </c>
      <c r="H983113" s="60">
        <v>4300325</v>
      </c>
    </row>
    <row r="983114" spans="3:8">
      <c r="C983114" s="60">
        <v>863935824</v>
      </c>
      <c r="H983114" s="60">
        <v>3662207</v>
      </c>
    </row>
    <row r="983115" spans="3:8">
      <c r="C983115" s="60">
        <v>603478828</v>
      </c>
      <c r="H983115" s="60">
        <v>14341033</v>
      </c>
    </row>
    <row r="983116" spans="3:8">
      <c r="C983116" s="60">
        <v>33783024</v>
      </c>
      <c r="H983116" s="60">
        <v>437570</v>
      </c>
    </row>
    <row r="983117" spans="3:8">
      <c r="C983117" s="60">
        <v>281702880</v>
      </c>
      <c r="H983117" s="60">
        <v>-443564</v>
      </c>
    </row>
    <row r="983118" spans="3:8">
      <c r="C983118" s="60">
        <v>1183131021</v>
      </c>
      <c r="H983118" s="60">
        <v>25186667</v>
      </c>
    </row>
    <row r="983119" spans="3:8">
      <c r="C983119" s="60">
        <v>1650365725</v>
      </c>
      <c r="H983119" s="60">
        <v>7928163</v>
      </c>
    </row>
    <row r="983120" spans="3:8">
      <c r="C983120" s="60">
        <v>570669407</v>
      </c>
      <c r="H983120" s="60">
        <v>-745435</v>
      </c>
    </row>
    <row r="983121" spans="3:8">
      <c r="C983121" s="60">
        <v>242598985</v>
      </c>
      <c r="H983121" s="60">
        <v>-795641</v>
      </c>
    </row>
    <row r="983122" spans="3:8">
      <c r="C983122" s="60">
        <v>6128375844</v>
      </c>
      <c r="H983122" s="60">
        <v>132133970</v>
      </c>
    </row>
    <row r="983123" spans="3:8">
      <c r="C983123" s="60">
        <v>9414025</v>
      </c>
      <c r="H983123" s="60">
        <v>283175</v>
      </c>
    </row>
    <row r="999426" spans="3:8">
      <c r="C999426" s="60" t="s">
        <v>174</v>
      </c>
      <c r="H999426" s="60" t="s">
        <v>1243</v>
      </c>
    </row>
    <row r="999427" spans="3:8">
      <c r="C999427" s="60">
        <v>371396063968</v>
      </c>
    </row>
    <row r="999428" spans="3:8">
      <c r="C999428" s="60">
        <v>586361568</v>
      </c>
      <c r="H999428" s="60">
        <v>-3584873</v>
      </c>
    </row>
    <row r="999429" spans="3:8">
      <c r="C999429" s="60">
        <v>488599039</v>
      </c>
      <c r="H999429" s="60">
        <v>-19621206</v>
      </c>
    </row>
    <row r="999430" spans="3:8">
      <c r="C999430" s="60">
        <v>948215101</v>
      </c>
      <c r="H999430" s="60">
        <v>6595735</v>
      </c>
    </row>
    <row r="999431" spans="3:8">
      <c r="C999431" s="60">
        <v>9969687980</v>
      </c>
      <c r="H999431" s="60">
        <v>157296922</v>
      </c>
    </row>
    <row r="999432" spans="3:8">
      <c r="C999432" s="60">
        <v>336963923</v>
      </c>
      <c r="H999432" s="60">
        <v>-16910878</v>
      </c>
    </row>
    <row r="999433" spans="3:8">
      <c r="C999433" s="60">
        <v>794462779</v>
      </c>
      <c r="H999433" s="60">
        <v>-29435515</v>
      </c>
    </row>
    <row r="999434" spans="3:8">
      <c r="C999434" s="60">
        <v>339136056</v>
      </c>
      <c r="H999434" s="60">
        <v>-22770654</v>
      </c>
    </row>
    <row r="999435" spans="3:8">
      <c r="C999435" s="60">
        <v>639560344</v>
      </c>
      <c r="H999435" s="60">
        <v>-133412</v>
      </c>
    </row>
    <row r="999436" spans="3:8">
      <c r="C999436" s="60">
        <v>705895455</v>
      </c>
      <c r="H999436" s="60">
        <v>-3387383</v>
      </c>
    </row>
    <row r="999437" spans="3:8">
      <c r="C999437" s="60">
        <v>174958053773</v>
      </c>
      <c r="H999437" s="60">
        <v>1938679418</v>
      </c>
    </row>
    <row r="999438" spans="3:8">
      <c r="C999438" s="60">
        <v>8992306105</v>
      </c>
      <c r="H999438" s="60">
        <v>368504450</v>
      </c>
    </row>
    <row r="999439" spans="3:8">
      <c r="C999439" s="60">
        <v>273594598</v>
      </c>
      <c r="H999439" s="60">
        <v>-939878</v>
      </c>
    </row>
    <row r="999440" spans="3:8">
      <c r="C999440" s="60">
        <v>748338217</v>
      </c>
      <c r="H999440" s="60">
        <v>-35079508</v>
      </c>
    </row>
    <row r="999441" spans="3:8">
      <c r="C999441" s="60">
        <v>742591566</v>
      </c>
      <c r="H999441" s="60">
        <v>-40440656</v>
      </c>
    </row>
    <row r="999442" spans="3:8">
      <c r="C999442" s="60">
        <v>273507955</v>
      </c>
      <c r="H999442" s="60">
        <v>-1304013</v>
      </c>
    </row>
    <row r="999443" spans="3:8">
      <c r="C999443" s="60">
        <v>674353021</v>
      </c>
      <c r="H999443" s="60">
        <v>-43882353</v>
      </c>
    </row>
    <row r="999444" spans="3:8">
      <c r="C999444" s="60">
        <v>1168107004</v>
      </c>
      <c r="H999444" s="60">
        <v>-41022308</v>
      </c>
    </row>
    <row r="999445" spans="3:8">
      <c r="C999445" s="60">
        <v>3950807489</v>
      </c>
      <c r="H999445" s="60">
        <v>159822657</v>
      </c>
    </row>
    <row r="999446" spans="3:8">
      <c r="C999446" s="60">
        <v>549827199</v>
      </c>
      <c r="H999446" s="60">
        <v>-33770138</v>
      </c>
    </row>
    <row r="999447" spans="3:8">
      <c r="C999447" s="60">
        <v>972643946</v>
      </c>
      <c r="H999447" s="60">
        <v>-27395906</v>
      </c>
    </row>
    <row r="999448" spans="3:8">
      <c r="C999448" s="60">
        <v>22267483718</v>
      </c>
      <c r="H999448" s="60">
        <v>272701264</v>
      </c>
    </row>
    <row r="999449" spans="3:8">
      <c r="C999449" s="60">
        <v>1113800464</v>
      </c>
      <c r="H999449" s="60">
        <v>1825589</v>
      </c>
    </row>
    <row r="999450" spans="3:8">
      <c r="C999450" s="60">
        <v>226078325</v>
      </c>
      <c r="H999450" s="60">
        <v>7871713</v>
      </c>
    </row>
    <row r="999451" spans="3:8">
      <c r="C999451" s="60">
        <v>772489868</v>
      </c>
      <c r="H999451" s="60">
        <v>12699692</v>
      </c>
    </row>
    <row r="999452" spans="3:8">
      <c r="C999452" s="60">
        <v>548998176</v>
      </c>
      <c r="H999452" s="60">
        <v>3987117</v>
      </c>
    </row>
    <row r="999453" spans="3:8">
      <c r="C999453" s="60">
        <v>643960069</v>
      </c>
      <c r="H999453" s="60">
        <v>4729787</v>
      </c>
    </row>
    <row r="999454" spans="3:8">
      <c r="C999454" s="60">
        <v>589268307</v>
      </c>
      <c r="H999454" s="60">
        <v>5549869</v>
      </c>
    </row>
    <row r="999455" spans="3:8">
      <c r="C999455" s="60">
        <v>891983736</v>
      </c>
      <c r="H999455" s="60">
        <v>20517337</v>
      </c>
    </row>
    <row r="999456" spans="3:8">
      <c r="C999456" s="60">
        <v>295520040</v>
      </c>
      <c r="H999456" s="60">
        <v>3310846</v>
      </c>
    </row>
    <row r="999457" spans="3:8">
      <c r="C999457" s="60">
        <v>1328199753</v>
      </c>
      <c r="H999457" s="60">
        <v>10004082</v>
      </c>
    </row>
    <row r="999458" spans="3:8">
      <c r="C999458" s="60">
        <v>8277193785</v>
      </c>
      <c r="H999458" s="60">
        <v>134335578</v>
      </c>
    </row>
    <row r="999459" spans="3:8">
      <c r="C999459" s="60">
        <v>299563983</v>
      </c>
      <c r="H999459" s="60">
        <v>2194824</v>
      </c>
    </row>
    <row r="999460" spans="3:8">
      <c r="C999460" s="60">
        <v>114441652</v>
      </c>
      <c r="H999460" s="60">
        <v>795866</v>
      </c>
    </row>
    <row r="999461" spans="3:8">
      <c r="C999461" s="60">
        <v>7320428976</v>
      </c>
      <c r="H999461" s="60">
        <v>101171848</v>
      </c>
    </row>
    <row r="999462" spans="3:8">
      <c r="C999462" s="60">
        <v>428965668</v>
      </c>
      <c r="H999462" s="60">
        <v>1929210</v>
      </c>
    </row>
    <row r="999463" spans="3:8">
      <c r="C999463" s="60">
        <v>240301348</v>
      </c>
      <c r="H999463" s="60">
        <v>4821100</v>
      </c>
    </row>
    <row r="999464" spans="3:8">
      <c r="C999464" s="60">
        <v>559686325</v>
      </c>
      <c r="H999464" s="60">
        <v>-11021501</v>
      </c>
    </row>
    <row r="999465" spans="3:8">
      <c r="C999465" s="60">
        <v>113999465</v>
      </c>
      <c r="H999465" s="60">
        <v>-160757</v>
      </c>
    </row>
    <row r="999466" spans="3:8">
      <c r="C999466" s="60">
        <v>215345430</v>
      </c>
      <c r="H999466" s="60">
        <v>-1753796</v>
      </c>
    </row>
    <row r="999467" spans="3:8">
      <c r="C999467" s="60">
        <v>3499758429</v>
      </c>
      <c r="H999467" s="60">
        <v>64411165</v>
      </c>
    </row>
    <row r="999468" spans="3:8">
      <c r="C999468" s="60">
        <v>229819698</v>
      </c>
      <c r="H999468" s="60">
        <v>3418464</v>
      </c>
    </row>
    <row r="999469" spans="3:8">
      <c r="C999469" s="60">
        <v>1236195032</v>
      </c>
      <c r="H999469" s="60">
        <v>11768745</v>
      </c>
    </row>
    <row r="999470" spans="3:8">
      <c r="C999470" s="60">
        <v>9103681319</v>
      </c>
      <c r="H999470" s="60">
        <v>213963206</v>
      </c>
    </row>
    <row r="999471" spans="3:8">
      <c r="C999471" s="60">
        <v>998202713</v>
      </c>
      <c r="H999471" s="60">
        <v>9269550</v>
      </c>
    </row>
    <row r="999472" spans="3:8">
      <c r="C999472" s="60">
        <v>424239727</v>
      </c>
      <c r="H999472" s="60">
        <v>-139051</v>
      </c>
    </row>
    <row r="999473" spans="3:8">
      <c r="C999473" s="60">
        <v>4231515793</v>
      </c>
      <c r="H999473" s="60">
        <v>35082138</v>
      </c>
    </row>
    <row r="999474" spans="3:8">
      <c r="C999474" s="60">
        <v>3971065989</v>
      </c>
      <c r="H999474" s="60">
        <v>67359363</v>
      </c>
    </row>
    <row r="999475" spans="3:8">
      <c r="C999475" s="60">
        <v>743463158</v>
      </c>
      <c r="H999475" s="60">
        <v>8012551</v>
      </c>
    </row>
    <row r="999476" spans="3:8">
      <c r="C999476" s="60">
        <v>1134951771</v>
      </c>
      <c r="H999476" s="60">
        <v>10593892</v>
      </c>
    </row>
    <row r="999477" spans="3:8">
      <c r="C999477" s="60">
        <v>7381988804</v>
      </c>
      <c r="H999477" s="60">
        <v>48706414</v>
      </c>
    </row>
    <row r="999478" spans="3:8">
      <c r="C999478" s="60">
        <v>14217344091</v>
      </c>
      <c r="H999478" s="60">
        <v>175473024</v>
      </c>
    </row>
    <row r="999479" spans="3:8">
      <c r="C999479" s="60">
        <v>1108378826</v>
      </c>
      <c r="H999479" s="60">
        <v>4240421</v>
      </c>
    </row>
    <row r="999480" spans="3:8">
      <c r="C999480" s="60">
        <v>1536407104</v>
      </c>
      <c r="H999480" s="60">
        <v>22059059</v>
      </c>
    </row>
    <row r="999481" spans="3:8">
      <c r="C999481" s="60">
        <v>337476477</v>
      </c>
      <c r="H999481" s="60">
        <v>1445568</v>
      </c>
    </row>
    <row r="999482" spans="3:8">
      <c r="C999482" s="60">
        <v>1000181239</v>
      </c>
      <c r="H999482" s="60">
        <v>3351138</v>
      </c>
    </row>
    <row r="999483" spans="3:8">
      <c r="C999483" s="60">
        <v>508873569</v>
      </c>
      <c r="H999483" s="60">
        <v>6397270</v>
      </c>
    </row>
    <row r="999484" spans="3:8">
      <c r="C999484" s="60">
        <v>12884771902</v>
      </c>
      <c r="H999484" s="60">
        <v>248576668</v>
      </c>
    </row>
    <row r="999485" spans="3:8">
      <c r="C999485" s="60">
        <v>8828268860</v>
      </c>
      <c r="H999485" s="60">
        <v>160631813</v>
      </c>
    </row>
    <row r="999486" spans="3:8">
      <c r="C999486" s="60">
        <v>3798264871</v>
      </c>
      <c r="H999486" s="60">
        <v>14995293</v>
      </c>
    </row>
    <row r="999487" spans="3:8">
      <c r="C999487" s="60">
        <v>1516795293</v>
      </c>
      <c r="H999487" s="60">
        <v>2404648</v>
      </c>
    </row>
    <row r="999488" spans="3:8">
      <c r="C999488" s="60">
        <v>202565380</v>
      </c>
      <c r="H999488" s="60">
        <v>-1526541</v>
      </c>
    </row>
    <row r="999489" spans="3:8">
      <c r="C999489" s="60">
        <v>3854034005</v>
      </c>
      <c r="H999489" s="60">
        <v>47555832</v>
      </c>
    </row>
    <row r="999490" spans="3:8">
      <c r="C999490" s="60">
        <v>1884675456</v>
      </c>
      <c r="H999490" s="60">
        <v>-18439882</v>
      </c>
    </row>
    <row r="999491" spans="3:8">
      <c r="C999491" s="60">
        <v>5741534613</v>
      </c>
      <c r="H999491" s="60">
        <v>120797969</v>
      </c>
    </row>
    <row r="999492" spans="3:8">
      <c r="C999492" s="60">
        <v>11857765532</v>
      </c>
      <c r="H999492" s="60">
        <v>192611554</v>
      </c>
    </row>
    <row r="999493" spans="3:8">
      <c r="C999493" s="60">
        <v>2029035734</v>
      </c>
      <c r="H999493" s="60">
        <v>5811857</v>
      </c>
    </row>
    <row r="999494" spans="3:8">
      <c r="C999494" s="60">
        <v>80032081</v>
      </c>
      <c r="H999494" s="60">
        <v>591937</v>
      </c>
    </row>
    <row r="999495" spans="3:8">
      <c r="C999495" s="60">
        <v>579213625</v>
      </c>
      <c r="H999495" s="60">
        <v>5233933</v>
      </c>
    </row>
    <row r="999496" spans="3:8">
      <c r="C999496" s="60">
        <v>161231373</v>
      </c>
      <c r="H999496" s="60">
        <v>2509498</v>
      </c>
    </row>
    <row r="999497" spans="3:8">
      <c r="C999497" s="60">
        <v>386153735</v>
      </c>
      <c r="H999497" s="60">
        <v>4300325</v>
      </c>
    </row>
    <row r="999498" spans="3:8">
      <c r="C999498" s="60">
        <v>863935824</v>
      </c>
      <c r="H999498" s="60">
        <v>3662207</v>
      </c>
    </row>
    <row r="999499" spans="3:8">
      <c r="C999499" s="60">
        <v>603478828</v>
      </c>
      <c r="H999499" s="60">
        <v>14341033</v>
      </c>
    </row>
    <row r="999500" spans="3:8">
      <c r="C999500" s="60">
        <v>33783024</v>
      </c>
      <c r="H999500" s="60">
        <v>437570</v>
      </c>
    </row>
    <row r="999501" spans="3:8">
      <c r="C999501" s="60">
        <v>281702880</v>
      </c>
      <c r="H999501" s="60">
        <v>-443564</v>
      </c>
    </row>
    <row r="999502" spans="3:8">
      <c r="C999502" s="60">
        <v>1183131021</v>
      </c>
      <c r="H999502" s="60">
        <v>25186667</v>
      </c>
    </row>
    <row r="999503" spans="3:8">
      <c r="C999503" s="60">
        <v>1650365725</v>
      </c>
      <c r="H999503" s="60">
        <v>7928163</v>
      </c>
    </row>
    <row r="999504" spans="3:8">
      <c r="C999504" s="60">
        <v>570669407</v>
      </c>
      <c r="H999504" s="60">
        <v>-745435</v>
      </c>
    </row>
    <row r="999505" spans="3:8">
      <c r="C999505" s="60">
        <v>242598985</v>
      </c>
      <c r="H999505" s="60">
        <v>-795641</v>
      </c>
    </row>
    <row r="999506" spans="3:8">
      <c r="C999506" s="60">
        <v>6128375844</v>
      </c>
      <c r="H999506" s="60">
        <v>132133970</v>
      </c>
    </row>
    <row r="999507" spans="3:8">
      <c r="C999507" s="60">
        <v>9414025</v>
      </c>
      <c r="H999507" s="60">
        <v>283175</v>
      </c>
    </row>
    <row r="1015810" spans="3:8">
      <c r="C1015810" s="60" t="s">
        <v>174</v>
      </c>
      <c r="H1015810" s="60" t="s">
        <v>1243</v>
      </c>
    </row>
    <row r="1015811" spans="3:8">
      <c r="C1015811" s="60">
        <v>371396063968</v>
      </c>
    </row>
    <row r="1015812" spans="3:8">
      <c r="C1015812" s="60">
        <v>586361568</v>
      </c>
      <c r="H1015812" s="60">
        <v>-3584873</v>
      </c>
    </row>
    <row r="1015813" spans="3:8">
      <c r="C1015813" s="60">
        <v>488599039</v>
      </c>
      <c r="H1015813" s="60">
        <v>-19621206</v>
      </c>
    </row>
    <row r="1015814" spans="3:8">
      <c r="C1015814" s="60">
        <v>948215101</v>
      </c>
      <c r="H1015814" s="60">
        <v>6595735</v>
      </c>
    </row>
    <row r="1015815" spans="3:8">
      <c r="C1015815" s="60">
        <v>9969687980</v>
      </c>
      <c r="H1015815" s="60">
        <v>157296922</v>
      </c>
    </row>
    <row r="1015816" spans="3:8">
      <c r="C1015816" s="60">
        <v>336963923</v>
      </c>
      <c r="H1015816" s="60">
        <v>-16910878</v>
      </c>
    </row>
    <row r="1015817" spans="3:8">
      <c r="C1015817" s="60">
        <v>794462779</v>
      </c>
      <c r="H1015817" s="60">
        <v>-29435515</v>
      </c>
    </row>
    <row r="1015818" spans="3:8">
      <c r="C1015818" s="60">
        <v>339136056</v>
      </c>
      <c r="H1015818" s="60">
        <v>-22770654</v>
      </c>
    </row>
    <row r="1015819" spans="3:8">
      <c r="C1015819" s="60">
        <v>639560344</v>
      </c>
      <c r="H1015819" s="60">
        <v>-133412</v>
      </c>
    </row>
    <row r="1015820" spans="3:8">
      <c r="C1015820" s="60">
        <v>705895455</v>
      </c>
      <c r="H1015820" s="60">
        <v>-3387383</v>
      </c>
    </row>
    <row r="1015821" spans="3:8">
      <c r="C1015821" s="60">
        <v>174958053773</v>
      </c>
      <c r="H1015821" s="60">
        <v>1938679418</v>
      </c>
    </row>
    <row r="1015822" spans="3:8">
      <c r="C1015822" s="60">
        <v>8992306105</v>
      </c>
      <c r="H1015822" s="60">
        <v>368504450</v>
      </c>
    </row>
    <row r="1015823" spans="3:8">
      <c r="C1015823" s="60">
        <v>273594598</v>
      </c>
      <c r="H1015823" s="60">
        <v>-939878</v>
      </c>
    </row>
    <row r="1015824" spans="3:8">
      <c r="C1015824" s="60">
        <v>748338217</v>
      </c>
      <c r="H1015824" s="60">
        <v>-35079508</v>
      </c>
    </row>
    <row r="1015825" spans="3:8">
      <c r="C1015825" s="60">
        <v>742591566</v>
      </c>
      <c r="H1015825" s="60">
        <v>-40440656</v>
      </c>
    </row>
    <row r="1015826" spans="3:8">
      <c r="C1015826" s="60">
        <v>273507955</v>
      </c>
      <c r="H1015826" s="60">
        <v>-1304013</v>
      </c>
    </row>
    <row r="1015827" spans="3:8">
      <c r="C1015827" s="60">
        <v>674353021</v>
      </c>
      <c r="H1015827" s="60">
        <v>-43882353</v>
      </c>
    </row>
    <row r="1015828" spans="3:8">
      <c r="C1015828" s="60">
        <v>1168107004</v>
      </c>
      <c r="H1015828" s="60">
        <v>-41022308</v>
      </c>
    </row>
    <row r="1015829" spans="3:8">
      <c r="C1015829" s="60">
        <v>3950807489</v>
      </c>
      <c r="H1015829" s="60">
        <v>159822657</v>
      </c>
    </row>
    <row r="1015830" spans="3:8">
      <c r="C1015830" s="60">
        <v>549827199</v>
      </c>
      <c r="H1015830" s="60">
        <v>-33770138</v>
      </c>
    </row>
    <row r="1015831" spans="3:8">
      <c r="C1015831" s="60">
        <v>972643946</v>
      </c>
      <c r="H1015831" s="60">
        <v>-27395906</v>
      </c>
    </row>
    <row r="1015832" spans="3:8">
      <c r="C1015832" s="60">
        <v>22267483718</v>
      </c>
      <c r="H1015832" s="60">
        <v>272701264</v>
      </c>
    </row>
    <row r="1015833" spans="3:8">
      <c r="C1015833" s="60">
        <v>1113800464</v>
      </c>
      <c r="H1015833" s="60">
        <v>1825589</v>
      </c>
    </row>
    <row r="1015834" spans="3:8">
      <c r="C1015834" s="60">
        <v>226078325</v>
      </c>
      <c r="H1015834" s="60">
        <v>7871713</v>
      </c>
    </row>
    <row r="1015835" spans="3:8">
      <c r="C1015835" s="60">
        <v>772489868</v>
      </c>
      <c r="H1015835" s="60">
        <v>12699692</v>
      </c>
    </row>
    <row r="1015836" spans="3:8">
      <c r="C1015836" s="60">
        <v>548998176</v>
      </c>
      <c r="H1015836" s="60">
        <v>3987117</v>
      </c>
    </row>
    <row r="1015837" spans="3:8">
      <c r="C1015837" s="60">
        <v>643960069</v>
      </c>
      <c r="H1015837" s="60">
        <v>4729787</v>
      </c>
    </row>
    <row r="1015838" spans="3:8">
      <c r="C1015838" s="60">
        <v>589268307</v>
      </c>
      <c r="H1015838" s="60">
        <v>5549869</v>
      </c>
    </row>
    <row r="1015839" spans="3:8">
      <c r="C1015839" s="60">
        <v>891983736</v>
      </c>
      <c r="H1015839" s="60">
        <v>20517337</v>
      </c>
    </row>
    <row r="1015840" spans="3:8">
      <c r="C1015840" s="60">
        <v>295520040</v>
      </c>
      <c r="H1015840" s="60">
        <v>3310846</v>
      </c>
    </row>
    <row r="1015841" spans="3:8">
      <c r="C1015841" s="60">
        <v>1328199753</v>
      </c>
      <c r="H1015841" s="60">
        <v>10004082</v>
      </c>
    </row>
    <row r="1015842" spans="3:8">
      <c r="C1015842" s="60">
        <v>8277193785</v>
      </c>
      <c r="H1015842" s="60">
        <v>134335578</v>
      </c>
    </row>
    <row r="1015843" spans="3:8">
      <c r="C1015843" s="60">
        <v>299563983</v>
      </c>
      <c r="H1015843" s="60">
        <v>2194824</v>
      </c>
    </row>
    <row r="1015844" spans="3:8">
      <c r="C1015844" s="60">
        <v>114441652</v>
      </c>
      <c r="H1015844" s="60">
        <v>795866</v>
      </c>
    </row>
    <row r="1015845" spans="3:8">
      <c r="C1015845" s="60">
        <v>7320428976</v>
      </c>
      <c r="H1015845" s="60">
        <v>101171848</v>
      </c>
    </row>
    <row r="1015846" spans="3:8">
      <c r="C1015846" s="60">
        <v>428965668</v>
      </c>
      <c r="H1015846" s="60">
        <v>1929210</v>
      </c>
    </row>
    <row r="1015847" spans="3:8">
      <c r="C1015847" s="60">
        <v>240301348</v>
      </c>
      <c r="H1015847" s="60">
        <v>4821100</v>
      </c>
    </row>
    <row r="1015848" spans="3:8">
      <c r="C1015848" s="60">
        <v>559686325</v>
      </c>
      <c r="H1015848" s="60">
        <v>-11021501</v>
      </c>
    </row>
    <row r="1015849" spans="3:8">
      <c r="C1015849" s="60">
        <v>113999465</v>
      </c>
      <c r="H1015849" s="60">
        <v>-160757</v>
      </c>
    </row>
    <row r="1015850" spans="3:8">
      <c r="C1015850" s="60">
        <v>215345430</v>
      </c>
      <c r="H1015850" s="60">
        <v>-1753796</v>
      </c>
    </row>
    <row r="1015851" spans="3:8">
      <c r="C1015851" s="60">
        <v>3499758429</v>
      </c>
      <c r="H1015851" s="60">
        <v>64411165</v>
      </c>
    </row>
    <row r="1015852" spans="3:8">
      <c r="C1015852" s="60">
        <v>229819698</v>
      </c>
      <c r="H1015852" s="60">
        <v>3418464</v>
      </c>
    </row>
    <row r="1015853" spans="3:8">
      <c r="C1015853" s="60">
        <v>1236195032</v>
      </c>
      <c r="H1015853" s="60">
        <v>11768745</v>
      </c>
    </row>
    <row r="1015854" spans="3:8">
      <c r="C1015854" s="60">
        <v>9103681319</v>
      </c>
      <c r="H1015854" s="60">
        <v>213963206</v>
      </c>
    </row>
    <row r="1015855" spans="3:8">
      <c r="C1015855" s="60">
        <v>998202713</v>
      </c>
      <c r="H1015855" s="60">
        <v>9269550</v>
      </c>
    </row>
    <row r="1015856" spans="3:8">
      <c r="C1015856" s="60">
        <v>424239727</v>
      </c>
      <c r="H1015856" s="60">
        <v>-139051</v>
      </c>
    </row>
    <row r="1015857" spans="3:8">
      <c r="C1015857" s="60">
        <v>4231515793</v>
      </c>
      <c r="H1015857" s="60">
        <v>35082138</v>
      </c>
    </row>
    <row r="1015858" spans="3:8">
      <c r="C1015858" s="60">
        <v>3971065989</v>
      </c>
      <c r="H1015858" s="60">
        <v>67359363</v>
      </c>
    </row>
    <row r="1015859" spans="3:8">
      <c r="C1015859" s="60">
        <v>743463158</v>
      </c>
      <c r="H1015859" s="60">
        <v>8012551</v>
      </c>
    </row>
    <row r="1015860" spans="3:8">
      <c r="C1015860" s="60">
        <v>1134951771</v>
      </c>
      <c r="H1015860" s="60">
        <v>10593892</v>
      </c>
    </row>
    <row r="1015861" spans="3:8">
      <c r="C1015861" s="60">
        <v>7381988804</v>
      </c>
      <c r="H1015861" s="60">
        <v>48706414</v>
      </c>
    </row>
    <row r="1015862" spans="3:8">
      <c r="C1015862" s="60">
        <v>14217344091</v>
      </c>
      <c r="H1015862" s="60">
        <v>175473024</v>
      </c>
    </row>
    <row r="1015863" spans="3:8">
      <c r="C1015863" s="60">
        <v>1108378826</v>
      </c>
      <c r="H1015863" s="60">
        <v>4240421</v>
      </c>
    </row>
    <row r="1015864" spans="3:8">
      <c r="C1015864" s="60">
        <v>1536407104</v>
      </c>
      <c r="H1015864" s="60">
        <v>22059059</v>
      </c>
    </row>
    <row r="1015865" spans="3:8">
      <c r="C1015865" s="60">
        <v>337476477</v>
      </c>
      <c r="H1015865" s="60">
        <v>1445568</v>
      </c>
    </row>
    <row r="1015866" spans="3:8">
      <c r="C1015866" s="60">
        <v>1000181239</v>
      </c>
      <c r="H1015866" s="60">
        <v>3351138</v>
      </c>
    </row>
    <row r="1015867" spans="3:8">
      <c r="C1015867" s="60">
        <v>508873569</v>
      </c>
      <c r="H1015867" s="60">
        <v>6397270</v>
      </c>
    </row>
    <row r="1015868" spans="3:8">
      <c r="C1015868" s="60">
        <v>12884771902</v>
      </c>
      <c r="H1015868" s="60">
        <v>248576668</v>
      </c>
    </row>
    <row r="1015869" spans="3:8">
      <c r="C1015869" s="60">
        <v>8828268860</v>
      </c>
      <c r="H1015869" s="60">
        <v>160631813</v>
      </c>
    </row>
    <row r="1015870" spans="3:8">
      <c r="C1015870" s="60">
        <v>3798264871</v>
      </c>
      <c r="H1015870" s="60">
        <v>14995293</v>
      </c>
    </row>
    <row r="1015871" spans="3:8">
      <c r="C1015871" s="60">
        <v>1516795293</v>
      </c>
      <c r="H1015871" s="60">
        <v>2404648</v>
      </c>
    </row>
    <row r="1015872" spans="3:8">
      <c r="C1015872" s="60">
        <v>202565380</v>
      </c>
      <c r="H1015872" s="60">
        <v>-1526541</v>
      </c>
    </row>
    <row r="1015873" spans="3:8">
      <c r="C1015873" s="60">
        <v>3854034005</v>
      </c>
      <c r="H1015873" s="60">
        <v>47555832</v>
      </c>
    </row>
    <row r="1015874" spans="3:8">
      <c r="C1015874" s="60">
        <v>1884675456</v>
      </c>
      <c r="H1015874" s="60">
        <v>-18439882</v>
      </c>
    </row>
    <row r="1015875" spans="3:8">
      <c r="C1015875" s="60">
        <v>5741534613</v>
      </c>
      <c r="H1015875" s="60">
        <v>120797969</v>
      </c>
    </row>
    <row r="1015876" spans="3:8">
      <c r="C1015876" s="60">
        <v>11857765532</v>
      </c>
      <c r="H1015876" s="60">
        <v>192611554</v>
      </c>
    </row>
    <row r="1015877" spans="3:8">
      <c r="C1015877" s="60">
        <v>2029035734</v>
      </c>
      <c r="H1015877" s="60">
        <v>5811857</v>
      </c>
    </row>
    <row r="1015878" spans="3:8">
      <c r="C1015878" s="60">
        <v>80032081</v>
      </c>
      <c r="H1015878" s="60">
        <v>591937</v>
      </c>
    </row>
    <row r="1015879" spans="3:8">
      <c r="C1015879" s="60">
        <v>579213625</v>
      </c>
      <c r="H1015879" s="60">
        <v>5233933</v>
      </c>
    </row>
    <row r="1015880" spans="3:8">
      <c r="C1015880" s="60">
        <v>161231373</v>
      </c>
      <c r="H1015880" s="60">
        <v>2509498</v>
      </c>
    </row>
    <row r="1015881" spans="3:8">
      <c r="C1015881" s="60">
        <v>386153735</v>
      </c>
      <c r="H1015881" s="60">
        <v>4300325</v>
      </c>
    </row>
    <row r="1015882" spans="3:8">
      <c r="C1015882" s="60">
        <v>863935824</v>
      </c>
      <c r="H1015882" s="60">
        <v>3662207</v>
      </c>
    </row>
    <row r="1015883" spans="3:8">
      <c r="C1015883" s="60">
        <v>603478828</v>
      </c>
      <c r="H1015883" s="60">
        <v>14341033</v>
      </c>
    </row>
    <row r="1015884" spans="3:8">
      <c r="C1015884" s="60">
        <v>33783024</v>
      </c>
      <c r="H1015884" s="60">
        <v>437570</v>
      </c>
    </row>
    <row r="1015885" spans="3:8">
      <c r="C1015885" s="60">
        <v>281702880</v>
      </c>
      <c r="H1015885" s="60">
        <v>-443564</v>
      </c>
    </row>
    <row r="1015886" spans="3:8">
      <c r="C1015886" s="60">
        <v>1183131021</v>
      </c>
      <c r="H1015886" s="60">
        <v>25186667</v>
      </c>
    </row>
    <row r="1015887" spans="3:8">
      <c r="C1015887" s="60">
        <v>1650365725</v>
      </c>
      <c r="H1015887" s="60">
        <v>7928163</v>
      </c>
    </row>
    <row r="1015888" spans="3:8">
      <c r="C1015888" s="60">
        <v>570669407</v>
      </c>
      <c r="H1015888" s="60">
        <v>-745435</v>
      </c>
    </row>
    <row r="1015889" spans="3:8">
      <c r="C1015889" s="60">
        <v>242598985</v>
      </c>
      <c r="H1015889" s="60">
        <v>-795641</v>
      </c>
    </row>
    <row r="1015890" spans="3:8">
      <c r="C1015890" s="60">
        <v>6128375844</v>
      </c>
      <c r="H1015890" s="60">
        <v>132133970</v>
      </c>
    </row>
    <row r="1015891" spans="3:8">
      <c r="C1015891" s="60">
        <v>9414025</v>
      </c>
      <c r="H1015891" s="60">
        <v>283175</v>
      </c>
    </row>
    <row r="1032194" spans="3:8">
      <c r="C1032194" s="60" t="s">
        <v>174</v>
      </c>
      <c r="H1032194" s="60" t="s">
        <v>1243</v>
      </c>
    </row>
    <row r="1032195" spans="3:8">
      <c r="C1032195" s="60">
        <v>371396063968</v>
      </c>
    </row>
    <row r="1032196" spans="3:8">
      <c r="C1032196" s="60">
        <v>586361568</v>
      </c>
      <c r="H1032196" s="60">
        <v>-3584873</v>
      </c>
    </row>
    <row r="1032197" spans="3:8">
      <c r="C1032197" s="60">
        <v>488599039</v>
      </c>
      <c r="H1032197" s="60">
        <v>-19621206</v>
      </c>
    </row>
    <row r="1032198" spans="3:8">
      <c r="C1032198" s="60">
        <v>948215101</v>
      </c>
      <c r="H1032198" s="60">
        <v>6595735</v>
      </c>
    </row>
    <row r="1032199" spans="3:8">
      <c r="C1032199" s="60">
        <v>9969687980</v>
      </c>
      <c r="H1032199" s="60">
        <v>157296922</v>
      </c>
    </row>
    <row r="1032200" spans="3:8">
      <c r="C1032200" s="60">
        <v>336963923</v>
      </c>
      <c r="H1032200" s="60">
        <v>-16910878</v>
      </c>
    </row>
    <row r="1032201" spans="3:8">
      <c r="C1032201" s="60">
        <v>794462779</v>
      </c>
      <c r="H1032201" s="60">
        <v>-29435515</v>
      </c>
    </row>
    <row r="1032202" spans="3:8">
      <c r="C1032202" s="60">
        <v>339136056</v>
      </c>
      <c r="H1032202" s="60">
        <v>-22770654</v>
      </c>
    </row>
    <row r="1032203" spans="3:8">
      <c r="C1032203" s="60">
        <v>639560344</v>
      </c>
      <c r="H1032203" s="60">
        <v>-133412</v>
      </c>
    </row>
    <row r="1032204" spans="3:8">
      <c r="C1032204" s="60">
        <v>705895455</v>
      </c>
      <c r="H1032204" s="60">
        <v>-3387383</v>
      </c>
    </row>
    <row r="1032205" spans="3:8">
      <c r="C1032205" s="60">
        <v>174958053773</v>
      </c>
      <c r="H1032205" s="60">
        <v>1938679418</v>
      </c>
    </row>
    <row r="1032206" spans="3:8">
      <c r="C1032206" s="60">
        <v>8992306105</v>
      </c>
      <c r="H1032206" s="60">
        <v>368504450</v>
      </c>
    </row>
    <row r="1032207" spans="3:8">
      <c r="C1032207" s="60">
        <v>273594598</v>
      </c>
      <c r="H1032207" s="60">
        <v>-939878</v>
      </c>
    </row>
    <row r="1032208" spans="3:8">
      <c r="C1032208" s="60">
        <v>748338217</v>
      </c>
      <c r="H1032208" s="60">
        <v>-35079508</v>
      </c>
    </row>
    <row r="1032209" spans="3:8">
      <c r="C1032209" s="60">
        <v>742591566</v>
      </c>
      <c r="H1032209" s="60">
        <v>-40440656</v>
      </c>
    </row>
    <row r="1032210" spans="3:8">
      <c r="C1032210" s="60">
        <v>273507955</v>
      </c>
      <c r="H1032210" s="60">
        <v>-1304013</v>
      </c>
    </row>
    <row r="1032211" spans="3:8">
      <c r="C1032211" s="60">
        <v>674353021</v>
      </c>
      <c r="H1032211" s="60">
        <v>-43882353</v>
      </c>
    </row>
    <row r="1032212" spans="3:8">
      <c r="C1032212" s="60">
        <v>1168107004</v>
      </c>
      <c r="H1032212" s="60">
        <v>-41022308</v>
      </c>
    </row>
    <row r="1032213" spans="3:8">
      <c r="C1032213" s="60">
        <v>3950807489</v>
      </c>
      <c r="H1032213" s="60">
        <v>159822657</v>
      </c>
    </row>
    <row r="1032214" spans="3:8">
      <c r="C1032214" s="60">
        <v>549827199</v>
      </c>
      <c r="H1032214" s="60">
        <v>-33770138</v>
      </c>
    </row>
    <row r="1032215" spans="3:8">
      <c r="C1032215" s="60">
        <v>972643946</v>
      </c>
      <c r="H1032215" s="60">
        <v>-27395906</v>
      </c>
    </row>
    <row r="1032216" spans="3:8">
      <c r="C1032216" s="60">
        <v>22267483718</v>
      </c>
      <c r="H1032216" s="60">
        <v>272701264</v>
      </c>
    </row>
    <row r="1032217" spans="3:8">
      <c r="C1032217" s="60">
        <v>1113800464</v>
      </c>
      <c r="H1032217" s="60">
        <v>1825589</v>
      </c>
    </row>
    <row r="1032218" spans="3:8">
      <c r="C1032218" s="60">
        <v>226078325</v>
      </c>
      <c r="H1032218" s="60">
        <v>7871713</v>
      </c>
    </row>
    <row r="1032219" spans="3:8">
      <c r="C1032219" s="60">
        <v>772489868</v>
      </c>
      <c r="H1032219" s="60">
        <v>12699692</v>
      </c>
    </row>
    <row r="1032220" spans="3:8">
      <c r="C1032220" s="60">
        <v>548998176</v>
      </c>
      <c r="H1032220" s="60">
        <v>3987117</v>
      </c>
    </row>
    <row r="1032221" spans="3:8">
      <c r="C1032221" s="60">
        <v>643960069</v>
      </c>
      <c r="H1032221" s="60">
        <v>4729787</v>
      </c>
    </row>
    <row r="1032222" spans="3:8">
      <c r="C1032222" s="60">
        <v>589268307</v>
      </c>
      <c r="H1032222" s="60">
        <v>5549869</v>
      </c>
    </row>
    <row r="1032223" spans="3:8">
      <c r="C1032223" s="60">
        <v>891983736</v>
      </c>
      <c r="H1032223" s="60">
        <v>20517337</v>
      </c>
    </row>
    <row r="1032224" spans="3:8">
      <c r="C1032224" s="60">
        <v>295520040</v>
      </c>
      <c r="H1032224" s="60">
        <v>3310846</v>
      </c>
    </row>
    <row r="1032225" spans="3:8">
      <c r="C1032225" s="60">
        <v>1328199753</v>
      </c>
      <c r="H1032225" s="60">
        <v>10004082</v>
      </c>
    </row>
    <row r="1032226" spans="3:8">
      <c r="C1032226" s="60">
        <v>8277193785</v>
      </c>
      <c r="H1032226" s="60">
        <v>134335578</v>
      </c>
    </row>
    <row r="1032227" spans="3:8">
      <c r="C1032227" s="60">
        <v>299563983</v>
      </c>
      <c r="H1032227" s="60">
        <v>2194824</v>
      </c>
    </row>
    <row r="1032228" spans="3:8">
      <c r="C1032228" s="60">
        <v>114441652</v>
      </c>
      <c r="H1032228" s="60">
        <v>795866</v>
      </c>
    </row>
    <row r="1032229" spans="3:8">
      <c r="C1032229" s="60">
        <v>7320428976</v>
      </c>
      <c r="H1032229" s="60">
        <v>101171848</v>
      </c>
    </row>
    <row r="1032230" spans="3:8">
      <c r="C1032230" s="60">
        <v>428965668</v>
      </c>
      <c r="H1032230" s="60">
        <v>1929210</v>
      </c>
    </row>
    <row r="1032231" spans="3:8">
      <c r="C1032231" s="60">
        <v>240301348</v>
      </c>
      <c r="H1032231" s="60">
        <v>4821100</v>
      </c>
    </row>
    <row r="1032232" spans="3:8">
      <c r="C1032232" s="60">
        <v>559686325</v>
      </c>
      <c r="H1032232" s="60">
        <v>-11021501</v>
      </c>
    </row>
    <row r="1032233" spans="3:8">
      <c r="C1032233" s="60">
        <v>113999465</v>
      </c>
      <c r="H1032233" s="60">
        <v>-160757</v>
      </c>
    </row>
    <row r="1032234" spans="3:8">
      <c r="C1032234" s="60">
        <v>215345430</v>
      </c>
      <c r="H1032234" s="60">
        <v>-1753796</v>
      </c>
    </row>
    <row r="1032235" spans="3:8">
      <c r="C1032235" s="60">
        <v>3499758429</v>
      </c>
      <c r="H1032235" s="60">
        <v>64411165</v>
      </c>
    </row>
    <row r="1032236" spans="3:8">
      <c r="C1032236" s="60">
        <v>229819698</v>
      </c>
      <c r="H1032236" s="60">
        <v>3418464</v>
      </c>
    </row>
    <row r="1032237" spans="3:8">
      <c r="C1032237" s="60">
        <v>1236195032</v>
      </c>
      <c r="H1032237" s="60">
        <v>11768745</v>
      </c>
    </row>
    <row r="1032238" spans="3:8">
      <c r="C1032238" s="60">
        <v>9103681319</v>
      </c>
      <c r="H1032238" s="60">
        <v>213963206</v>
      </c>
    </row>
    <row r="1032239" spans="3:8">
      <c r="C1032239" s="60">
        <v>998202713</v>
      </c>
      <c r="H1032239" s="60">
        <v>9269550</v>
      </c>
    </row>
    <row r="1032240" spans="3:8">
      <c r="C1032240" s="60">
        <v>424239727</v>
      </c>
      <c r="H1032240" s="60">
        <v>-139051</v>
      </c>
    </row>
    <row r="1032241" spans="3:8">
      <c r="C1032241" s="60">
        <v>4231515793</v>
      </c>
      <c r="H1032241" s="60">
        <v>35082138</v>
      </c>
    </row>
    <row r="1032242" spans="3:8">
      <c r="C1032242" s="60">
        <v>3971065989</v>
      </c>
      <c r="H1032242" s="60">
        <v>67359363</v>
      </c>
    </row>
    <row r="1032243" spans="3:8">
      <c r="C1032243" s="60">
        <v>743463158</v>
      </c>
      <c r="H1032243" s="60">
        <v>8012551</v>
      </c>
    </row>
    <row r="1032244" spans="3:8">
      <c r="C1032244" s="60">
        <v>1134951771</v>
      </c>
      <c r="H1032244" s="60">
        <v>10593892</v>
      </c>
    </row>
    <row r="1032245" spans="3:8">
      <c r="C1032245" s="60">
        <v>7381988804</v>
      </c>
      <c r="H1032245" s="60">
        <v>48706414</v>
      </c>
    </row>
    <row r="1032246" spans="3:8">
      <c r="C1032246" s="60">
        <v>14217344091</v>
      </c>
      <c r="H1032246" s="60">
        <v>175473024</v>
      </c>
    </row>
    <row r="1032247" spans="3:8">
      <c r="C1032247" s="60">
        <v>1108378826</v>
      </c>
      <c r="H1032247" s="60">
        <v>4240421</v>
      </c>
    </row>
    <row r="1032248" spans="3:8">
      <c r="C1032248" s="60">
        <v>1536407104</v>
      </c>
      <c r="H1032248" s="60">
        <v>22059059</v>
      </c>
    </row>
    <row r="1032249" spans="3:8">
      <c r="C1032249" s="60">
        <v>337476477</v>
      </c>
      <c r="H1032249" s="60">
        <v>1445568</v>
      </c>
    </row>
    <row r="1032250" spans="3:8">
      <c r="C1032250" s="60">
        <v>1000181239</v>
      </c>
      <c r="H1032250" s="60">
        <v>3351138</v>
      </c>
    </row>
    <row r="1032251" spans="3:8">
      <c r="C1032251" s="60">
        <v>508873569</v>
      </c>
      <c r="H1032251" s="60">
        <v>6397270</v>
      </c>
    </row>
    <row r="1032252" spans="3:8">
      <c r="C1032252" s="60">
        <v>12884771902</v>
      </c>
      <c r="H1032252" s="60">
        <v>248576668</v>
      </c>
    </row>
    <row r="1032253" spans="3:8">
      <c r="C1032253" s="60">
        <v>8828268860</v>
      </c>
      <c r="H1032253" s="60">
        <v>160631813</v>
      </c>
    </row>
    <row r="1032254" spans="3:8">
      <c r="C1032254" s="60">
        <v>3798264871</v>
      </c>
      <c r="H1032254" s="60">
        <v>14995293</v>
      </c>
    </row>
    <row r="1032255" spans="3:8">
      <c r="C1032255" s="60">
        <v>1516795293</v>
      </c>
      <c r="H1032255" s="60">
        <v>2404648</v>
      </c>
    </row>
    <row r="1032256" spans="3:8">
      <c r="C1032256" s="60">
        <v>202565380</v>
      </c>
      <c r="H1032256" s="60">
        <v>-1526541</v>
      </c>
    </row>
    <row r="1032257" spans="3:8">
      <c r="C1032257" s="60">
        <v>3854034005</v>
      </c>
      <c r="H1032257" s="60">
        <v>47555832</v>
      </c>
    </row>
    <row r="1032258" spans="3:8">
      <c r="C1032258" s="60">
        <v>1884675456</v>
      </c>
      <c r="H1032258" s="60">
        <v>-18439882</v>
      </c>
    </row>
    <row r="1032259" spans="3:8">
      <c r="C1032259" s="60">
        <v>5741534613</v>
      </c>
      <c r="H1032259" s="60">
        <v>120797969</v>
      </c>
    </row>
    <row r="1032260" spans="3:8">
      <c r="C1032260" s="60">
        <v>11857765532</v>
      </c>
      <c r="H1032260" s="60">
        <v>192611554</v>
      </c>
    </row>
    <row r="1032261" spans="3:8">
      <c r="C1032261" s="60">
        <v>2029035734</v>
      </c>
      <c r="H1032261" s="60">
        <v>5811857</v>
      </c>
    </row>
    <row r="1032262" spans="3:8">
      <c r="C1032262" s="60">
        <v>80032081</v>
      </c>
      <c r="H1032262" s="60">
        <v>591937</v>
      </c>
    </row>
    <row r="1032263" spans="3:8">
      <c r="C1032263" s="60">
        <v>579213625</v>
      </c>
      <c r="H1032263" s="60">
        <v>5233933</v>
      </c>
    </row>
    <row r="1032264" spans="3:8">
      <c r="C1032264" s="60">
        <v>161231373</v>
      </c>
      <c r="H1032264" s="60">
        <v>2509498</v>
      </c>
    </row>
    <row r="1032265" spans="3:8">
      <c r="C1032265" s="60">
        <v>386153735</v>
      </c>
      <c r="H1032265" s="60">
        <v>4300325</v>
      </c>
    </row>
    <row r="1032266" spans="3:8">
      <c r="C1032266" s="60">
        <v>863935824</v>
      </c>
      <c r="H1032266" s="60">
        <v>3662207</v>
      </c>
    </row>
    <row r="1032267" spans="3:8">
      <c r="C1032267" s="60">
        <v>603478828</v>
      </c>
      <c r="H1032267" s="60">
        <v>14341033</v>
      </c>
    </row>
    <row r="1032268" spans="3:8">
      <c r="C1032268" s="60">
        <v>33783024</v>
      </c>
      <c r="H1032268" s="60">
        <v>437570</v>
      </c>
    </row>
    <row r="1032269" spans="3:8">
      <c r="C1032269" s="60">
        <v>281702880</v>
      </c>
      <c r="H1032269" s="60">
        <v>-443564</v>
      </c>
    </row>
    <row r="1032270" spans="3:8">
      <c r="C1032270" s="60">
        <v>1183131021</v>
      </c>
      <c r="H1032270" s="60">
        <v>25186667</v>
      </c>
    </row>
    <row r="1032271" spans="3:8">
      <c r="C1032271" s="60">
        <v>1650365725</v>
      </c>
      <c r="H1032271" s="60">
        <v>7928163</v>
      </c>
    </row>
    <row r="1032272" spans="3:8">
      <c r="C1032272" s="60">
        <v>570669407</v>
      </c>
      <c r="H1032272" s="60">
        <v>-745435</v>
      </c>
    </row>
    <row r="1032273" spans="3:8">
      <c r="C1032273" s="60">
        <v>242598985</v>
      </c>
      <c r="H1032273" s="60">
        <v>-795641</v>
      </c>
    </row>
    <row r="1032274" spans="3:8">
      <c r="C1032274" s="60">
        <v>6128375844</v>
      </c>
      <c r="H1032274" s="60">
        <v>132133970</v>
      </c>
    </row>
    <row r="1032275" spans="3:8">
      <c r="C1032275" s="60">
        <v>9414025</v>
      </c>
      <c r="H1032275" s="60">
        <v>283175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"/>
  <sheetViews>
    <sheetView topLeftCell="A3"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27.5">
      <c r="A1" s="29" t="s">
        <v>4</v>
      </c>
      <c r="B1"/>
      <c r="C1"/>
      <c r="E1"/>
    </row>
    <row r="2" spans="1:8">
      <c r="B2"/>
      <c r="C2"/>
      <c r="E2"/>
    </row>
    <row r="3" spans="1:8" ht="15" customHeight="1">
      <c r="B3"/>
      <c r="C3"/>
      <c r="E3"/>
    </row>
    <row r="4" spans="1:8">
      <c r="A4" s="30" t="s">
        <v>89</v>
      </c>
      <c r="B4"/>
      <c r="C4"/>
      <c r="E4"/>
    </row>
    <row r="5" spans="1:8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20902723</v>
      </c>
      <c r="C9" s="32" t="s">
        <v>202</v>
      </c>
      <c r="D9" s="32">
        <v>0</v>
      </c>
      <c r="E9" s="32">
        <v>0</v>
      </c>
      <c r="F9" s="32">
        <v>4518781</v>
      </c>
      <c r="G9" s="32" t="s">
        <v>203</v>
      </c>
      <c r="H9" s="7">
        <f>B9+D9+F9</f>
        <v>25421504</v>
      </c>
    </row>
    <row r="10" spans="1:8" ht="15.75" thickBot="1">
      <c r="A10" s="33">
        <v>41306</v>
      </c>
      <c r="B10" s="32">
        <v>23152353</v>
      </c>
      <c r="C10" s="32" t="s">
        <v>204</v>
      </c>
      <c r="D10" s="32">
        <v>0</v>
      </c>
      <c r="E10" s="32">
        <v>0</v>
      </c>
      <c r="F10" s="32">
        <v>4732606</v>
      </c>
      <c r="G10" s="32" t="s">
        <v>205</v>
      </c>
      <c r="H10" s="7">
        <f t="shared" ref="H10:H21" si="0">B10+D10+F10</f>
        <v>27884959</v>
      </c>
    </row>
    <row r="11" spans="1:8" ht="15.75" thickBot="1">
      <c r="A11" s="33">
        <v>41334</v>
      </c>
      <c r="B11" s="32">
        <v>23479925</v>
      </c>
      <c r="C11" s="32" t="s">
        <v>206</v>
      </c>
      <c r="D11" s="32">
        <v>0</v>
      </c>
      <c r="E11" s="32">
        <v>0</v>
      </c>
      <c r="F11" s="32">
        <v>5027666</v>
      </c>
      <c r="G11" s="32" t="s">
        <v>207</v>
      </c>
      <c r="H11" s="7">
        <f t="shared" si="0"/>
        <v>28507591</v>
      </c>
    </row>
    <row r="12" spans="1:8" ht="15.75" thickBot="1">
      <c r="A12" s="33">
        <v>41365</v>
      </c>
      <c r="B12" s="32">
        <v>26592420</v>
      </c>
      <c r="C12" s="32" t="s">
        <v>208</v>
      </c>
      <c r="D12" s="32">
        <v>0</v>
      </c>
      <c r="E12" s="32">
        <v>0</v>
      </c>
      <c r="F12" s="32">
        <v>5309096</v>
      </c>
      <c r="G12" s="32" t="s">
        <v>209</v>
      </c>
      <c r="H12" s="7">
        <f t="shared" si="0"/>
        <v>31901516</v>
      </c>
    </row>
    <row r="13" spans="1:8" ht="15.75" thickBot="1">
      <c r="A13" s="33">
        <v>41395</v>
      </c>
      <c r="B13" s="32">
        <v>26620233</v>
      </c>
      <c r="C13" s="32" t="s">
        <v>210</v>
      </c>
      <c r="D13" s="32">
        <v>0</v>
      </c>
      <c r="E13" s="32">
        <v>0</v>
      </c>
      <c r="F13" s="32">
        <v>5771409</v>
      </c>
      <c r="G13" s="32" t="s">
        <v>211</v>
      </c>
      <c r="H13" s="7">
        <f t="shared" si="0"/>
        <v>32391642</v>
      </c>
    </row>
    <row r="14" spans="1:8" ht="15.75" thickBot="1">
      <c r="A14" s="33">
        <v>41426</v>
      </c>
      <c r="B14" s="32">
        <v>26457761</v>
      </c>
      <c r="C14" s="32" t="s">
        <v>212</v>
      </c>
      <c r="D14" s="32">
        <v>0</v>
      </c>
      <c r="E14" s="32">
        <v>0</v>
      </c>
      <c r="F14" s="32">
        <v>6246578</v>
      </c>
      <c r="G14" s="32" t="s">
        <v>213</v>
      </c>
      <c r="H14" s="7">
        <f t="shared" si="0"/>
        <v>32704339</v>
      </c>
    </row>
    <row r="15" spans="1:8" ht="15.75" thickBot="1">
      <c r="A15" s="33">
        <v>41456</v>
      </c>
      <c r="B15" s="32">
        <v>24186629</v>
      </c>
      <c r="C15" s="32" t="s">
        <v>214</v>
      </c>
      <c r="D15" s="32">
        <v>0</v>
      </c>
      <c r="E15" s="32">
        <v>0</v>
      </c>
      <c r="F15" s="32">
        <v>6166086</v>
      </c>
      <c r="G15" s="32" t="s">
        <v>215</v>
      </c>
      <c r="H15" s="7">
        <f t="shared" si="0"/>
        <v>30352715</v>
      </c>
    </row>
    <row r="16" spans="1:8" ht="15.75" thickBot="1">
      <c r="A16" s="33">
        <v>41487</v>
      </c>
      <c r="B16" s="32">
        <v>24445940</v>
      </c>
      <c r="C16" s="32" t="s">
        <v>216</v>
      </c>
      <c r="D16" s="32">
        <v>0</v>
      </c>
      <c r="E16" s="32">
        <v>0</v>
      </c>
      <c r="F16" s="32">
        <v>6954101</v>
      </c>
      <c r="G16" s="32" t="s">
        <v>217</v>
      </c>
      <c r="H16" s="7">
        <f t="shared" si="0"/>
        <v>31400041</v>
      </c>
    </row>
    <row r="17" spans="1:8" ht="15.75" thickBot="1">
      <c r="A17" s="33">
        <v>41518</v>
      </c>
      <c r="B17" s="32">
        <v>24418352</v>
      </c>
      <c r="C17" s="32" t="s">
        <v>218</v>
      </c>
      <c r="D17" s="32">
        <v>0</v>
      </c>
      <c r="E17" s="32">
        <v>0</v>
      </c>
      <c r="F17" s="32">
        <v>7575107</v>
      </c>
      <c r="G17" s="32" t="s">
        <v>219</v>
      </c>
      <c r="H17" s="7">
        <f t="shared" si="0"/>
        <v>31993459</v>
      </c>
    </row>
    <row r="18" spans="1:8" ht="15.75" thickBot="1">
      <c r="A18" s="33">
        <v>41548</v>
      </c>
      <c r="B18" s="32">
        <v>23487778</v>
      </c>
      <c r="C18" s="32" t="s">
        <v>220</v>
      </c>
      <c r="D18" s="32">
        <v>0</v>
      </c>
      <c r="E18" s="32">
        <v>0</v>
      </c>
      <c r="F18" s="32">
        <v>8271773</v>
      </c>
      <c r="G18" s="32" t="s">
        <v>221</v>
      </c>
      <c r="H18" s="7">
        <f t="shared" si="0"/>
        <v>31759551</v>
      </c>
    </row>
    <row r="19" spans="1:8" ht="15.75" thickBot="1">
      <c r="A19" s="34">
        <v>41579</v>
      </c>
      <c r="B19" s="35">
        <v>24388331</v>
      </c>
      <c r="C19" s="35" t="s">
        <v>222</v>
      </c>
      <c r="D19" s="35">
        <v>0</v>
      </c>
      <c r="E19" s="35">
        <v>0</v>
      </c>
      <c r="F19" s="35">
        <v>8446322</v>
      </c>
      <c r="G19" s="35" t="s">
        <v>223</v>
      </c>
      <c r="H19" s="7">
        <f t="shared" si="0"/>
        <v>32834653</v>
      </c>
    </row>
    <row r="20" spans="1:8" ht="15.75" thickBot="1">
      <c r="A20" s="33">
        <v>41609</v>
      </c>
      <c r="B20" s="32">
        <v>22363923</v>
      </c>
      <c r="C20" s="32" t="s">
        <v>224</v>
      </c>
      <c r="D20" s="32">
        <v>0</v>
      </c>
      <c r="E20" s="32">
        <v>0</v>
      </c>
      <c r="F20" s="32">
        <v>8566830</v>
      </c>
      <c r="G20" s="32" t="s">
        <v>225</v>
      </c>
      <c r="H20" s="7">
        <f t="shared" si="0"/>
        <v>30930753</v>
      </c>
    </row>
    <row r="21" spans="1:8" ht="15.75" thickBot="1">
      <c r="A21" s="33">
        <v>41640</v>
      </c>
      <c r="B21" s="32">
        <v>18683790</v>
      </c>
      <c r="C21" s="32" t="s">
        <v>226</v>
      </c>
      <c r="D21" s="32">
        <v>0</v>
      </c>
      <c r="E21" s="32">
        <v>0</v>
      </c>
      <c r="F21" s="32">
        <v>8726777</v>
      </c>
      <c r="G21" s="32" t="s">
        <v>227</v>
      </c>
      <c r="H21" s="7">
        <f t="shared" si="0"/>
        <v>27410567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27.5">
      <c r="A1" s="29" t="s">
        <v>5</v>
      </c>
      <c r="B1"/>
      <c r="C1"/>
      <c r="E1"/>
    </row>
    <row r="2" spans="1:8" ht="15" customHeight="1"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1111670</v>
      </c>
      <c r="C9" s="32">
        <v>0</v>
      </c>
      <c r="D9" s="32">
        <v>0</v>
      </c>
      <c r="E9" s="32">
        <v>0</v>
      </c>
      <c r="F9" s="32">
        <v>267416</v>
      </c>
      <c r="G9" s="32">
        <v>0</v>
      </c>
      <c r="H9" s="7">
        <f>B9+D9+F9</f>
        <v>1379086</v>
      </c>
    </row>
    <row r="10" spans="1:8" ht="15.75" thickBot="1">
      <c r="A10" s="33">
        <v>41306</v>
      </c>
      <c r="B10" s="32">
        <v>1281562</v>
      </c>
      <c r="C10" s="32">
        <v>0</v>
      </c>
      <c r="D10" s="32">
        <v>0</v>
      </c>
      <c r="E10" s="32">
        <v>0</v>
      </c>
      <c r="F10" s="32">
        <v>311928</v>
      </c>
      <c r="G10" s="32">
        <v>0</v>
      </c>
      <c r="H10" s="7">
        <f t="shared" ref="H10:H21" si="0">B10+D10+F10</f>
        <v>1593490</v>
      </c>
    </row>
    <row r="11" spans="1:8" ht="15.75" thickBot="1">
      <c r="A11" s="33">
        <v>41334</v>
      </c>
      <c r="B11" s="32">
        <v>1602459</v>
      </c>
      <c r="C11" s="32">
        <v>0</v>
      </c>
      <c r="D11" s="32">
        <v>0</v>
      </c>
      <c r="E11" s="32">
        <v>0</v>
      </c>
      <c r="F11" s="32">
        <v>334196</v>
      </c>
      <c r="G11" s="32">
        <v>0</v>
      </c>
      <c r="H11" s="7">
        <f t="shared" si="0"/>
        <v>1936655</v>
      </c>
    </row>
    <row r="12" spans="1:8" ht="15.75" thickBot="1">
      <c r="A12" s="33">
        <v>41365</v>
      </c>
      <c r="B12" s="32">
        <v>592710</v>
      </c>
      <c r="C12" s="32">
        <v>0</v>
      </c>
      <c r="D12" s="32">
        <v>0</v>
      </c>
      <c r="E12" s="32">
        <v>0</v>
      </c>
      <c r="F12" s="32">
        <v>373669</v>
      </c>
      <c r="G12" s="32">
        <v>0</v>
      </c>
      <c r="H12" s="7">
        <f t="shared" si="0"/>
        <v>966379</v>
      </c>
    </row>
    <row r="13" spans="1:8" ht="15.75" thickBot="1">
      <c r="A13" s="33">
        <v>41395</v>
      </c>
      <c r="B13" s="32">
        <v>648498</v>
      </c>
      <c r="C13" s="32">
        <v>0</v>
      </c>
      <c r="D13" s="32">
        <v>0</v>
      </c>
      <c r="E13" s="32">
        <v>0</v>
      </c>
      <c r="F13" s="32">
        <v>386456</v>
      </c>
      <c r="G13" s="32">
        <v>0</v>
      </c>
      <c r="H13" s="7">
        <f t="shared" si="0"/>
        <v>1034954</v>
      </c>
    </row>
    <row r="14" spans="1:8" ht="15.75" thickBot="1">
      <c r="A14" s="33">
        <v>41426</v>
      </c>
      <c r="B14" s="32">
        <v>675419</v>
      </c>
      <c r="C14" s="32">
        <v>0</v>
      </c>
      <c r="D14" s="32">
        <v>0</v>
      </c>
      <c r="E14" s="32">
        <v>0</v>
      </c>
      <c r="F14" s="32">
        <v>400994</v>
      </c>
      <c r="G14" s="32">
        <v>0</v>
      </c>
      <c r="H14" s="7">
        <f t="shared" si="0"/>
        <v>1076413</v>
      </c>
    </row>
    <row r="15" spans="1:8" ht="15.75" thickBot="1">
      <c r="A15" s="33">
        <v>41456</v>
      </c>
      <c r="B15" s="32">
        <v>524862</v>
      </c>
      <c r="C15" s="32">
        <v>0</v>
      </c>
      <c r="D15" s="32">
        <v>0</v>
      </c>
      <c r="E15" s="32">
        <v>0</v>
      </c>
      <c r="F15" s="32">
        <v>369731</v>
      </c>
      <c r="G15" s="32">
        <v>0</v>
      </c>
      <c r="H15" s="7">
        <f t="shared" si="0"/>
        <v>894593</v>
      </c>
    </row>
    <row r="16" spans="1:8" ht="15.75" thickBot="1">
      <c r="A16" s="33">
        <v>41487</v>
      </c>
      <c r="B16" s="32">
        <v>801885</v>
      </c>
      <c r="C16" s="32">
        <v>0</v>
      </c>
      <c r="D16" s="32">
        <v>0</v>
      </c>
      <c r="E16" s="32">
        <v>0</v>
      </c>
      <c r="F16" s="32">
        <v>376868</v>
      </c>
      <c r="G16" s="32">
        <v>0</v>
      </c>
      <c r="H16" s="7">
        <f t="shared" si="0"/>
        <v>1178753</v>
      </c>
    </row>
    <row r="17" spans="1:8" ht="15.75" thickBot="1">
      <c r="A17" s="33">
        <v>41518</v>
      </c>
      <c r="B17" s="32">
        <v>880378</v>
      </c>
      <c r="C17" s="32">
        <v>0</v>
      </c>
      <c r="D17" s="32">
        <v>0</v>
      </c>
      <c r="E17" s="32">
        <v>0</v>
      </c>
      <c r="F17" s="32">
        <v>394370</v>
      </c>
      <c r="G17" s="32">
        <v>0</v>
      </c>
      <c r="H17" s="7">
        <f t="shared" si="0"/>
        <v>1274748</v>
      </c>
    </row>
    <row r="18" spans="1:8" ht="15.75" thickBot="1">
      <c r="A18" s="34">
        <v>41548</v>
      </c>
      <c r="B18" s="35">
        <v>903802</v>
      </c>
      <c r="C18" s="35">
        <v>0</v>
      </c>
      <c r="D18" s="35">
        <v>0</v>
      </c>
      <c r="E18" s="35">
        <v>0</v>
      </c>
      <c r="F18" s="35">
        <v>400566</v>
      </c>
      <c r="G18" s="35">
        <v>0</v>
      </c>
      <c r="H18" s="7">
        <f t="shared" si="0"/>
        <v>1304368</v>
      </c>
    </row>
    <row r="19" spans="1:8" ht="15.75" thickBot="1">
      <c r="A19" s="33">
        <v>41579</v>
      </c>
      <c r="B19" s="32">
        <v>821712</v>
      </c>
      <c r="C19" s="32">
        <v>0</v>
      </c>
      <c r="D19" s="32">
        <v>0</v>
      </c>
      <c r="E19" s="32">
        <v>0</v>
      </c>
      <c r="F19" s="32">
        <v>403119</v>
      </c>
      <c r="G19" s="32">
        <v>0</v>
      </c>
      <c r="H19" s="7">
        <f t="shared" si="0"/>
        <v>1224831</v>
      </c>
    </row>
    <row r="20" spans="1:8" ht="15.75" thickBot="1">
      <c r="A20" s="33">
        <v>41609</v>
      </c>
      <c r="B20" s="32">
        <v>838553</v>
      </c>
      <c r="C20" s="32">
        <v>0</v>
      </c>
      <c r="D20" s="32">
        <v>0</v>
      </c>
      <c r="E20" s="32">
        <v>0</v>
      </c>
      <c r="F20" s="32">
        <v>409176</v>
      </c>
      <c r="G20" s="32">
        <v>0</v>
      </c>
      <c r="H20" s="7">
        <f t="shared" si="0"/>
        <v>1247729</v>
      </c>
    </row>
    <row r="21" spans="1:8" ht="15.75" thickBot="1">
      <c r="A21" s="33">
        <v>41640</v>
      </c>
      <c r="B21" s="32">
        <v>802685</v>
      </c>
      <c r="C21" s="32">
        <v>0</v>
      </c>
      <c r="D21" s="32">
        <v>0</v>
      </c>
      <c r="E21" s="32">
        <v>0</v>
      </c>
      <c r="F21" s="32">
        <v>474264</v>
      </c>
      <c r="G21" s="32">
        <v>0</v>
      </c>
      <c r="H21" s="7">
        <f t="shared" si="0"/>
        <v>1276949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27.5">
      <c r="A1" s="29" t="s">
        <v>8</v>
      </c>
      <c r="B1"/>
      <c r="C1"/>
      <c r="E1"/>
    </row>
    <row r="2" spans="1:8" ht="15" customHeight="1"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2541592</v>
      </c>
      <c r="C9" s="32">
        <v>0</v>
      </c>
      <c r="D9" s="32">
        <v>0</v>
      </c>
      <c r="E9" s="32">
        <v>0</v>
      </c>
      <c r="F9" s="32">
        <v>393028</v>
      </c>
      <c r="G9" s="32" t="s">
        <v>228</v>
      </c>
      <c r="H9" s="7">
        <f>B9+D9+F9</f>
        <v>2934620</v>
      </c>
    </row>
    <row r="10" spans="1:8" ht="15.75" thickBot="1">
      <c r="A10" s="33">
        <v>41306</v>
      </c>
      <c r="B10" s="32">
        <v>2811583</v>
      </c>
      <c r="C10" s="32">
        <v>0</v>
      </c>
      <c r="D10" s="32">
        <v>0</v>
      </c>
      <c r="E10" s="32">
        <v>0</v>
      </c>
      <c r="F10" s="32">
        <v>408679</v>
      </c>
      <c r="G10" s="32" t="s">
        <v>229</v>
      </c>
      <c r="H10" s="7">
        <f t="shared" ref="H10:H21" si="0">B10+D10+F10</f>
        <v>3220262</v>
      </c>
    </row>
    <row r="11" spans="1:8" ht="15.75" thickBot="1">
      <c r="A11" s="33">
        <v>41334</v>
      </c>
      <c r="B11" s="32">
        <v>2832820</v>
      </c>
      <c r="C11" s="32">
        <v>0</v>
      </c>
      <c r="D11" s="32">
        <v>0</v>
      </c>
      <c r="E11" s="32">
        <v>0</v>
      </c>
      <c r="F11" s="32">
        <v>423363</v>
      </c>
      <c r="G11" s="32" t="s">
        <v>230</v>
      </c>
      <c r="H11" s="7">
        <f t="shared" si="0"/>
        <v>3256183</v>
      </c>
    </row>
    <row r="12" spans="1:8" ht="15.75" thickBot="1">
      <c r="A12" s="33">
        <v>41365</v>
      </c>
      <c r="B12" s="32">
        <v>2965795</v>
      </c>
      <c r="C12" s="32">
        <v>0</v>
      </c>
      <c r="D12" s="32">
        <v>0</v>
      </c>
      <c r="E12" s="32">
        <v>0</v>
      </c>
      <c r="F12" s="32">
        <v>419909</v>
      </c>
      <c r="G12" s="32" t="s">
        <v>231</v>
      </c>
      <c r="H12" s="7">
        <f t="shared" si="0"/>
        <v>3385704</v>
      </c>
    </row>
    <row r="13" spans="1:8" ht="15.75" thickBot="1">
      <c r="A13" s="33">
        <v>41395</v>
      </c>
      <c r="B13" s="32">
        <v>3064905</v>
      </c>
      <c r="C13" s="32">
        <v>0</v>
      </c>
      <c r="D13" s="32">
        <v>0</v>
      </c>
      <c r="E13" s="32">
        <v>0</v>
      </c>
      <c r="F13" s="32">
        <v>407422</v>
      </c>
      <c r="G13" s="32" t="s">
        <v>232</v>
      </c>
      <c r="H13" s="7">
        <f t="shared" si="0"/>
        <v>3472327</v>
      </c>
    </row>
    <row r="14" spans="1:8" ht="15.75" thickBot="1">
      <c r="A14" s="33">
        <v>41426</v>
      </c>
      <c r="B14" s="32">
        <v>3164682</v>
      </c>
      <c r="C14" s="32">
        <v>0</v>
      </c>
      <c r="D14" s="32">
        <v>0</v>
      </c>
      <c r="E14" s="32">
        <v>0</v>
      </c>
      <c r="F14" s="32">
        <v>426831</v>
      </c>
      <c r="G14" s="32" t="s">
        <v>233</v>
      </c>
      <c r="H14" s="7">
        <f t="shared" si="0"/>
        <v>3591513</v>
      </c>
    </row>
    <row r="15" spans="1:8" ht="15.75" thickBot="1">
      <c r="A15" s="33">
        <v>41456</v>
      </c>
      <c r="B15" s="32">
        <v>2323473</v>
      </c>
      <c r="C15" s="32">
        <v>0</v>
      </c>
      <c r="D15" s="32">
        <v>0</v>
      </c>
      <c r="E15" s="32">
        <v>0</v>
      </c>
      <c r="F15" s="32">
        <v>431406</v>
      </c>
      <c r="G15" s="32" t="s">
        <v>234</v>
      </c>
      <c r="H15" s="7">
        <f t="shared" si="0"/>
        <v>2754879</v>
      </c>
    </row>
    <row r="16" spans="1:8" ht="15.75" thickBot="1">
      <c r="A16" s="33">
        <v>41487</v>
      </c>
      <c r="B16" s="32">
        <v>557136</v>
      </c>
      <c r="C16" s="32">
        <v>0</v>
      </c>
      <c r="D16" s="32">
        <v>0</v>
      </c>
      <c r="E16" s="32">
        <v>0</v>
      </c>
      <c r="F16" s="32">
        <v>455514</v>
      </c>
      <c r="G16" s="32" t="s">
        <v>235</v>
      </c>
      <c r="H16" s="7">
        <f t="shared" si="0"/>
        <v>1012650</v>
      </c>
    </row>
    <row r="17" spans="1:8" ht="15.75" thickBot="1">
      <c r="A17" s="33">
        <v>41518</v>
      </c>
      <c r="B17" s="32">
        <v>640018</v>
      </c>
      <c r="C17" s="32">
        <v>0</v>
      </c>
      <c r="D17" s="32">
        <v>0</v>
      </c>
      <c r="E17" s="32">
        <v>0</v>
      </c>
      <c r="F17" s="32">
        <v>469908</v>
      </c>
      <c r="G17" s="32" t="s">
        <v>236</v>
      </c>
      <c r="H17" s="7">
        <f t="shared" si="0"/>
        <v>1109926</v>
      </c>
    </row>
    <row r="18" spans="1:8" ht="15.75" thickBot="1">
      <c r="A18" s="34">
        <v>41548</v>
      </c>
      <c r="B18" s="35">
        <v>705924</v>
      </c>
      <c r="C18" s="35">
        <v>0</v>
      </c>
      <c r="D18" s="35">
        <v>0</v>
      </c>
      <c r="E18" s="35">
        <v>0</v>
      </c>
      <c r="F18" s="35">
        <v>491122</v>
      </c>
      <c r="G18" s="35" t="s">
        <v>237</v>
      </c>
      <c r="H18" s="7">
        <f t="shared" si="0"/>
        <v>1197046</v>
      </c>
    </row>
    <row r="19" spans="1:8" ht="15.75" thickBot="1">
      <c r="A19" s="33">
        <v>41579</v>
      </c>
      <c r="B19" s="32">
        <v>803995</v>
      </c>
      <c r="C19" s="32">
        <v>0</v>
      </c>
      <c r="D19" s="32">
        <v>40000</v>
      </c>
      <c r="E19" s="32">
        <v>0</v>
      </c>
      <c r="F19" s="32">
        <v>513088</v>
      </c>
      <c r="G19" s="32" t="s">
        <v>238</v>
      </c>
      <c r="H19" s="7">
        <f t="shared" si="0"/>
        <v>1357083</v>
      </c>
    </row>
    <row r="20" spans="1:8" ht="15.75" thickBot="1">
      <c r="A20" s="33">
        <v>41609</v>
      </c>
      <c r="B20" s="32">
        <v>850414</v>
      </c>
      <c r="C20" s="32">
        <v>0</v>
      </c>
      <c r="D20" s="32">
        <v>40000</v>
      </c>
      <c r="E20" s="32">
        <v>0</v>
      </c>
      <c r="F20" s="32">
        <v>491372</v>
      </c>
      <c r="G20" s="32" t="s">
        <v>239</v>
      </c>
      <c r="H20" s="7">
        <f t="shared" si="0"/>
        <v>1381786</v>
      </c>
    </row>
    <row r="21" spans="1:8" ht="15.75" thickBot="1">
      <c r="A21" s="33">
        <v>41640</v>
      </c>
      <c r="B21" s="32">
        <v>796073</v>
      </c>
      <c r="C21" s="32">
        <v>0</v>
      </c>
      <c r="D21" s="32">
        <v>40000</v>
      </c>
      <c r="E21" s="32">
        <v>0</v>
      </c>
      <c r="F21" s="32">
        <v>541038</v>
      </c>
      <c r="G21" s="32" t="s">
        <v>240</v>
      </c>
      <c r="H21" s="7">
        <f t="shared" si="0"/>
        <v>1377111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27.5">
      <c r="A1" s="29" t="s">
        <v>9</v>
      </c>
      <c r="B1"/>
      <c r="C1"/>
      <c r="E1"/>
    </row>
    <row r="2" spans="1:8"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1833495</v>
      </c>
      <c r="C9" s="32">
        <v>0</v>
      </c>
      <c r="D9" s="32">
        <v>4703</v>
      </c>
      <c r="E9" s="32">
        <v>0</v>
      </c>
      <c r="F9" s="32">
        <v>369090</v>
      </c>
      <c r="G9" s="32">
        <v>123</v>
      </c>
      <c r="H9">
        <f>B9+D9+F9</f>
        <v>2207288</v>
      </c>
    </row>
    <row r="10" spans="1:8" ht="15.75" thickBot="1">
      <c r="A10" s="33">
        <v>41306</v>
      </c>
      <c r="B10" s="32">
        <v>2040201</v>
      </c>
      <c r="C10" s="32">
        <v>0</v>
      </c>
      <c r="D10" s="32">
        <v>4703</v>
      </c>
      <c r="E10" s="32">
        <v>0</v>
      </c>
      <c r="F10" s="32">
        <v>381539</v>
      </c>
      <c r="G10" s="32">
        <v>121</v>
      </c>
      <c r="H10">
        <f t="shared" ref="H10:H21" si="0">B10+D10+F10</f>
        <v>2426443</v>
      </c>
    </row>
    <row r="11" spans="1:8" ht="15.75" thickBot="1">
      <c r="A11" s="33">
        <v>41334</v>
      </c>
      <c r="B11" s="32">
        <v>1249230</v>
      </c>
      <c r="C11" s="32">
        <v>0</v>
      </c>
      <c r="D11" s="32">
        <v>4703</v>
      </c>
      <c r="E11" s="32">
        <v>0</v>
      </c>
      <c r="F11" s="32">
        <v>400901</v>
      </c>
      <c r="G11" s="32">
        <v>124</v>
      </c>
      <c r="H11">
        <f t="shared" si="0"/>
        <v>1654834</v>
      </c>
    </row>
    <row r="12" spans="1:8" ht="15.75" thickBot="1">
      <c r="A12" s="33">
        <v>41365</v>
      </c>
      <c r="B12" s="32">
        <v>1279351</v>
      </c>
      <c r="C12" s="32">
        <v>0</v>
      </c>
      <c r="D12" s="32">
        <v>4703</v>
      </c>
      <c r="E12" s="32">
        <v>0</v>
      </c>
      <c r="F12" s="32">
        <v>396274</v>
      </c>
      <c r="G12" s="32">
        <v>126</v>
      </c>
      <c r="H12">
        <f t="shared" si="0"/>
        <v>1680328</v>
      </c>
    </row>
    <row r="13" spans="1:8" ht="15.75" thickBot="1">
      <c r="A13" s="33">
        <v>41395</v>
      </c>
      <c r="B13" s="32">
        <v>1335265</v>
      </c>
      <c r="C13" s="32">
        <v>0</v>
      </c>
      <c r="D13" s="32">
        <v>4703</v>
      </c>
      <c r="E13" s="32">
        <v>0</v>
      </c>
      <c r="F13" s="32">
        <v>407529</v>
      </c>
      <c r="G13" s="32">
        <v>127</v>
      </c>
      <c r="H13">
        <f t="shared" si="0"/>
        <v>1747497</v>
      </c>
    </row>
    <row r="14" spans="1:8" ht="15.75" thickBot="1">
      <c r="A14" s="33">
        <v>41426</v>
      </c>
      <c r="B14" s="32">
        <v>1331252</v>
      </c>
      <c r="C14" s="32">
        <v>0</v>
      </c>
      <c r="D14" s="32">
        <v>4703</v>
      </c>
      <c r="E14" s="32">
        <v>0</v>
      </c>
      <c r="F14" s="32">
        <v>407064</v>
      </c>
      <c r="G14" s="32">
        <v>128</v>
      </c>
      <c r="H14">
        <f t="shared" si="0"/>
        <v>1743019</v>
      </c>
    </row>
    <row r="15" spans="1:8" ht="15.75" thickBot="1">
      <c r="A15" s="33">
        <v>41456</v>
      </c>
      <c r="B15" s="32">
        <v>612686</v>
      </c>
      <c r="C15" s="32">
        <v>0</v>
      </c>
      <c r="D15" s="32">
        <v>4703</v>
      </c>
      <c r="E15" s="32">
        <v>0</v>
      </c>
      <c r="F15" s="32">
        <v>408163</v>
      </c>
      <c r="G15" s="32">
        <v>133</v>
      </c>
      <c r="H15">
        <f t="shared" si="0"/>
        <v>1025552</v>
      </c>
    </row>
    <row r="16" spans="1:8" ht="15.75" thickBot="1">
      <c r="A16" s="33">
        <v>41487</v>
      </c>
      <c r="B16" s="32">
        <v>680016</v>
      </c>
      <c r="C16" s="32">
        <v>0</v>
      </c>
      <c r="D16" s="32">
        <v>4703</v>
      </c>
      <c r="E16" s="32">
        <v>0</v>
      </c>
      <c r="F16" s="32">
        <v>412043</v>
      </c>
      <c r="G16" s="32">
        <v>133</v>
      </c>
      <c r="H16">
        <f t="shared" si="0"/>
        <v>1096762</v>
      </c>
    </row>
    <row r="17" spans="1:8" ht="15.75" thickBot="1">
      <c r="A17" s="33">
        <v>41518</v>
      </c>
      <c r="B17" s="32">
        <v>706169</v>
      </c>
      <c r="C17" s="32">
        <v>0</v>
      </c>
      <c r="D17" s="32">
        <v>4703</v>
      </c>
      <c r="E17" s="32">
        <v>0</v>
      </c>
      <c r="F17" s="32">
        <v>417422</v>
      </c>
      <c r="G17" s="32">
        <v>134</v>
      </c>
      <c r="H17">
        <f t="shared" si="0"/>
        <v>1128294</v>
      </c>
    </row>
    <row r="18" spans="1:8" ht="15.75" thickBot="1">
      <c r="A18" s="33">
        <v>41548</v>
      </c>
      <c r="B18" s="32">
        <v>710704</v>
      </c>
      <c r="C18" s="32">
        <v>0</v>
      </c>
      <c r="D18" s="32">
        <v>4703</v>
      </c>
      <c r="E18" s="32">
        <v>0</v>
      </c>
      <c r="F18" s="32">
        <v>422715</v>
      </c>
      <c r="G18" s="32">
        <v>131</v>
      </c>
      <c r="H18">
        <f t="shared" si="0"/>
        <v>1138122</v>
      </c>
    </row>
    <row r="19" spans="1:8" ht="15.75" thickBot="1">
      <c r="A19" s="34">
        <v>41579</v>
      </c>
      <c r="B19" s="35">
        <v>586376</v>
      </c>
      <c r="C19" s="35">
        <v>0</v>
      </c>
      <c r="D19" s="35">
        <v>4703</v>
      </c>
      <c r="E19" s="35">
        <v>0</v>
      </c>
      <c r="F19" s="35">
        <v>428297</v>
      </c>
      <c r="G19" s="35">
        <v>130</v>
      </c>
      <c r="H19">
        <f t="shared" si="0"/>
        <v>1019376</v>
      </c>
    </row>
    <row r="20" spans="1:8" ht="15.75" thickBot="1">
      <c r="A20" s="33">
        <v>41609</v>
      </c>
      <c r="B20" s="32">
        <v>576763</v>
      </c>
      <c r="C20" s="32">
        <v>0</v>
      </c>
      <c r="D20" s="32">
        <v>14703</v>
      </c>
      <c r="E20" s="32">
        <v>0</v>
      </c>
      <c r="F20" s="32">
        <v>427517</v>
      </c>
      <c r="G20" s="32">
        <v>134</v>
      </c>
      <c r="H20">
        <f t="shared" si="0"/>
        <v>1018983</v>
      </c>
    </row>
    <row r="21" spans="1:8" ht="15.75" thickBot="1">
      <c r="A21" s="33">
        <v>41640</v>
      </c>
      <c r="B21" s="32">
        <v>416548</v>
      </c>
      <c r="C21" s="32">
        <v>0</v>
      </c>
      <c r="D21" s="32">
        <v>4703</v>
      </c>
      <c r="E21" s="32">
        <v>0</v>
      </c>
      <c r="F21" s="32">
        <v>320826</v>
      </c>
      <c r="G21" s="32">
        <v>0</v>
      </c>
      <c r="H21">
        <f t="shared" si="0"/>
        <v>742077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02">
      <c r="A1" s="29" t="s">
        <v>10</v>
      </c>
      <c r="B1"/>
      <c r="C1"/>
      <c r="E1"/>
    </row>
    <row r="2" spans="1:8" ht="15" customHeight="1"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2445336</v>
      </c>
      <c r="C9" s="32">
        <v>0</v>
      </c>
      <c r="D9" s="32">
        <v>0</v>
      </c>
      <c r="E9" s="32">
        <v>0</v>
      </c>
      <c r="F9" s="32">
        <v>160108</v>
      </c>
      <c r="G9" s="32" t="s">
        <v>241</v>
      </c>
      <c r="H9">
        <f>B9+D9+F9</f>
        <v>2605444</v>
      </c>
    </row>
    <row r="10" spans="1:8" ht="15.75" thickBot="1">
      <c r="A10" s="33">
        <v>41306</v>
      </c>
      <c r="B10" s="32">
        <v>403935</v>
      </c>
      <c r="C10" s="32">
        <v>0</v>
      </c>
      <c r="D10" s="32">
        <v>0</v>
      </c>
      <c r="E10" s="32">
        <v>0</v>
      </c>
      <c r="F10" s="32">
        <v>166605</v>
      </c>
      <c r="G10" s="32" t="s">
        <v>242</v>
      </c>
      <c r="H10">
        <f t="shared" ref="H10:H21" si="0">B10+D10+F10</f>
        <v>570540</v>
      </c>
    </row>
    <row r="11" spans="1:8" ht="15.75" thickBot="1">
      <c r="A11" s="33">
        <v>41334</v>
      </c>
      <c r="B11" s="32">
        <v>489605</v>
      </c>
      <c r="C11" s="32">
        <v>0</v>
      </c>
      <c r="D11" s="32">
        <v>0</v>
      </c>
      <c r="E11" s="32">
        <v>0</v>
      </c>
      <c r="F11" s="32">
        <v>167564</v>
      </c>
      <c r="G11" s="32">
        <v>700</v>
      </c>
      <c r="H11">
        <f t="shared" si="0"/>
        <v>657169</v>
      </c>
    </row>
    <row r="12" spans="1:8" ht="15.75" thickBot="1">
      <c r="A12" s="33">
        <v>41365</v>
      </c>
      <c r="B12" s="32">
        <v>459748</v>
      </c>
      <c r="C12" s="32">
        <v>0</v>
      </c>
      <c r="D12" s="32">
        <v>0</v>
      </c>
      <c r="E12" s="32">
        <v>0</v>
      </c>
      <c r="F12" s="32">
        <v>160733</v>
      </c>
      <c r="G12" s="32">
        <v>710</v>
      </c>
      <c r="H12">
        <f t="shared" si="0"/>
        <v>620481</v>
      </c>
    </row>
    <row r="13" spans="1:8" ht="15.75" thickBot="1">
      <c r="A13" s="33">
        <v>41395</v>
      </c>
      <c r="B13" s="32">
        <v>432977</v>
      </c>
      <c r="C13" s="32">
        <v>0</v>
      </c>
      <c r="D13" s="32">
        <v>0</v>
      </c>
      <c r="E13" s="32">
        <v>0</v>
      </c>
      <c r="F13" s="32">
        <v>159940</v>
      </c>
      <c r="G13" s="32">
        <v>711</v>
      </c>
      <c r="H13">
        <f t="shared" si="0"/>
        <v>592917</v>
      </c>
    </row>
    <row r="14" spans="1:8" ht="15.75" thickBot="1">
      <c r="A14" s="33">
        <v>41426</v>
      </c>
      <c r="B14" s="32">
        <v>422559</v>
      </c>
      <c r="C14" s="32">
        <v>0</v>
      </c>
      <c r="D14" s="32">
        <v>0</v>
      </c>
      <c r="E14" s="32">
        <v>0</v>
      </c>
      <c r="F14" s="32">
        <v>161194</v>
      </c>
      <c r="G14" s="32">
        <v>718</v>
      </c>
      <c r="H14">
        <f t="shared" si="0"/>
        <v>583753</v>
      </c>
    </row>
    <row r="15" spans="1:8" ht="15.75" thickBot="1">
      <c r="A15" s="33">
        <v>41456</v>
      </c>
      <c r="B15" s="32">
        <v>434081</v>
      </c>
      <c r="C15" s="32">
        <v>0</v>
      </c>
      <c r="D15" s="32">
        <v>0</v>
      </c>
      <c r="E15" s="32">
        <v>0</v>
      </c>
      <c r="F15" s="32">
        <v>160591</v>
      </c>
      <c r="G15" s="32">
        <v>742</v>
      </c>
      <c r="H15">
        <f t="shared" si="0"/>
        <v>594672</v>
      </c>
    </row>
    <row r="16" spans="1:8" ht="15.75" thickBot="1">
      <c r="A16" s="33">
        <v>41487</v>
      </c>
      <c r="B16" s="32">
        <v>456825</v>
      </c>
      <c r="C16" s="32">
        <v>0</v>
      </c>
      <c r="D16" s="32">
        <v>0</v>
      </c>
      <c r="E16" s="32">
        <v>0</v>
      </c>
      <c r="F16" s="32">
        <v>152347</v>
      </c>
      <c r="G16" s="32">
        <v>189</v>
      </c>
      <c r="H16">
        <f t="shared" si="0"/>
        <v>609172</v>
      </c>
    </row>
    <row r="17" spans="1:8" ht="15.75" thickBot="1">
      <c r="A17" s="34">
        <v>41518</v>
      </c>
      <c r="B17" s="35">
        <v>564319</v>
      </c>
      <c r="C17" s="35">
        <v>0</v>
      </c>
      <c r="D17" s="35">
        <v>0</v>
      </c>
      <c r="E17" s="35">
        <v>0</v>
      </c>
      <c r="F17" s="35">
        <v>151140</v>
      </c>
      <c r="G17" s="35">
        <v>190</v>
      </c>
      <c r="H17">
        <f t="shared" si="0"/>
        <v>715459</v>
      </c>
    </row>
    <row r="18" spans="1:8" ht="15.75" thickBot="1">
      <c r="A18" s="33">
        <v>41548</v>
      </c>
      <c r="B18" s="32">
        <v>475526</v>
      </c>
      <c r="C18" s="32">
        <v>0</v>
      </c>
      <c r="D18" s="32">
        <v>0</v>
      </c>
      <c r="E18" s="32">
        <v>0</v>
      </c>
      <c r="F18" s="32">
        <v>162345</v>
      </c>
      <c r="G18" s="32">
        <v>184</v>
      </c>
      <c r="H18">
        <f t="shared" si="0"/>
        <v>637871</v>
      </c>
    </row>
    <row r="19" spans="1:8" ht="15.75" thickBot="1">
      <c r="A19" s="33">
        <v>41579</v>
      </c>
      <c r="B19" s="32">
        <v>629939</v>
      </c>
      <c r="C19" s="32">
        <v>0</v>
      </c>
      <c r="D19" s="32">
        <v>0</v>
      </c>
      <c r="E19" s="32">
        <v>0</v>
      </c>
      <c r="F19" s="32">
        <v>159857</v>
      </c>
      <c r="G19" s="32">
        <v>181</v>
      </c>
      <c r="H19">
        <f t="shared" si="0"/>
        <v>789796</v>
      </c>
    </row>
    <row r="20" spans="1:8" ht="15.75" thickBot="1">
      <c r="A20" s="33">
        <v>41609</v>
      </c>
      <c r="B20" s="32">
        <v>628706</v>
      </c>
      <c r="C20" s="32">
        <v>0</v>
      </c>
      <c r="D20" s="32">
        <v>0</v>
      </c>
      <c r="E20" s="32">
        <v>0</v>
      </c>
      <c r="F20" s="32">
        <v>159395</v>
      </c>
      <c r="G20" s="32">
        <v>187</v>
      </c>
      <c r="H20">
        <f t="shared" si="0"/>
        <v>788101</v>
      </c>
    </row>
    <row r="21" spans="1:8" ht="15.75" thickBot="1">
      <c r="A21" s="33">
        <v>41640</v>
      </c>
      <c r="B21" s="32">
        <v>503691</v>
      </c>
      <c r="C21" s="32">
        <v>0</v>
      </c>
      <c r="D21" s="32">
        <v>0</v>
      </c>
      <c r="E21" s="32">
        <v>0</v>
      </c>
      <c r="F21" s="32">
        <v>151897</v>
      </c>
      <c r="G21" s="32">
        <v>183</v>
      </c>
      <c r="H21">
        <f t="shared" si="0"/>
        <v>655588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02">
      <c r="A1" s="29" t="s">
        <v>11</v>
      </c>
      <c r="B1"/>
      <c r="C1"/>
      <c r="E1"/>
    </row>
    <row r="2" spans="1:8">
      <c r="B2"/>
      <c r="C2"/>
      <c r="E2"/>
    </row>
    <row r="3" spans="1:8">
      <c r="B3"/>
      <c r="C3"/>
      <c r="E3"/>
    </row>
    <row r="4" spans="1:8" ht="15" customHeight="1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3243557</v>
      </c>
      <c r="C9" s="32">
        <v>0</v>
      </c>
      <c r="D9" s="32">
        <v>0</v>
      </c>
      <c r="E9" s="32">
        <v>0</v>
      </c>
      <c r="F9" s="32">
        <v>952283</v>
      </c>
      <c r="G9" s="32">
        <v>318</v>
      </c>
      <c r="H9" s="7">
        <f>B9+D9+F9</f>
        <v>4195840</v>
      </c>
    </row>
    <row r="10" spans="1:8" ht="15.75" thickBot="1">
      <c r="A10" s="33">
        <v>41306</v>
      </c>
      <c r="B10" s="32">
        <v>3478066</v>
      </c>
      <c r="C10" s="32">
        <v>0</v>
      </c>
      <c r="D10" s="32">
        <v>0</v>
      </c>
      <c r="E10" s="32">
        <v>0</v>
      </c>
      <c r="F10" s="32">
        <v>990581</v>
      </c>
      <c r="G10" s="32">
        <v>312</v>
      </c>
      <c r="H10" s="7">
        <f t="shared" ref="H10:H21" si="0">B10+D10+F10</f>
        <v>4468647</v>
      </c>
    </row>
    <row r="11" spans="1:8" ht="15.75" thickBot="1">
      <c r="A11" s="33">
        <v>41334</v>
      </c>
      <c r="B11" s="32">
        <v>3530643</v>
      </c>
      <c r="C11" s="32">
        <v>0</v>
      </c>
      <c r="D11" s="32">
        <v>0</v>
      </c>
      <c r="E11" s="32">
        <v>0</v>
      </c>
      <c r="F11" s="32">
        <v>1022454</v>
      </c>
      <c r="G11" s="32">
        <v>308</v>
      </c>
      <c r="H11" s="7">
        <f t="shared" si="0"/>
        <v>4553097</v>
      </c>
    </row>
    <row r="12" spans="1:8" ht="15.75" thickBot="1">
      <c r="A12" s="33">
        <v>41365</v>
      </c>
      <c r="B12" s="32">
        <v>3489821</v>
      </c>
      <c r="C12" s="32">
        <v>0</v>
      </c>
      <c r="D12" s="32">
        <v>0</v>
      </c>
      <c r="E12" s="32">
        <v>0</v>
      </c>
      <c r="F12" s="32">
        <v>1041439</v>
      </c>
      <c r="G12" s="32">
        <v>312</v>
      </c>
      <c r="H12" s="7">
        <f t="shared" si="0"/>
        <v>4531260</v>
      </c>
    </row>
    <row r="13" spans="1:8" ht="15.75" thickBot="1">
      <c r="A13" s="33">
        <v>41395</v>
      </c>
      <c r="B13" s="32">
        <v>3682482</v>
      </c>
      <c r="C13" s="32">
        <v>0</v>
      </c>
      <c r="D13" s="32">
        <v>0</v>
      </c>
      <c r="E13" s="32">
        <v>0</v>
      </c>
      <c r="F13" s="32">
        <v>1069627</v>
      </c>
      <c r="G13" s="32">
        <v>314</v>
      </c>
      <c r="H13" s="7">
        <f t="shared" si="0"/>
        <v>4752109</v>
      </c>
    </row>
    <row r="14" spans="1:8" ht="15.75" thickBot="1">
      <c r="A14" s="33">
        <v>41426</v>
      </c>
      <c r="B14" s="32">
        <v>3780963</v>
      </c>
      <c r="C14" s="32">
        <v>0</v>
      </c>
      <c r="D14" s="32">
        <v>0</v>
      </c>
      <c r="E14" s="32">
        <v>0</v>
      </c>
      <c r="F14" s="32">
        <v>1095017</v>
      </c>
      <c r="G14" s="32">
        <v>318</v>
      </c>
      <c r="H14" s="7">
        <f t="shared" si="0"/>
        <v>4875980</v>
      </c>
    </row>
    <row r="15" spans="1:8" ht="15.75" thickBot="1">
      <c r="A15" s="33">
        <v>41456</v>
      </c>
      <c r="B15" s="32">
        <v>3452431</v>
      </c>
      <c r="C15" s="32">
        <v>0</v>
      </c>
      <c r="D15" s="32">
        <v>0</v>
      </c>
      <c r="E15" s="32">
        <v>0</v>
      </c>
      <c r="F15" s="32">
        <v>1123788</v>
      </c>
      <c r="G15" s="32">
        <v>328</v>
      </c>
      <c r="H15" s="7">
        <f t="shared" si="0"/>
        <v>4576219</v>
      </c>
    </row>
    <row r="16" spans="1:8" ht="15.75" thickBot="1">
      <c r="A16" s="33">
        <v>41487</v>
      </c>
      <c r="B16" s="32">
        <v>3418549</v>
      </c>
      <c r="C16" s="32">
        <v>0</v>
      </c>
      <c r="D16" s="32">
        <v>0</v>
      </c>
      <c r="E16" s="32">
        <v>0</v>
      </c>
      <c r="F16" s="32">
        <v>1157171</v>
      </c>
      <c r="G16" s="32">
        <v>344</v>
      </c>
      <c r="H16" s="7">
        <f t="shared" si="0"/>
        <v>4575720</v>
      </c>
    </row>
    <row r="17" spans="1:8" ht="15.75" thickBot="1">
      <c r="A17" s="34">
        <v>41518</v>
      </c>
      <c r="B17" s="35">
        <v>3439534</v>
      </c>
      <c r="C17" s="35">
        <v>0</v>
      </c>
      <c r="D17" s="35">
        <v>0</v>
      </c>
      <c r="E17" s="35">
        <v>0</v>
      </c>
      <c r="F17" s="35">
        <v>1186684</v>
      </c>
      <c r="G17" s="35">
        <v>359</v>
      </c>
      <c r="H17" s="7">
        <f t="shared" si="0"/>
        <v>4626218</v>
      </c>
    </row>
    <row r="18" spans="1:8" ht="15.75" thickBot="1">
      <c r="A18" s="33">
        <v>41548</v>
      </c>
      <c r="B18" s="32">
        <v>3512541</v>
      </c>
      <c r="C18" s="32">
        <v>0</v>
      </c>
      <c r="D18" s="32">
        <v>0</v>
      </c>
      <c r="E18" s="32">
        <v>0</v>
      </c>
      <c r="F18" s="32">
        <v>1226276</v>
      </c>
      <c r="G18" s="32">
        <v>361</v>
      </c>
      <c r="H18" s="7">
        <f t="shared" si="0"/>
        <v>4738817</v>
      </c>
    </row>
    <row r="19" spans="1:8" ht="15.75" thickBot="1">
      <c r="A19" s="33">
        <v>41579</v>
      </c>
      <c r="B19" s="32">
        <v>3669079</v>
      </c>
      <c r="C19" s="32">
        <v>0</v>
      </c>
      <c r="D19" s="32">
        <v>0</v>
      </c>
      <c r="E19" s="32">
        <v>0</v>
      </c>
      <c r="F19" s="32">
        <v>859719</v>
      </c>
      <c r="G19" s="32">
        <v>54</v>
      </c>
      <c r="H19" s="7">
        <f t="shared" si="0"/>
        <v>4528798</v>
      </c>
    </row>
    <row r="20" spans="1:8" ht="15.75" thickBot="1">
      <c r="A20" s="33">
        <v>41609</v>
      </c>
      <c r="B20" s="32">
        <v>3737764</v>
      </c>
      <c r="C20" s="32">
        <v>0</v>
      </c>
      <c r="D20" s="32">
        <v>0</v>
      </c>
      <c r="E20" s="32">
        <v>0</v>
      </c>
      <c r="F20" s="32">
        <v>886741</v>
      </c>
      <c r="G20" s="32">
        <v>62</v>
      </c>
      <c r="H20" s="7">
        <f t="shared" si="0"/>
        <v>4624505</v>
      </c>
    </row>
    <row r="21" spans="1:8" ht="15.75" thickBot="1">
      <c r="A21" s="33">
        <v>41640</v>
      </c>
      <c r="B21" s="32">
        <v>3632246</v>
      </c>
      <c r="C21" s="32">
        <v>0</v>
      </c>
      <c r="D21" s="32">
        <v>0</v>
      </c>
      <c r="E21" s="32">
        <v>0</v>
      </c>
      <c r="F21" s="32">
        <v>917256</v>
      </c>
      <c r="G21" s="32">
        <v>75</v>
      </c>
      <c r="H21" s="7">
        <f t="shared" si="0"/>
        <v>4549502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3.85546875" style="14" customWidth="1"/>
    <col min="3" max="3" width="15.140625" style="2" customWidth="1"/>
    <col min="4" max="4" width="12.7109375" customWidth="1"/>
    <col min="5" max="5" width="12.7109375" style="2" customWidth="1"/>
    <col min="6" max="7" width="12.7109375" customWidth="1"/>
    <col min="8" max="8" width="14.7109375" customWidth="1"/>
    <col min="9" max="9" width="12.7109375" customWidth="1"/>
    <col min="10" max="10" width="14.140625" style="2" customWidth="1"/>
  </cols>
  <sheetData>
    <row r="1" spans="1:8" ht="76.5">
      <c r="A1" s="29" t="s">
        <v>90</v>
      </c>
      <c r="B1"/>
      <c r="C1"/>
      <c r="E1"/>
    </row>
    <row r="2" spans="1:8" ht="15" customHeight="1"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378150814</v>
      </c>
      <c r="C9" s="32" t="s">
        <v>243</v>
      </c>
      <c r="D9" s="32">
        <v>4472329</v>
      </c>
      <c r="E9" s="32" t="s">
        <v>244</v>
      </c>
      <c r="F9" s="32">
        <v>125243330</v>
      </c>
      <c r="G9" s="32" t="s">
        <v>245</v>
      </c>
      <c r="H9" s="7">
        <f>B9+D9+F9</f>
        <v>507866473</v>
      </c>
    </row>
    <row r="10" spans="1:8" ht="15.75" thickBot="1">
      <c r="A10" s="33">
        <v>41306</v>
      </c>
      <c r="B10" s="32">
        <v>380564481</v>
      </c>
      <c r="C10" s="32" t="s">
        <v>246</v>
      </c>
      <c r="D10" s="32">
        <v>4972400</v>
      </c>
      <c r="E10" s="32" t="s">
        <v>247</v>
      </c>
      <c r="F10" s="32">
        <v>133724468</v>
      </c>
      <c r="G10" s="32" t="s">
        <v>248</v>
      </c>
      <c r="H10" s="7">
        <f t="shared" ref="H10:H21" si="0">B10+D10+F10</f>
        <v>519261349</v>
      </c>
    </row>
    <row r="11" spans="1:8" ht="15.75" thickBot="1">
      <c r="A11" s="33">
        <v>41334</v>
      </c>
      <c r="B11" s="32">
        <v>378978060</v>
      </c>
      <c r="C11" s="32" t="s">
        <v>249</v>
      </c>
      <c r="D11" s="32">
        <v>4972400</v>
      </c>
      <c r="E11" s="32" t="s">
        <v>250</v>
      </c>
      <c r="F11" s="32">
        <v>138328735</v>
      </c>
      <c r="G11" s="32" t="s">
        <v>251</v>
      </c>
      <c r="H11" s="7">
        <f t="shared" si="0"/>
        <v>522279195</v>
      </c>
    </row>
    <row r="12" spans="1:8" ht="15.75" thickBot="1">
      <c r="A12" s="33">
        <v>41365</v>
      </c>
      <c r="B12" s="32">
        <v>380252288</v>
      </c>
      <c r="C12" s="32" t="s">
        <v>252</v>
      </c>
      <c r="D12" s="32">
        <v>4756503</v>
      </c>
      <c r="E12" s="32" t="s">
        <v>253</v>
      </c>
      <c r="F12" s="32">
        <v>145827711</v>
      </c>
      <c r="G12" s="32" t="s">
        <v>254</v>
      </c>
      <c r="H12" s="7">
        <f t="shared" si="0"/>
        <v>530836502</v>
      </c>
    </row>
    <row r="13" spans="1:8" ht="15.75" thickBot="1">
      <c r="A13" s="33">
        <v>41395</v>
      </c>
      <c r="B13" s="32">
        <v>381273070</v>
      </c>
      <c r="C13" s="32" t="s">
        <v>255</v>
      </c>
      <c r="D13" s="32">
        <v>4753596</v>
      </c>
      <c r="E13" s="32" t="s">
        <v>256</v>
      </c>
      <c r="F13" s="32">
        <v>153336491</v>
      </c>
      <c r="G13" s="32" t="s">
        <v>257</v>
      </c>
      <c r="H13" s="7">
        <f t="shared" si="0"/>
        <v>539363157</v>
      </c>
    </row>
    <row r="14" spans="1:8" ht="15.75" thickBot="1">
      <c r="A14" s="33">
        <v>41426</v>
      </c>
      <c r="B14" s="32">
        <v>384639489</v>
      </c>
      <c r="C14" s="32" t="s">
        <v>258</v>
      </c>
      <c r="D14" s="32">
        <v>4753086</v>
      </c>
      <c r="E14" s="32" t="s">
        <v>259</v>
      </c>
      <c r="F14" s="32">
        <v>162065717</v>
      </c>
      <c r="G14" s="32" t="s">
        <v>260</v>
      </c>
      <c r="H14" s="7">
        <f t="shared" si="0"/>
        <v>551458292</v>
      </c>
    </row>
    <row r="15" spans="1:8" ht="15.75" thickBot="1">
      <c r="A15" s="33">
        <v>41456</v>
      </c>
      <c r="B15" s="32">
        <v>383790137</v>
      </c>
      <c r="C15" s="32" t="s">
        <v>261</v>
      </c>
      <c r="D15" s="32">
        <v>5262986</v>
      </c>
      <c r="E15" s="32" t="s">
        <v>262</v>
      </c>
      <c r="F15" s="32">
        <v>161396637</v>
      </c>
      <c r="G15" s="32" t="s">
        <v>263</v>
      </c>
      <c r="H15" s="7">
        <f t="shared" si="0"/>
        <v>550449760</v>
      </c>
    </row>
    <row r="16" spans="1:8" ht="15.75" thickBot="1">
      <c r="A16" s="33">
        <v>41487</v>
      </c>
      <c r="B16" s="32">
        <v>396128925</v>
      </c>
      <c r="C16" s="32" t="s">
        <v>264</v>
      </c>
      <c r="D16" s="32">
        <v>4734854</v>
      </c>
      <c r="E16" s="32" t="s">
        <v>265</v>
      </c>
      <c r="F16" s="32">
        <v>171141202</v>
      </c>
      <c r="G16" s="32" t="s">
        <v>266</v>
      </c>
      <c r="H16" s="7">
        <f t="shared" si="0"/>
        <v>572004981</v>
      </c>
    </row>
    <row r="17" spans="1:8" ht="15.75" thickBot="1">
      <c r="A17" s="33">
        <v>41518</v>
      </c>
      <c r="B17" s="32">
        <v>392976750</v>
      </c>
      <c r="C17" s="32" t="s">
        <v>267</v>
      </c>
      <c r="D17" s="32">
        <v>4723950</v>
      </c>
      <c r="E17" s="32" t="s">
        <v>268</v>
      </c>
      <c r="F17" s="32">
        <v>177713670</v>
      </c>
      <c r="G17" s="32" t="s">
        <v>269</v>
      </c>
      <c r="H17" s="7">
        <f t="shared" si="0"/>
        <v>575414370</v>
      </c>
    </row>
    <row r="18" spans="1:8" ht="15.75" thickBot="1">
      <c r="A18" s="33">
        <v>41548</v>
      </c>
      <c r="B18" s="32">
        <v>399032737</v>
      </c>
      <c r="C18" s="32" t="s">
        <v>270</v>
      </c>
      <c r="D18" s="32">
        <v>4696462</v>
      </c>
      <c r="E18" s="32" t="s">
        <v>271</v>
      </c>
      <c r="F18" s="32">
        <v>185427922</v>
      </c>
      <c r="G18" s="32" t="s">
        <v>272</v>
      </c>
      <c r="H18" s="7">
        <f t="shared" si="0"/>
        <v>589157121</v>
      </c>
    </row>
    <row r="19" spans="1:8" ht="15.75" thickBot="1">
      <c r="A19" s="34">
        <v>41579</v>
      </c>
      <c r="B19" s="35">
        <v>408742809</v>
      </c>
      <c r="C19" s="35" t="s">
        <v>273</v>
      </c>
      <c r="D19" s="35">
        <v>4751404</v>
      </c>
      <c r="E19" s="35" t="s">
        <v>274</v>
      </c>
      <c r="F19" s="35">
        <v>196229669</v>
      </c>
      <c r="G19" s="35" t="s">
        <v>275</v>
      </c>
      <c r="H19" s="7">
        <f t="shared" si="0"/>
        <v>609723882</v>
      </c>
    </row>
    <row r="20" spans="1:8" ht="15.75" thickBot="1">
      <c r="A20" s="33">
        <v>41609</v>
      </c>
      <c r="B20" s="32">
        <v>409480505</v>
      </c>
      <c r="C20" s="32" t="s">
        <v>276</v>
      </c>
      <c r="D20" s="32">
        <v>4765918</v>
      </c>
      <c r="E20" s="32" t="s">
        <v>277</v>
      </c>
      <c r="F20" s="32">
        <v>198895570</v>
      </c>
      <c r="G20" s="32" t="s">
        <v>278</v>
      </c>
      <c r="H20" s="7">
        <f t="shared" si="0"/>
        <v>613141993</v>
      </c>
    </row>
    <row r="21" spans="1:8" ht="15.75" thickBot="1">
      <c r="A21" s="33">
        <v>41640</v>
      </c>
      <c r="B21" s="32">
        <v>403892447</v>
      </c>
      <c r="C21" s="32" t="s">
        <v>279</v>
      </c>
      <c r="D21" s="32">
        <v>5019679</v>
      </c>
      <c r="E21" s="32" t="s">
        <v>280</v>
      </c>
      <c r="F21" s="32">
        <v>199746137</v>
      </c>
      <c r="G21" s="32" t="s">
        <v>281</v>
      </c>
      <c r="H21" s="7">
        <f t="shared" si="0"/>
        <v>608658263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12.7109375" style="14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127.5">
      <c r="A1" s="29" t="s">
        <v>57</v>
      </c>
      <c r="B1"/>
      <c r="C1"/>
      <c r="E1"/>
    </row>
    <row r="2" spans="1:8">
      <c r="B2"/>
      <c r="C2"/>
      <c r="E2"/>
    </row>
    <row r="3" spans="1:8">
      <c r="B3"/>
      <c r="C3"/>
      <c r="E3"/>
    </row>
    <row r="4" spans="1:8" ht="15" customHeight="1">
      <c r="A4" s="30" t="s">
        <v>89</v>
      </c>
      <c r="B4"/>
      <c r="C4"/>
      <c r="E4"/>
    </row>
    <row r="5" spans="1:8" ht="15" customHeight="1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18314719</v>
      </c>
      <c r="C9" s="32" t="s">
        <v>282</v>
      </c>
      <c r="D9" s="32">
        <v>10000</v>
      </c>
      <c r="E9" s="32" t="s">
        <v>283</v>
      </c>
      <c r="F9" s="32">
        <v>2926638</v>
      </c>
      <c r="G9" s="32" t="s">
        <v>284</v>
      </c>
      <c r="H9">
        <f>B9+D9+F9</f>
        <v>21251357</v>
      </c>
    </row>
    <row r="10" spans="1:8" ht="15.75" thickBot="1">
      <c r="A10" s="33">
        <v>41306</v>
      </c>
      <c r="B10" s="32">
        <v>18372746</v>
      </c>
      <c r="C10" s="32" t="s">
        <v>285</v>
      </c>
      <c r="D10" s="32">
        <v>10000</v>
      </c>
      <c r="E10" s="32" t="s">
        <v>286</v>
      </c>
      <c r="F10" s="32">
        <v>3087336</v>
      </c>
      <c r="G10" s="32" t="s">
        <v>287</v>
      </c>
      <c r="H10">
        <f t="shared" ref="H10:H21" si="0">B10+D10+F10</f>
        <v>21470082</v>
      </c>
    </row>
    <row r="11" spans="1:8" ht="15.75" thickBot="1">
      <c r="A11" s="33">
        <v>41334</v>
      </c>
      <c r="B11" s="32">
        <v>18493811</v>
      </c>
      <c r="C11" s="32" t="s">
        <v>288</v>
      </c>
      <c r="D11" s="32">
        <v>10000</v>
      </c>
      <c r="E11" s="32" t="s">
        <v>289</v>
      </c>
      <c r="F11" s="32">
        <v>3196045</v>
      </c>
      <c r="G11" s="32" t="s">
        <v>290</v>
      </c>
      <c r="H11">
        <f t="shared" si="0"/>
        <v>21699856</v>
      </c>
    </row>
    <row r="12" spans="1:8" ht="15.75" thickBot="1">
      <c r="A12" s="33">
        <v>41365</v>
      </c>
      <c r="B12" s="32">
        <v>18618779</v>
      </c>
      <c r="C12" s="32" t="s">
        <v>291</v>
      </c>
      <c r="D12" s="32">
        <v>10000</v>
      </c>
      <c r="E12" s="32" t="s">
        <v>292</v>
      </c>
      <c r="F12" s="32">
        <v>3238926</v>
      </c>
      <c r="G12" s="32" t="s">
        <v>293</v>
      </c>
      <c r="H12">
        <f t="shared" si="0"/>
        <v>21867705</v>
      </c>
    </row>
    <row r="13" spans="1:8" ht="15.75" thickBot="1">
      <c r="A13" s="33">
        <v>41395</v>
      </c>
      <c r="B13" s="32">
        <v>19236299</v>
      </c>
      <c r="C13" s="32" t="s">
        <v>294</v>
      </c>
      <c r="D13" s="32">
        <v>10000</v>
      </c>
      <c r="E13" s="32" t="s">
        <v>295</v>
      </c>
      <c r="F13" s="32">
        <v>3545631</v>
      </c>
      <c r="G13" s="32" t="s">
        <v>296</v>
      </c>
      <c r="H13">
        <f t="shared" si="0"/>
        <v>22791930</v>
      </c>
    </row>
    <row r="14" spans="1:8" ht="15.75" thickBot="1">
      <c r="A14" s="33">
        <v>41426</v>
      </c>
      <c r="B14" s="32">
        <v>20236827</v>
      </c>
      <c r="C14" s="32" t="s">
        <v>297</v>
      </c>
      <c r="D14" s="32">
        <v>10000</v>
      </c>
      <c r="E14" s="32">
        <v>0</v>
      </c>
      <c r="F14" s="32">
        <v>3660088</v>
      </c>
      <c r="G14" s="32" t="s">
        <v>298</v>
      </c>
      <c r="H14">
        <f t="shared" si="0"/>
        <v>23906915</v>
      </c>
    </row>
    <row r="15" spans="1:8" ht="15.75" thickBot="1">
      <c r="A15" s="33">
        <v>41456</v>
      </c>
      <c r="B15" s="32">
        <v>21722548</v>
      </c>
      <c r="C15" s="32" t="s">
        <v>299</v>
      </c>
      <c r="D15" s="32">
        <v>10000</v>
      </c>
      <c r="E15" s="32">
        <v>0</v>
      </c>
      <c r="F15" s="32">
        <v>3335027</v>
      </c>
      <c r="G15" s="32" t="s">
        <v>300</v>
      </c>
      <c r="H15">
        <f t="shared" si="0"/>
        <v>25067575</v>
      </c>
    </row>
    <row r="16" spans="1:8" ht="15.75" thickBot="1">
      <c r="A16" s="33">
        <v>41487</v>
      </c>
      <c r="B16" s="32">
        <v>25939410</v>
      </c>
      <c r="C16" s="32" t="s">
        <v>301</v>
      </c>
      <c r="D16" s="32">
        <v>10000</v>
      </c>
      <c r="E16" s="32">
        <v>0</v>
      </c>
      <c r="F16" s="32">
        <v>3530719</v>
      </c>
      <c r="G16" s="32" t="s">
        <v>302</v>
      </c>
      <c r="H16">
        <f t="shared" si="0"/>
        <v>29480129</v>
      </c>
    </row>
    <row r="17" spans="1:8" ht="15.75" thickBot="1">
      <c r="A17" s="33">
        <v>41518</v>
      </c>
      <c r="B17" s="32">
        <v>27376417</v>
      </c>
      <c r="C17" s="32" t="s">
        <v>303</v>
      </c>
      <c r="D17" s="32">
        <v>10000</v>
      </c>
      <c r="E17" s="32">
        <v>0</v>
      </c>
      <c r="F17" s="32">
        <v>3751408</v>
      </c>
      <c r="G17" s="32" t="s">
        <v>304</v>
      </c>
      <c r="H17">
        <f t="shared" si="0"/>
        <v>31137825</v>
      </c>
    </row>
    <row r="18" spans="1:8" ht="15.75" thickBot="1">
      <c r="A18" s="33">
        <v>41548</v>
      </c>
      <c r="B18" s="32">
        <v>26547197</v>
      </c>
      <c r="C18" s="32" t="s">
        <v>305</v>
      </c>
      <c r="D18" s="32">
        <v>10000</v>
      </c>
      <c r="E18" s="32">
        <v>0</v>
      </c>
      <c r="F18" s="32">
        <v>3787839</v>
      </c>
      <c r="G18" s="32" t="s">
        <v>306</v>
      </c>
      <c r="H18">
        <f t="shared" si="0"/>
        <v>30345036</v>
      </c>
    </row>
    <row r="19" spans="1:8" ht="15.75" thickBot="1">
      <c r="A19" s="34">
        <v>41579</v>
      </c>
      <c r="B19" s="35">
        <v>27049309</v>
      </c>
      <c r="C19" s="35" t="s">
        <v>307</v>
      </c>
      <c r="D19" s="35">
        <v>0</v>
      </c>
      <c r="E19" s="35">
        <v>0</v>
      </c>
      <c r="F19" s="35">
        <v>3858225</v>
      </c>
      <c r="G19" s="35" t="s">
        <v>308</v>
      </c>
      <c r="H19">
        <f t="shared" si="0"/>
        <v>30907534</v>
      </c>
    </row>
    <row r="20" spans="1:8" ht="15.75" thickBot="1">
      <c r="A20" s="33">
        <v>41609</v>
      </c>
      <c r="B20" s="32">
        <v>26618085</v>
      </c>
      <c r="C20" s="32" t="s">
        <v>309</v>
      </c>
      <c r="D20" s="32">
        <v>0</v>
      </c>
      <c r="E20" s="32">
        <v>0</v>
      </c>
      <c r="F20" s="32">
        <v>3468402</v>
      </c>
      <c r="G20" s="32" t="s">
        <v>310</v>
      </c>
      <c r="H20">
        <f t="shared" si="0"/>
        <v>30086487</v>
      </c>
    </row>
    <row r="21" spans="1:8" ht="15.75" thickBot="1">
      <c r="A21" s="33">
        <v>41640</v>
      </c>
      <c r="B21" s="32">
        <v>29912264</v>
      </c>
      <c r="C21" s="32" t="s">
        <v>311</v>
      </c>
      <c r="D21" s="32">
        <v>0</v>
      </c>
      <c r="E21" s="32">
        <v>0</v>
      </c>
      <c r="F21" s="32">
        <v>3597016</v>
      </c>
      <c r="G21" s="32" t="s">
        <v>312</v>
      </c>
      <c r="H21">
        <f t="shared" si="0"/>
        <v>33509280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4"/>
  <sheetViews>
    <sheetView topLeftCell="A4" workbookViewId="0">
      <selection activeCell="H12" sqref="H12:H24"/>
    </sheetView>
  </sheetViews>
  <sheetFormatPr defaultRowHeight="15"/>
  <cols>
    <col min="1" max="1" width="15.42578125" customWidth="1"/>
    <col min="2" max="2" width="20.85546875" style="14" customWidth="1"/>
    <col min="4" max="4" width="10.42578125" customWidth="1"/>
    <col min="5" max="5" width="10.85546875" customWidth="1"/>
    <col min="6" max="6" width="10.42578125" customWidth="1"/>
    <col min="8" max="8" width="15" customWidth="1"/>
  </cols>
  <sheetData>
    <row r="1" spans="1:8" ht="23.25">
      <c r="A1" s="1" t="s">
        <v>64</v>
      </c>
    </row>
    <row r="3" spans="1:8">
      <c r="A3" s="7" t="s">
        <v>89</v>
      </c>
    </row>
    <row r="4" spans="1:8" ht="102">
      <c r="A4" s="29" t="s">
        <v>64</v>
      </c>
      <c r="B4"/>
    </row>
    <row r="5" spans="1:8" ht="15" customHeight="1">
      <c r="B5"/>
    </row>
    <row r="6" spans="1:8">
      <c r="B6"/>
    </row>
    <row r="7" spans="1:8">
      <c r="A7" s="30" t="s">
        <v>89</v>
      </c>
      <c r="B7"/>
    </row>
    <row r="8" spans="1:8">
      <c r="B8"/>
    </row>
    <row r="9" spans="1:8" ht="84" customHeight="1" thickBot="1">
      <c r="A9" s="77" t="s">
        <v>1</v>
      </c>
      <c r="B9" s="79" t="s">
        <v>175</v>
      </c>
      <c r="C9" s="79"/>
      <c r="D9" s="79" t="s">
        <v>176</v>
      </c>
      <c r="E9" s="79"/>
      <c r="F9" s="79" t="s">
        <v>177</v>
      </c>
      <c r="G9" s="79"/>
    </row>
    <row r="10" spans="1:8" ht="38.25">
      <c r="A10" s="77"/>
      <c r="B10" s="80" t="s">
        <v>178</v>
      </c>
      <c r="C10" s="31" t="s">
        <v>179</v>
      </c>
      <c r="D10" s="80" t="s">
        <v>178</v>
      </c>
      <c r="E10" s="31" t="s">
        <v>179</v>
      </c>
      <c r="F10" s="80" t="s">
        <v>178</v>
      </c>
      <c r="G10" s="31" t="s">
        <v>179</v>
      </c>
    </row>
    <row r="11" spans="1:8" ht="15.75" thickBot="1">
      <c r="A11" s="78"/>
      <c r="B11" s="81"/>
      <c r="C11" s="32" t="s">
        <v>180</v>
      </c>
      <c r="D11" s="81"/>
      <c r="E11" s="32" t="s">
        <v>180</v>
      </c>
      <c r="F11" s="81"/>
      <c r="G11" s="32" t="s">
        <v>180</v>
      </c>
    </row>
    <row r="12" spans="1:8" ht="15.75" thickBot="1">
      <c r="A12" s="33">
        <v>41275</v>
      </c>
      <c r="B12" s="32">
        <v>841945</v>
      </c>
      <c r="C12" s="32">
        <v>0</v>
      </c>
      <c r="D12" s="32">
        <v>0</v>
      </c>
      <c r="E12" s="32">
        <v>0</v>
      </c>
      <c r="F12" s="32">
        <v>142598</v>
      </c>
      <c r="G12" s="32">
        <v>0</v>
      </c>
      <c r="H12" s="7">
        <f>B12+D12+F12</f>
        <v>984543</v>
      </c>
    </row>
    <row r="13" spans="1:8" ht="15.75" thickBot="1">
      <c r="A13" s="33">
        <v>41306</v>
      </c>
      <c r="B13" s="32">
        <v>839634</v>
      </c>
      <c r="C13" s="32">
        <v>0</v>
      </c>
      <c r="D13" s="32">
        <v>0</v>
      </c>
      <c r="E13" s="32">
        <v>0</v>
      </c>
      <c r="F13" s="32">
        <v>142426</v>
      </c>
      <c r="G13" s="32">
        <v>0</v>
      </c>
      <c r="H13" s="7">
        <f t="shared" ref="H13:H24" si="0">B13+D13+F13</f>
        <v>982060</v>
      </c>
    </row>
    <row r="14" spans="1:8" ht="15.75" thickBot="1">
      <c r="A14" s="33">
        <v>41334</v>
      </c>
      <c r="B14" s="32">
        <v>840171</v>
      </c>
      <c r="C14" s="32">
        <v>0</v>
      </c>
      <c r="D14" s="32">
        <v>0</v>
      </c>
      <c r="E14" s="32">
        <v>0</v>
      </c>
      <c r="F14" s="32">
        <v>141721</v>
      </c>
      <c r="G14" s="32">
        <v>0</v>
      </c>
      <c r="H14" s="7">
        <f t="shared" si="0"/>
        <v>981892</v>
      </c>
    </row>
    <row r="15" spans="1:8" ht="15.75" thickBot="1">
      <c r="A15" s="33">
        <v>41365</v>
      </c>
      <c r="B15" s="32">
        <v>804710</v>
      </c>
      <c r="C15" s="32">
        <v>0</v>
      </c>
      <c r="D15" s="32">
        <v>0</v>
      </c>
      <c r="E15" s="32">
        <v>0</v>
      </c>
      <c r="F15" s="32">
        <v>141467</v>
      </c>
      <c r="G15" s="32">
        <v>0</v>
      </c>
      <c r="H15" s="7">
        <f t="shared" si="0"/>
        <v>946177</v>
      </c>
    </row>
    <row r="16" spans="1:8" ht="15.75" thickBot="1">
      <c r="A16" s="33">
        <v>41395</v>
      </c>
      <c r="B16" s="32">
        <v>824977</v>
      </c>
      <c r="C16" s="32">
        <v>0</v>
      </c>
      <c r="D16" s="32">
        <v>0</v>
      </c>
      <c r="E16" s="32">
        <v>0</v>
      </c>
      <c r="F16" s="32">
        <v>142559</v>
      </c>
      <c r="G16" s="32">
        <v>0</v>
      </c>
      <c r="H16" s="7">
        <f t="shared" si="0"/>
        <v>967536</v>
      </c>
    </row>
    <row r="17" spans="1:8" ht="15.75" thickBot="1">
      <c r="A17" s="33">
        <v>41426</v>
      </c>
      <c r="B17" s="32">
        <v>806941</v>
      </c>
      <c r="C17" s="32">
        <v>0</v>
      </c>
      <c r="D17" s="32">
        <v>0</v>
      </c>
      <c r="E17" s="32">
        <v>0</v>
      </c>
      <c r="F17" s="32">
        <v>142489</v>
      </c>
      <c r="G17" s="32">
        <v>0</v>
      </c>
      <c r="H17" s="7">
        <f t="shared" si="0"/>
        <v>949430</v>
      </c>
    </row>
    <row r="18" spans="1:8" ht="15.75" thickBot="1">
      <c r="A18" s="33">
        <v>41456</v>
      </c>
      <c r="B18" s="32">
        <v>675915</v>
      </c>
      <c r="C18" s="32">
        <v>0</v>
      </c>
      <c r="D18" s="32">
        <v>0</v>
      </c>
      <c r="E18" s="32">
        <v>0</v>
      </c>
      <c r="F18" s="32">
        <v>142884</v>
      </c>
      <c r="G18" s="32">
        <v>0</v>
      </c>
      <c r="H18" s="7">
        <f t="shared" si="0"/>
        <v>818799</v>
      </c>
    </row>
    <row r="19" spans="1:8" ht="15.75" thickBot="1">
      <c r="A19" s="33">
        <v>41487</v>
      </c>
      <c r="B19" s="32">
        <v>732808</v>
      </c>
      <c r="C19" s="32">
        <v>0</v>
      </c>
      <c r="D19" s="32">
        <v>0</v>
      </c>
      <c r="E19" s="32">
        <v>0</v>
      </c>
      <c r="F19" s="32">
        <v>143274</v>
      </c>
      <c r="G19" s="32">
        <v>0</v>
      </c>
      <c r="H19" s="7">
        <f t="shared" si="0"/>
        <v>876082</v>
      </c>
    </row>
    <row r="20" spans="1:8" ht="15.75" thickBot="1">
      <c r="A20" s="33">
        <v>41518</v>
      </c>
      <c r="B20" s="32">
        <v>835153</v>
      </c>
      <c r="C20" s="32">
        <v>0</v>
      </c>
      <c r="D20" s="32">
        <v>0</v>
      </c>
      <c r="E20" s="32">
        <v>0</v>
      </c>
      <c r="F20" s="32">
        <v>143037</v>
      </c>
      <c r="G20" s="32">
        <v>0</v>
      </c>
      <c r="H20" s="7">
        <f t="shared" si="0"/>
        <v>978190</v>
      </c>
    </row>
    <row r="21" spans="1:8" ht="15.75" thickBot="1">
      <c r="A21" s="34">
        <v>41548</v>
      </c>
      <c r="B21" s="35">
        <v>927345</v>
      </c>
      <c r="C21" s="35">
        <v>0</v>
      </c>
      <c r="D21" s="35">
        <v>0</v>
      </c>
      <c r="E21" s="35">
        <v>0</v>
      </c>
      <c r="F21" s="35">
        <v>143913</v>
      </c>
      <c r="G21" s="35">
        <v>0</v>
      </c>
      <c r="H21" s="7">
        <f t="shared" si="0"/>
        <v>1071258</v>
      </c>
    </row>
    <row r="22" spans="1:8" ht="15.75" thickBot="1">
      <c r="A22" s="33">
        <v>41579</v>
      </c>
      <c r="B22" s="32">
        <v>1123271</v>
      </c>
      <c r="C22" s="32">
        <v>0</v>
      </c>
      <c r="D22" s="32">
        <v>0</v>
      </c>
      <c r="E22" s="32">
        <v>0</v>
      </c>
      <c r="F22" s="32">
        <v>144373</v>
      </c>
      <c r="G22" s="32">
        <v>0</v>
      </c>
      <c r="H22" s="7">
        <f t="shared" si="0"/>
        <v>1267644</v>
      </c>
    </row>
    <row r="23" spans="1:8" ht="15.75" thickBot="1">
      <c r="A23" s="33">
        <v>41609</v>
      </c>
      <c r="B23" s="32">
        <v>1121337</v>
      </c>
      <c r="C23" s="32">
        <v>0</v>
      </c>
      <c r="D23" s="32">
        <v>0</v>
      </c>
      <c r="E23" s="32">
        <v>0</v>
      </c>
      <c r="F23" s="32">
        <v>144324</v>
      </c>
      <c r="G23" s="32">
        <v>0</v>
      </c>
      <c r="H23" s="7">
        <f t="shared" si="0"/>
        <v>1265661</v>
      </c>
    </row>
    <row r="24" spans="1:8" ht="15.75" thickBot="1">
      <c r="A24" s="33">
        <v>41640</v>
      </c>
      <c r="B24" s="32">
        <v>1090677</v>
      </c>
      <c r="C24" s="32">
        <v>0</v>
      </c>
      <c r="D24" s="32">
        <v>0</v>
      </c>
      <c r="E24" s="32">
        <v>0</v>
      </c>
      <c r="F24" s="32">
        <v>150182</v>
      </c>
      <c r="G24" s="32">
        <v>0</v>
      </c>
      <c r="H24" s="7">
        <f t="shared" si="0"/>
        <v>1240859</v>
      </c>
    </row>
  </sheetData>
  <mergeCells count="7">
    <mergeCell ref="A9:A11"/>
    <mergeCell ref="B9:C9"/>
    <mergeCell ref="D9:E9"/>
    <mergeCell ref="F9:G9"/>
    <mergeCell ref="B10:B11"/>
    <mergeCell ref="D10:D11"/>
    <mergeCell ref="F10:F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5703125" customWidth="1"/>
    <col min="2" max="2" width="16.5703125" style="14" customWidth="1"/>
    <col min="3" max="3" width="15" customWidth="1"/>
    <col min="4" max="4" width="17.28515625" customWidth="1"/>
    <col min="5" max="5" width="17.140625" customWidth="1"/>
    <col min="8" max="8" width="12.42578125" customWidth="1"/>
  </cols>
  <sheetData>
    <row r="1" spans="1:8" ht="102">
      <c r="A1" s="29" t="s">
        <v>68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3509700</v>
      </c>
      <c r="C9" s="32" t="s">
        <v>313</v>
      </c>
      <c r="D9" s="32">
        <v>0</v>
      </c>
      <c r="E9" s="32">
        <v>0</v>
      </c>
      <c r="F9" s="32">
        <v>220472</v>
      </c>
      <c r="G9" s="32" t="s">
        <v>314</v>
      </c>
      <c r="H9">
        <f>B9+D9+F9</f>
        <v>3730172</v>
      </c>
    </row>
    <row r="10" spans="1:8" ht="15.75" thickBot="1">
      <c r="A10" s="33">
        <v>41306</v>
      </c>
      <c r="B10" s="32">
        <v>3719886</v>
      </c>
      <c r="C10" s="32" t="s">
        <v>315</v>
      </c>
      <c r="D10" s="32">
        <v>0</v>
      </c>
      <c r="E10" s="32">
        <v>0</v>
      </c>
      <c r="F10" s="32">
        <v>239390</v>
      </c>
      <c r="G10" s="32" t="s">
        <v>316</v>
      </c>
      <c r="H10">
        <f t="shared" ref="H10:H21" si="0">B10+D10+F10</f>
        <v>3959276</v>
      </c>
    </row>
    <row r="11" spans="1:8" ht="15.75" thickBot="1">
      <c r="A11" s="33">
        <v>41334</v>
      </c>
      <c r="B11" s="32">
        <v>3447530</v>
      </c>
      <c r="C11" s="32" t="s">
        <v>317</v>
      </c>
      <c r="D11" s="32">
        <v>0</v>
      </c>
      <c r="E11" s="32">
        <v>0</v>
      </c>
      <c r="F11" s="32">
        <v>263070</v>
      </c>
      <c r="G11" s="32" t="s">
        <v>318</v>
      </c>
      <c r="H11">
        <f t="shared" si="0"/>
        <v>3710600</v>
      </c>
    </row>
    <row r="12" spans="1:8" ht="15.75" thickBot="1">
      <c r="A12" s="33">
        <v>41365</v>
      </c>
      <c r="B12" s="32">
        <v>3420979</v>
      </c>
      <c r="C12" s="32" t="s">
        <v>319</v>
      </c>
      <c r="D12" s="32">
        <v>0</v>
      </c>
      <c r="E12" s="32">
        <v>0</v>
      </c>
      <c r="F12" s="32">
        <v>268822</v>
      </c>
      <c r="G12" s="32" t="s">
        <v>320</v>
      </c>
      <c r="H12">
        <f t="shared" si="0"/>
        <v>3689801</v>
      </c>
    </row>
    <row r="13" spans="1:8" ht="15.75" thickBot="1">
      <c r="A13" s="33">
        <v>41395</v>
      </c>
      <c r="B13" s="32">
        <v>3416795</v>
      </c>
      <c r="C13" s="32" t="s">
        <v>321</v>
      </c>
      <c r="D13" s="32">
        <v>0</v>
      </c>
      <c r="E13" s="32">
        <v>0</v>
      </c>
      <c r="F13" s="32">
        <v>280993</v>
      </c>
      <c r="G13" s="32" t="s">
        <v>322</v>
      </c>
      <c r="H13">
        <f t="shared" si="0"/>
        <v>3697788</v>
      </c>
    </row>
    <row r="14" spans="1:8" ht="15.75" thickBot="1">
      <c r="A14" s="33">
        <v>41426</v>
      </c>
      <c r="B14" s="32">
        <v>1623661</v>
      </c>
      <c r="C14" s="32" t="s">
        <v>323</v>
      </c>
      <c r="D14" s="32">
        <v>0</v>
      </c>
      <c r="E14" s="32">
        <v>0</v>
      </c>
      <c r="F14" s="32">
        <v>279237</v>
      </c>
      <c r="G14" s="32" t="s">
        <v>324</v>
      </c>
      <c r="H14">
        <f t="shared" si="0"/>
        <v>1902898</v>
      </c>
    </row>
    <row r="15" spans="1:8" ht="15.75" thickBot="1">
      <c r="A15" s="33">
        <v>41456</v>
      </c>
      <c r="B15" s="32">
        <v>1520846</v>
      </c>
      <c r="C15" s="32" t="s">
        <v>325</v>
      </c>
      <c r="D15" s="32">
        <v>0</v>
      </c>
      <c r="E15" s="32">
        <v>0</v>
      </c>
      <c r="F15" s="32">
        <v>285744</v>
      </c>
      <c r="G15" s="32" t="s">
        <v>326</v>
      </c>
      <c r="H15">
        <f t="shared" si="0"/>
        <v>1806590</v>
      </c>
    </row>
    <row r="16" spans="1:8" ht="15.75" thickBot="1">
      <c r="A16" s="33">
        <v>41487</v>
      </c>
      <c r="B16" s="32">
        <v>1515792</v>
      </c>
      <c r="C16" s="32" t="s">
        <v>327</v>
      </c>
      <c r="D16" s="32">
        <v>0</v>
      </c>
      <c r="E16" s="32">
        <v>0</v>
      </c>
      <c r="F16" s="32">
        <v>294020</v>
      </c>
      <c r="G16" s="32" t="s">
        <v>328</v>
      </c>
      <c r="H16">
        <f t="shared" si="0"/>
        <v>1809812</v>
      </c>
    </row>
    <row r="17" spans="1:8" ht="15.75" thickBot="1">
      <c r="A17" s="34">
        <v>41518</v>
      </c>
      <c r="B17" s="35">
        <v>1477616</v>
      </c>
      <c r="C17" s="35" t="s">
        <v>329</v>
      </c>
      <c r="D17" s="35">
        <v>0</v>
      </c>
      <c r="E17" s="35">
        <v>0</v>
      </c>
      <c r="F17" s="35">
        <v>308609</v>
      </c>
      <c r="G17" s="35" t="s">
        <v>330</v>
      </c>
      <c r="H17">
        <f t="shared" si="0"/>
        <v>1786225</v>
      </c>
    </row>
    <row r="18" spans="1:8" ht="15.75" thickBot="1">
      <c r="A18" s="33">
        <v>41548</v>
      </c>
      <c r="B18" s="32">
        <v>1502835</v>
      </c>
      <c r="C18" s="32" t="s">
        <v>331</v>
      </c>
      <c r="D18" s="32">
        <v>0</v>
      </c>
      <c r="E18" s="32">
        <v>0</v>
      </c>
      <c r="F18" s="32">
        <v>330987</v>
      </c>
      <c r="G18" s="32" t="s">
        <v>332</v>
      </c>
      <c r="H18">
        <f t="shared" si="0"/>
        <v>1833822</v>
      </c>
    </row>
    <row r="19" spans="1:8" ht="15.75" thickBot="1">
      <c r="A19" s="33">
        <v>41579</v>
      </c>
      <c r="B19" s="32">
        <v>1573280</v>
      </c>
      <c r="C19" s="32" t="s">
        <v>333</v>
      </c>
      <c r="D19" s="32">
        <v>0</v>
      </c>
      <c r="E19" s="32">
        <v>0</v>
      </c>
      <c r="F19" s="32">
        <v>333706</v>
      </c>
      <c r="G19" s="32" t="s">
        <v>334</v>
      </c>
      <c r="H19">
        <f t="shared" si="0"/>
        <v>1906986</v>
      </c>
    </row>
    <row r="20" spans="1:8" ht="15.75" thickBot="1">
      <c r="A20" s="33">
        <v>41609</v>
      </c>
      <c r="B20" s="32">
        <v>1647166</v>
      </c>
      <c r="C20" s="32" t="s">
        <v>335</v>
      </c>
      <c r="D20" s="32">
        <v>0</v>
      </c>
      <c r="E20" s="32">
        <v>0</v>
      </c>
      <c r="F20" s="32">
        <v>354361</v>
      </c>
      <c r="G20" s="32" t="s">
        <v>336</v>
      </c>
      <c r="H20">
        <f t="shared" si="0"/>
        <v>2001527</v>
      </c>
    </row>
    <row r="21" spans="1:8" ht="15.75" thickBot="1">
      <c r="A21" s="33">
        <v>41640</v>
      </c>
      <c r="B21" s="32">
        <v>1500253</v>
      </c>
      <c r="C21" s="32" t="s">
        <v>337</v>
      </c>
      <c r="D21" s="32">
        <v>0</v>
      </c>
      <c r="E21" s="32">
        <v>0</v>
      </c>
      <c r="F21" s="32">
        <v>338646</v>
      </c>
      <c r="G21" s="32" t="s">
        <v>338</v>
      </c>
      <c r="H21">
        <f t="shared" si="0"/>
        <v>1838899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32275"/>
  <sheetViews>
    <sheetView topLeftCell="B1" zoomScale="70" zoomScaleNormal="70" workbookViewId="0">
      <selection activeCell="E7" sqref="E7"/>
    </sheetView>
  </sheetViews>
  <sheetFormatPr defaultRowHeight="15"/>
  <cols>
    <col min="1" max="1" width="4" customWidth="1"/>
    <col min="2" max="2" width="21.85546875" customWidth="1"/>
    <col min="3" max="3" width="14.28515625" style="54" customWidth="1"/>
    <col min="4" max="4" width="4.85546875" style="54" customWidth="1"/>
    <col min="5" max="5" width="3.7109375" style="54" customWidth="1"/>
    <col min="6" max="6" width="4" customWidth="1"/>
    <col min="7" max="7" width="21.85546875" customWidth="1"/>
    <col min="8" max="8" width="21.85546875" style="54" customWidth="1"/>
    <col min="9" max="9" width="4.85546875" style="54" customWidth="1"/>
    <col min="10" max="10" width="4.5703125" style="54" customWidth="1"/>
    <col min="11" max="11" width="4.85546875" customWidth="1"/>
    <col min="12" max="12" width="21.85546875" customWidth="1"/>
    <col min="13" max="13" width="13.7109375" style="54" customWidth="1"/>
    <col min="14" max="14" width="4.7109375" customWidth="1"/>
    <col min="15" max="15" width="26.140625" customWidth="1"/>
    <col min="16" max="16" width="30.5703125" customWidth="1"/>
  </cols>
  <sheetData>
    <row r="1" spans="1:16" s="55" customFormat="1">
      <c r="B1" s="55" t="s">
        <v>1229</v>
      </c>
      <c r="C1" s="56"/>
      <c r="D1" s="56"/>
      <c r="E1" s="56"/>
      <c r="G1" s="55" t="s">
        <v>1233</v>
      </c>
      <c r="H1" s="56" t="s">
        <v>1231</v>
      </c>
      <c r="I1" s="56"/>
      <c r="J1" s="56"/>
      <c r="L1" s="55" t="s">
        <v>1227</v>
      </c>
      <c r="M1" s="56"/>
      <c r="O1" s="55" t="s">
        <v>1248</v>
      </c>
      <c r="P1" s="72" t="s">
        <v>1249</v>
      </c>
    </row>
    <row r="3" spans="1:16">
      <c r="B3" s="55" t="s">
        <v>1230</v>
      </c>
      <c r="C3" s="56">
        <v>4.5059906413157817E-2</v>
      </c>
      <c r="D3" s="56"/>
      <c r="G3" s="55" t="s">
        <v>1230</v>
      </c>
      <c r="H3" s="54">
        <v>0.96371085163482217</v>
      </c>
      <c r="L3" s="55" t="s">
        <v>1230</v>
      </c>
      <c r="M3" s="54">
        <v>9.9200000000000004E-4</v>
      </c>
    </row>
    <row r="4" spans="1:16">
      <c r="A4">
        <v>1</v>
      </c>
      <c r="B4" t="s">
        <v>0</v>
      </c>
      <c r="C4" s="54">
        <v>3.740606523632322E-2</v>
      </c>
      <c r="F4">
        <v>1</v>
      </c>
      <c r="G4" t="s">
        <v>0</v>
      </c>
      <c r="H4" s="58">
        <v>0.48465474320031898</v>
      </c>
      <c r="I4" s="58"/>
      <c r="J4" s="58"/>
      <c r="K4">
        <v>1</v>
      </c>
      <c r="L4" t="s">
        <v>0</v>
      </c>
      <c r="M4" s="54">
        <v>1.9996E-2</v>
      </c>
      <c r="O4">
        <v>1554214</v>
      </c>
      <c r="P4">
        <v>-1890576</v>
      </c>
    </row>
    <row r="5" spans="1:16">
      <c r="A5">
        <v>2</v>
      </c>
      <c r="B5" t="s">
        <v>2</v>
      </c>
      <c r="C5" s="54">
        <v>2.1970145413600834E-2</v>
      </c>
      <c r="F5">
        <v>2</v>
      </c>
      <c r="G5" t="s">
        <v>2</v>
      </c>
      <c r="H5" s="54">
        <v>1.5528938933845255</v>
      </c>
      <c r="K5">
        <v>2</v>
      </c>
      <c r="L5" t="s">
        <v>2</v>
      </c>
      <c r="M5" s="54">
        <v>3.3969999999999998E-3</v>
      </c>
      <c r="O5">
        <v>582667</v>
      </c>
      <c r="P5">
        <v>-89562</v>
      </c>
    </row>
    <row r="6" spans="1:16">
      <c r="A6">
        <v>3</v>
      </c>
      <c r="B6" t="s">
        <v>3</v>
      </c>
      <c r="C6" s="54">
        <v>2.8353772922653429E-2</v>
      </c>
      <c r="F6">
        <v>3</v>
      </c>
      <c r="G6" t="s">
        <v>3</v>
      </c>
      <c r="H6" s="54">
        <v>0.57426789549802493</v>
      </c>
      <c r="K6">
        <v>3</v>
      </c>
      <c r="L6" t="s">
        <v>3</v>
      </c>
      <c r="M6" s="54">
        <v>4.248E-3</v>
      </c>
      <c r="O6">
        <v>1482165</v>
      </c>
      <c r="P6">
        <v>-884030</v>
      </c>
    </row>
    <row r="7" spans="1:16">
      <c r="A7">
        <v>4</v>
      </c>
      <c r="B7" t="s">
        <v>4</v>
      </c>
      <c r="C7" s="54">
        <v>4.3049601739210519E-2</v>
      </c>
      <c r="F7">
        <v>4</v>
      </c>
      <c r="G7" t="s">
        <v>4</v>
      </c>
      <c r="H7" s="54">
        <v>0.87481123848233699</v>
      </c>
      <c r="K7">
        <v>4</v>
      </c>
      <c r="L7" t="s">
        <v>4</v>
      </c>
      <c r="M7" s="54">
        <v>2.7699999999999999E-3</v>
      </c>
      <c r="O7">
        <v>27410567</v>
      </c>
      <c r="P7">
        <v>1989063</v>
      </c>
    </row>
    <row r="8" spans="1:16">
      <c r="A8">
        <v>5</v>
      </c>
      <c r="B8" t="s">
        <v>106</v>
      </c>
      <c r="C8" s="54">
        <v>5.3876270837737335E-2</v>
      </c>
      <c r="F8">
        <v>5</v>
      </c>
      <c r="G8" t="s">
        <v>106</v>
      </c>
      <c r="H8" s="54">
        <v>1.6349631897970485</v>
      </c>
      <c r="K8">
        <v>5</v>
      </c>
      <c r="L8" t="s">
        <v>106</v>
      </c>
      <c r="M8" s="54">
        <v>7.2779999999999997E-3</v>
      </c>
      <c r="O8">
        <v>1276949</v>
      </c>
      <c r="P8">
        <v>-102137</v>
      </c>
    </row>
    <row r="9" spans="1:16">
      <c r="A9">
        <v>6</v>
      </c>
      <c r="B9" t="s">
        <v>107</v>
      </c>
      <c r="C9" s="54">
        <v>3.8925127935938782E-2</v>
      </c>
      <c r="F9">
        <v>6</v>
      </c>
      <c r="G9" t="s">
        <v>107</v>
      </c>
      <c r="H9" s="54">
        <v>0.78659382910081799</v>
      </c>
      <c r="K9">
        <v>6</v>
      </c>
      <c r="L9" t="s">
        <v>107</v>
      </c>
      <c r="M9" s="54">
        <v>8.7290000000000006E-3</v>
      </c>
      <c r="O9">
        <v>1377111</v>
      </c>
      <c r="P9">
        <v>-1557509</v>
      </c>
    </row>
    <row r="10" spans="1:16" ht="14.25" customHeight="1">
      <c r="A10">
        <v>7</v>
      </c>
      <c r="B10" t="s">
        <v>108</v>
      </c>
      <c r="C10" s="54">
        <v>5.9039956989634164E-2</v>
      </c>
      <c r="F10">
        <v>7</v>
      </c>
      <c r="G10" t="s">
        <v>108</v>
      </c>
      <c r="H10" s="54">
        <v>0.85731048901214202</v>
      </c>
      <c r="K10">
        <v>7</v>
      </c>
      <c r="L10" t="s">
        <v>108</v>
      </c>
      <c r="M10" s="54">
        <v>1.3089999999999999E-2</v>
      </c>
      <c r="O10">
        <v>742077</v>
      </c>
      <c r="P10">
        <v>-1465211</v>
      </c>
    </row>
    <row r="11" spans="1:16">
      <c r="A11">
        <v>8</v>
      </c>
      <c r="B11" t="s">
        <v>109</v>
      </c>
      <c r="C11" s="54">
        <v>1.7418226726490772E-2</v>
      </c>
      <c r="F11">
        <v>8</v>
      </c>
      <c r="G11" t="s">
        <v>109</v>
      </c>
      <c r="H11" s="54">
        <v>0.25225860529032862</v>
      </c>
      <c r="K11">
        <v>8</v>
      </c>
      <c r="L11" t="s">
        <v>109</v>
      </c>
      <c r="M11" s="54">
        <v>1.005E-2</v>
      </c>
      <c r="O11">
        <v>655588</v>
      </c>
      <c r="P11">
        <v>-1949856</v>
      </c>
    </row>
    <row r="12" spans="1:16">
      <c r="A12">
        <v>9</v>
      </c>
      <c r="B12" t="s">
        <v>110</v>
      </c>
      <c r="C12" s="54">
        <v>9.1568055162327189E-2</v>
      </c>
      <c r="F12">
        <v>9</v>
      </c>
      <c r="G12" t="s">
        <v>110</v>
      </c>
      <c r="H12" s="54">
        <v>1.154522391840624</v>
      </c>
      <c r="K12">
        <v>9</v>
      </c>
      <c r="L12" t="s">
        <v>110</v>
      </c>
      <c r="M12" s="54">
        <v>4.1910000000000003E-3</v>
      </c>
      <c r="O12">
        <v>4549502</v>
      </c>
      <c r="P12">
        <v>353662</v>
      </c>
    </row>
    <row r="13" spans="1:16">
      <c r="A13">
        <v>10</v>
      </c>
      <c r="B13" t="s">
        <v>13</v>
      </c>
      <c r="C13" s="54">
        <v>4.5129438923112934E-2</v>
      </c>
      <c r="F13">
        <v>10</v>
      </c>
      <c r="G13" t="s">
        <v>13</v>
      </c>
      <c r="H13" s="54">
        <v>1.0402996069596908</v>
      </c>
      <c r="K13">
        <v>10</v>
      </c>
      <c r="L13" t="s">
        <v>13</v>
      </c>
      <c r="M13" s="54">
        <v>6.5300000000000004E-4</v>
      </c>
    </row>
    <row r="14" spans="1:16">
      <c r="A14">
        <v>11</v>
      </c>
      <c r="B14" t="s">
        <v>111</v>
      </c>
      <c r="C14" s="54">
        <v>4.1730626595018916E-2</v>
      </c>
      <c r="F14">
        <v>11</v>
      </c>
      <c r="G14" t="s">
        <v>111</v>
      </c>
      <c r="H14" s="54">
        <v>0.94988981372467185</v>
      </c>
      <c r="K14">
        <v>11</v>
      </c>
      <c r="L14" t="s">
        <v>111</v>
      </c>
      <c r="M14" s="54">
        <v>1.916E-3</v>
      </c>
      <c r="O14">
        <v>33509280</v>
      </c>
      <c r="P14">
        <v>12257923</v>
      </c>
    </row>
    <row r="15" spans="1:16">
      <c r="A15">
        <v>12</v>
      </c>
      <c r="B15" t="s">
        <v>112</v>
      </c>
      <c r="C15" s="54">
        <v>5.2828648431803092E-2</v>
      </c>
      <c r="F15">
        <v>12</v>
      </c>
      <c r="G15" t="s">
        <v>112</v>
      </c>
      <c r="H15" s="54">
        <v>1.3137761622372364</v>
      </c>
      <c r="K15">
        <v>12</v>
      </c>
      <c r="L15" t="s">
        <v>112</v>
      </c>
      <c r="M15" s="54">
        <v>6.2769999999999996E-3</v>
      </c>
      <c r="O15">
        <v>1240859</v>
      </c>
      <c r="P15">
        <v>256316</v>
      </c>
    </row>
    <row r="16" spans="1:16">
      <c r="A16">
        <v>13</v>
      </c>
      <c r="B16" t="s">
        <v>113</v>
      </c>
      <c r="C16" s="54">
        <v>4.7758138428611513E-2</v>
      </c>
      <c r="F16">
        <v>13</v>
      </c>
      <c r="G16" t="s">
        <v>113</v>
      </c>
      <c r="H16" s="54">
        <v>0.8876933323560392</v>
      </c>
      <c r="K16">
        <v>13</v>
      </c>
      <c r="L16" t="s">
        <v>113</v>
      </c>
      <c r="M16" s="54">
        <v>3.8040000000000001E-3</v>
      </c>
      <c r="O16">
        <v>1838899</v>
      </c>
      <c r="P16">
        <v>-1891273</v>
      </c>
    </row>
    <row r="17" spans="1:16">
      <c r="A17">
        <v>14</v>
      </c>
      <c r="B17" t="s">
        <v>114</v>
      </c>
      <c r="C17" s="54">
        <v>8.8370421335362992E-2</v>
      </c>
      <c r="F17">
        <v>14</v>
      </c>
      <c r="G17" t="s">
        <v>114</v>
      </c>
      <c r="H17" s="54">
        <v>2.4315377357932824</v>
      </c>
      <c r="K17">
        <v>14</v>
      </c>
      <c r="L17" t="s">
        <v>114</v>
      </c>
      <c r="M17" s="54">
        <v>2.2339999999999999E-2</v>
      </c>
      <c r="O17">
        <v>4277695</v>
      </c>
      <c r="P17">
        <v>656391</v>
      </c>
    </row>
    <row r="18" spans="1:16">
      <c r="A18">
        <v>15</v>
      </c>
      <c r="B18" t="s">
        <v>115</v>
      </c>
      <c r="C18" s="54">
        <v>4.8270998206646161E-2</v>
      </c>
      <c r="F18">
        <v>15</v>
      </c>
      <c r="G18" t="s">
        <v>115</v>
      </c>
      <c r="H18" s="54">
        <v>0.55191354779714785</v>
      </c>
      <c r="K18">
        <v>15</v>
      </c>
      <c r="L18" t="s">
        <v>115</v>
      </c>
      <c r="M18" s="54">
        <v>1.2579E-2</v>
      </c>
      <c r="O18">
        <v>581793</v>
      </c>
      <c r="P18">
        <v>-535288</v>
      </c>
    </row>
    <row r="19" spans="1:16">
      <c r="A19">
        <v>16</v>
      </c>
      <c r="B19" t="s">
        <v>116</v>
      </c>
      <c r="C19" s="54">
        <v>2.7435635935830843E-2</v>
      </c>
      <c r="F19">
        <v>16</v>
      </c>
      <c r="G19" t="s">
        <v>116</v>
      </c>
      <c r="H19" s="54">
        <v>1.6581670704781704</v>
      </c>
      <c r="K19">
        <v>16</v>
      </c>
      <c r="L19" t="s">
        <v>116</v>
      </c>
      <c r="M19" s="54">
        <v>4.7390000000000002E-3</v>
      </c>
      <c r="O19">
        <v>836121</v>
      </c>
      <c r="P19">
        <v>-432711</v>
      </c>
    </row>
    <row r="20" spans="1:16">
      <c r="A20">
        <v>17</v>
      </c>
      <c r="B20" t="s">
        <v>117</v>
      </c>
      <c r="C20" s="54">
        <v>2.742604567359538E-2</v>
      </c>
      <c r="F20">
        <v>17</v>
      </c>
      <c r="G20" t="s">
        <v>117</v>
      </c>
      <c r="H20" s="54">
        <v>0.88366407396570612</v>
      </c>
      <c r="K20">
        <v>17</v>
      </c>
      <c r="L20" t="s">
        <v>117</v>
      </c>
      <c r="M20" s="54">
        <v>5.1710000000000002E-3</v>
      </c>
      <c r="O20">
        <v>1385109</v>
      </c>
      <c r="P20">
        <v>-1093471</v>
      </c>
    </row>
    <row r="21" spans="1:16">
      <c r="A21">
        <v>18</v>
      </c>
      <c r="B21" t="s">
        <v>118</v>
      </c>
      <c r="C21" s="54">
        <v>5.7792811386112482E-2</v>
      </c>
      <c r="F21">
        <v>18</v>
      </c>
      <c r="G21" t="s">
        <v>118</v>
      </c>
      <c r="H21" s="54">
        <v>0.66057008419578356</v>
      </c>
      <c r="K21">
        <v>18</v>
      </c>
      <c r="L21" t="s">
        <v>118</v>
      </c>
      <c r="M21" s="54">
        <v>6.143E-3</v>
      </c>
      <c r="O21">
        <v>14234250</v>
      </c>
      <c r="P21">
        <v>1656393</v>
      </c>
    </row>
    <row r="22" spans="1:16">
      <c r="A22">
        <v>19</v>
      </c>
      <c r="B22" t="s">
        <v>119</v>
      </c>
      <c r="C22" s="54">
        <v>6.4995701246970891E-2</v>
      </c>
      <c r="F22">
        <v>19</v>
      </c>
      <c r="G22" t="s">
        <v>119</v>
      </c>
      <c r="H22" s="54">
        <v>2.630158826949538</v>
      </c>
      <c r="K22">
        <v>19</v>
      </c>
      <c r="L22" t="s">
        <v>119</v>
      </c>
      <c r="M22" s="54">
        <v>2.1676000000000001E-2</v>
      </c>
      <c r="O22">
        <v>2463232</v>
      </c>
      <c r="P22">
        <v>402386</v>
      </c>
    </row>
    <row r="23" spans="1:16">
      <c r="A23">
        <v>20</v>
      </c>
      <c r="B23" t="s">
        <v>120</v>
      </c>
      <c r="C23" s="54">
        <v>0.10947431096420152</v>
      </c>
      <c r="F23">
        <v>20</v>
      </c>
      <c r="G23" t="s">
        <v>120</v>
      </c>
      <c r="H23" s="54">
        <v>0.86445994415991845</v>
      </c>
      <c r="K23">
        <v>20</v>
      </c>
      <c r="L23" t="s">
        <v>120</v>
      </c>
      <c r="M23" s="54">
        <v>1.337E-2</v>
      </c>
      <c r="O23">
        <v>6310669</v>
      </c>
      <c r="P23">
        <v>-4083880</v>
      </c>
    </row>
    <row r="24" spans="1:16">
      <c r="A24">
        <v>21</v>
      </c>
      <c r="B24" t="s">
        <v>121</v>
      </c>
      <c r="C24" s="54">
        <v>4.4348950832952018E-2</v>
      </c>
      <c r="F24">
        <v>21</v>
      </c>
      <c r="G24" t="s">
        <v>121</v>
      </c>
      <c r="H24" s="54">
        <v>0.86301017683041092</v>
      </c>
      <c r="K24">
        <v>21</v>
      </c>
      <c r="L24" t="s">
        <v>121</v>
      </c>
      <c r="M24" s="54">
        <v>2.7339999999999999E-3</v>
      </c>
      <c r="O24">
        <v>65185164</v>
      </c>
      <c r="P24">
        <v>878406</v>
      </c>
    </row>
    <row r="25" spans="1:16">
      <c r="A25">
        <v>22</v>
      </c>
      <c r="B25" t="s">
        <v>122</v>
      </c>
      <c r="C25" s="54">
        <v>8.8908291109755275E-2</v>
      </c>
      <c r="F25">
        <v>22</v>
      </c>
      <c r="G25" t="s">
        <v>122</v>
      </c>
      <c r="H25" s="54">
        <v>0.68328399888534475</v>
      </c>
      <c r="K25">
        <v>22</v>
      </c>
      <c r="L25" t="s">
        <v>122</v>
      </c>
      <c r="M25" s="54">
        <v>7.2820000000000003E-3</v>
      </c>
      <c r="O25">
        <v>5486640</v>
      </c>
      <c r="P25">
        <v>-2375239</v>
      </c>
    </row>
    <row r="26" spans="1:16">
      <c r="A26">
        <v>23</v>
      </c>
      <c r="B26" t="s">
        <v>123</v>
      </c>
      <c r="C26" s="54">
        <v>6.6992408544587365E-2</v>
      </c>
      <c r="F26">
        <v>23</v>
      </c>
      <c r="G26" t="s">
        <v>123</v>
      </c>
      <c r="H26" s="54">
        <v>0.666441979335476</v>
      </c>
      <c r="K26">
        <v>23</v>
      </c>
      <c r="L26" t="s">
        <v>123</v>
      </c>
      <c r="M26" s="54">
        <v>8.4410000000000006E-3</v>
      </c>
      <c r="O26">
        <v>936626</v>
      </c>
      <c r="P26">
        <v>22633</v>
      </c>
    </row>
    <row r="27" spans="1:16">
      <c r="A27">
        <v>24</v>
      </c>
      <c r="B27" t="s">
        <v>124</v>
      </c>
      <c r="C27" s="54">
        <v>0.10230260038894111</v>
      </c>
      <c r="F27">
        <v>24</v>
      </c>
      <c r="G27" t="s">
        <v>124</v>
      </c>
      <c r="H27" s="54">
        <v>0.84439309162889109</v>
      </c>
      <c r="K27">
        <v>24</v>
      </c>
      <c r="L27" t="s">
        <v>124</v>
      </c>
      <c r="M27" s="54">
        <v>6.8950000000000001E-3</v>
      </c>
      <c r="O27">
        <v>5269094</v>
      </c>
      <c r="P27">
        <v>175386</v>
      </c>
    </row>
    <row r="28" spans="1:16">
      <c r="A28">
        <v>25</v>
      </c>
      <c r="B28" t="s">
        <v>125</v>
      </c>
      <c r="C28" s="54">
        <v>7.516506817407069E-2</v>
      </c>
      <c r="F28">
        <v>25</v>
      </c>
      <c r="G28" t="s">
        <v>125</v>
      </c>
      <c r="H28" s="54">
        <v>1.7888826926117365</v>
      </c>
      <c r="K28">
        <v>25</v>
      </c>
      <c r="L28" t="s">
        <v>125</v>
      </c>
      <c r="M28" s="54">
        <v>1.6150000000000001E-2</v>
      </c>
      <c r="O28">
        <v>3892792</v>
      </c>
      <c r="P28">
        <v>1910085</v>
      </c>
    </row>
    <row r="29" spans="1:16">
      <c r="A29">
        <v>26</v>
      </c>
      <c r="B29" t="s">
        <v>126</v>
      </c>
      <c r="C29" s="54">
        <v>8.8458315191676198E-2</v>
      </c>
      <c r="F29">
        <v>26</v>
      </c>
      <c r="G29" t="s">
        <v>126</v>
      </c>
      <c r="H29" s="54">
        <v>1.7695245186193906</v>
      </c>
      <c r="K29">
        <v>26</v>
      </c>
      <c r="L29" t="s">
        <v>126</v>
      </c>
      <c r="M29" s="54">
        <v>2.2046E-2</v>
      </c>
      <c r="O29">
        <v>5210878</v>
      </c>
      <c r="P29">
        <v>2533557</v>
      </c>
    </row>
    <row r="30" spans="1:16">
      <c r="A30">
        <v>27</v>
      </c>
      <c r="B30" t="s">
        <v>92</v>
      </c>
      <c r="C30" s="54">
        <v>5.2766475957823467E-2</v>
      </c>
      <c r="F30">
        <v>27</v>
      </c>
      <c r="G30" t="s">
        <v>92</v>
      </c>
      <c r="H30" s="54">
        <v>2.4769566916721195</v>
      </c>
      <c r="K30">
        <v>27</v>
      </c>
      <c r="L30" t="s">
        <v>92</v>
      </c>
      <c r="M30" s="54">
        <v>2.1288999999999999E-2</v>
      </c>
      <c r="O30">
        <v>4052535</v>
      </c>
      <c r="P30">
        <v>2597864</v>
      </c>
    </row>
    <row r="31" spans="1:16">
      <c r="A31">
        <v>28</v>
      </c>
      <c r="B31" t="s">
        <v>127</v>
      </c>
      <c r="C31" s="54">
        <v>7.8882082704643655E-2</v>
      </c>
      <c r="F31">
        <v>28</v>
      </c>
      <c r="G31" t="s">
        <v>127</v>
      </c>
      <c r="H31" s="54">
        <v>0.72338969418707011</v>
      </c>
      <c r="K31">
        <v>28</v>
      </c>
      <c r="L31" t="s">
        <v>127</v>
      </c>
      <c r="M31" s="54">
        <v>7.0829999999999999E-3</v>
      </c>
      <c r="O31">
        <v>4651981</v>
      </c>
      <c r="P31">
        <v>-208273</v>
      </c>
    </row>
    <row r="32" spans="1:16">
      <c r="A32">
        <v>29</v>
      </c>
      <c r="B32" t="s">
        <v>128</v>
      </c>
      <c r="C32" s="54">
        <v>3.9934319161730007E-2</v>
      </c>
      <c r="F32">
        <v>29</v>
      </c>
      <c r="G32" t="s">
        <v>128</v>
      </c>
      <c r="H32" s="54">
        <v>1.2145187102184853</v>
      </c>
      <c r="K32">
        <v>29</v>
      </c>
      <c r="L32" t="s">
        <v>128</v>
      </c>
      <c r="M32" s="54">
        <v>4.457E-3</v>
      </c>
      <c r="O32">
        <v>922078</v>
      </c>
      <c r="P32">
        <v>264756</v>
      </c>
    </row>
    <row r="33" spans="1:16">
      <c r="A33">
        <v>30</v>
      </c>
      <c r="B33" t="s">
        <v>129</v>
      </c>
      <c r="C33" s="54">
        <v>4.9473520138967865E-2</v>
      </c>
      <c r="F33">
        <v>30</v>
      </c>
      <c r="G33" t="s">
        <v>129</v>
      </c>
      <c r="H33" s="54">
        <v>0.92719115036015176</v>
      </c>
      <c r="K33">
        <v>30</v>
      </c>
      <c r="L33" t="s">
        <v>129</v>
      </c>
      <c r="M33" s="54">
        <v>1.5319999999999999E-3</v>
      </c>
      <c r="O33">
        <v>4616342</v>
      </c>
      <c r="P33">
        <v>101585</v>
      </c>
    </row>
    <row r="34" spans="1:16">
      <c r="A34">
        <v>31</v>
      </c>
      <c r="B34" t="s">
        <v>39</v>
      </c>
      <c r="C34" s="54">
        <v>8.5933283501507376E-2</v>
      </c>
      <c r="F34">
        <v>31</v>
      </c>
      <c r="G34" t="s">
        <v>39</v>
      </c>
      <c r="H34" s="54">
        <v>0.95710533333531134</v>
      </c>
      <c r="K34">
        <v>31</v>
      </c>
      <c r="L34" t="s">
        <v>39</v>
      </c>
      <c r="M34" s="54">
        <v>3.5469999999999998E-3</v>
      </c>
      <c r="O34">
        <v>52491244</v>
      </c>
      <c r="P34">
        <v>7772891</v>
      </c>
    </row>
    <row r="35" spans="1:16">
      <c r="A35">
        <v>32</v>
      </c>
      <c r="B35" t="s">
        <v>130</v>
      </c>
      <c r="C35" s="54">
        <v>8.3903037486537879E-2</v>
      </c>
      <c r="F35">
        <v>32</v>
      </c>
      <c r="G35" t="s">
        <v>130</v>
      </c>
      <c r="H35" s="54">
        <v>0.13624322388541518</v>
      </c>
      <c r="K35">
        <v>32</v>
      </c>
      <c r="L35" t="s">
        <v>130</v>
      </c>
      <c r="M35" s="54">
        <v>6.3480999999999996E-2</v>
      </c>
      <c r="O35">
        <v>491076</v>
      </c>
      <c r="P35">
        <v>-2789230</v>
      </c>
    </row>
    <row r="36" spans="1:16">
      <c r="A36">
        <v>33</v>
      </c>
      <c r="B36" t="s">
        <v>131</v>
      </c>
      <c r="C36" s="54">
        <v>4.5096203660596627E-2</v>
      </c>
      <c r="F36">
        <v>33</v>
      </c>
      <c r="G36" t="s">
        <v>131</v>
      </c>
      <c r="H36" s="54">
        <v>0.83910288255265753</v>
      </c>
      <c r="K36">
        <v>33</v>
      </c>
      <c r="L36" t="s">
        <v>131</v>
      </c>
      <c r="M36" s="54">
        <v>7.3130000000000001E-3</v>
      </c>
      <c r="O36">
        <v>345654</v>
      </c>
      <c r="P36">
        <v>-31309</v>
      </c>
    </row>
    <row r="37" spans="1:16">
      <c r="A37">
        <v>34</v>
      </c>
      <c r="B37" t="s">
        <v>132</v>
      </c>
      <c r="C37" s="54">
        <v>4.74561892762718E-2</v>
      </c>
      <c r="F37">
        <v>34</v>
      </c>
      <c r="G37" t="s">
        <v>132</v>
      </c>
      <c r="H37" s="54">
        <v>1.4575501446143102</v>
      </c>
      <c r="K37">
        <v>34</v>
      </c>
      <c r="L37" t="s">
        <v>132</v>
      </c>
      <c r="M37" s="54">
        <v>4.4929999999999996E-3</v>
      </c>
      <c r="O37">
        <v>32315437</v>
      </c>
      <c r="P37">
        <v>13860055</v>
      </c>
    </row>
    <row r="38" spans="1:16">
      <c r="A38">
        <v>35</v>
      </c>
      <c r="B38" t="s">
        <v>133</v>
      </c>
      <c r="C38" s="54">
        <v>3.7301771902409665E-2</v>
      </c>
      <c r="F38">
        <v>35</v>
      </c>
      <c r="G38" t="s">
        <v>133</v>
      </c>
      <c r="H38" s="54">
        <v>1.0723226474119376</v>
      </c>
      <c r="K38">
        <v>35</v>
      </c>
      <c r="L38" t="s">
        <v>133</v>
      </c>
      <c r="M38" s="54">
        <v>3.0240000000000002E-3</v>
      </c>
      <c r="O38">
        <v>1174086</v>
      </c>
      <c r="P38">
        <v>142663</v>
      </c>
    </row>
    <row r="39" spans="1:16">
      <c r="A39">
        <v>36</v>
      </c>
      <c r="B39" t="s">
        <v>134</v>
      </c>
      <c r="C39" s="54">
        <v>8.197247570591551E-2</v>
      </c>
      <c r="F39">
        <v>36</v>
      </c>
      <c r="G39" t="s">
        <v>134</v>
      </c>
      <c r="H39" s="54">
        <v>0.9516682562066946</v>
      </c>
      <c r="K39">
        <v>36</v>
      </c>
      <c r="L39" t="s">
        <v>134</v>
      </c>
      <c r="M39" s="54">
        <v>9.8930000000000008E-3</v>
      </c>
      <c r="O39">
        <v>1316688</v>
      </c>
      <c r="P39">
        <v>243255</v>
      </c>
    </row>
    <row r="40" spans="1:16">
      <c r="A40">
        <v>37</v>
      </c>
      <c r="B40" t="s">
        <v>135</v>
      </c>
      <c r="C40" s="54">
        <v>4.5973586897288622E-2</v>
      </c>
      <c r="F40">
        <v>37</v>
      </c>
      <c r="G40" t="s">
        <v>135</v>
      </c>
      <c r="H40" s="54">
        <v>3.9069277819552592</v>
      </c>
      <c r="K40">
        <v>37</v>
      </c>
      <c r="L40" t="s">
        <v>135</v>
      </c>
      <c r="M40" s="54">
        <v>1.7845E-2</v>
      </c>
      <c r="O40">
        <v>3003901</v>
      </c>
      <c r="P40">
        <v>2034972</v>
      </c>
    </row>
    <row r="41" spans="1:16">
      <c r="A41">
        <v>38</v>
      </c>
      <c r="B41" t="s">
        <v>136</v>
      </c>
      <c r="C41" s="54">
        <v>0.18682881943400589</v>
      </c>
      <c r="F41">
        <v>38</v>
      </c>
      <c r="G41" t="s">
        <v>136</v>
      </c>
      <c r="H41" s="54">
        <v>1.4149805236485815</v>
      </c>
      <c r="K41">
        <v>38</v>
      </c>
      <c r="L41" t="s">
        <v>136</v>
      </c>
      <c r="M41" s="54">
        <v>2.3365E-2</v>
      </c>
      <c r="O41">
        <v>1708395</v>
      </c>
      <c r="P41">
        <v>478694</v>
      </c>
    </row>
    <row r="42" spans="1:16">
      <c r="A42">
        <v>39</v>
      </c>
      <c r="B42" t="s">
        <v>137</v>
      </c>
      <c r="C42" s="54">
        <v>6.1667944916421961E-2</v>
      </c>
      <c r="F42">
        <v>39</v>
      </c>
      <c r="G42" t="s">
        <v>137</v>
      </c>
      <c r="H42" s="54">
        <v>0.73671190350136773</v>
      </c>
      <c r="K42">
        <v>39</v>
      </c>
      <c r="L42" t="s">
        <v>137</v>
      </c>
      <c r="M42" s="54">
        <v>5.1799999999999997E-3</v>
      </c>
      <c r="O42">
        <v>689178</v>
      </c>
      <c r="P42">
        <v>-351861</v>
      </c>
    </row>
    <row r="43" spans="1:16">
      <c r="A43">
        <v>40</v>
      </c>
      <c r="B43" t="s">
        <v>138</v>
      </c>
      <c r="C43" s="54">
        <v>4.5748725448924728E-2</v>
      </c>
      <c r="F43">
        <v>40</v>
      </c>
      <c r="G43" t="s">
        <v>138</v>
      </c>
      <c r="H43" s="54">
        <v>0.74928826455297004</v>
      </c>
      <c r="K43">
        <v>40</v>
      </c>
      <c r="L43" t="s">
        <v>138</v>
      </c>
      <c r="M43" s="54">
        <v>4.9179999999999996E-3</v>
      </c>
      <c r="O43">
        <v>10554903</v>
      </c>
      <c r="P43">
        <v>-606909</v>
      </c>
    </row>
    <row r="44" spans="1:16">
      <c r="A44">
        <v>41</v>
      </c>
      <c r="B44" t="s">
        <v>139</v>
      </c>
      <c r="C44" s="54">
        <v>5.0761740725950395E-3</v>
      </c>
      <c r="F44">
        <v>41</v>
      </c>
      <c r="G44" t="s">
        <v>139</v>
      </c>
      <c r="H44" s="54">
        <v>0.54569985204507288</v>
      </c>
      <c r="K44">
        <v>41</v>
      </c>
      <c r="L44" t="s">
        <v>139</v>
      </c>
      <c r="M44" s="54">
        <v>7.9500000000000003E-4</v>
      </c>
      <c r="O44">
        <v>54456</v>
      </c>
      <c r="P44">
        <v>-28016</v>
      </c>
    </row>
    <row r="45" spans="1:16">
      <c r="A45">
        <v>42</v>
      </c>
      <c r="B45" t="s">
        <v>140</v>
      </c>
      <c r="C45" s="54">
        <v>5.5107664181402539E-2</v>
      </c>
      <c r="F45">
        <v>42</v>
      </c>
      <c r="G45" t="s">
        <v>140</v>
      </c>
      <c r="H45" s="54">
        <v>1.4250839924543612</v>
      </c>
      <c r="K45">
        <v>42</v>
      </c>
      <c r="L45" t="s">
        <v>140</v>
      </c>
      <c r="M45" s="54">
        <v>6.5550000000000001E-3</v>
      </c>
      <c r="O45">
        <v>6046896</v>
      </c>
      <c r="P45">
        <v>2286167</v>
      </c>
    </row>
    <row r="46" spans="1:16">
      <c r="A46">
        <v>43</v>
      </c>
      <c r="B46" t="s">
        <v>141</v>
      </c>
      <c r="C46" s="54">
        <v>4.7591062335360472E-2</v>
      </c>
      <c r="F46">
        <v>43</v>
      </c>
      <c r="G46" t="s">
        <v>141</v>
      </c>
      <c r="H46" s="54">
        <v>0.83021181325111582</v>
      </c>
      <c r="K46">
        <v>43</v>
      </c>
      <c r="L46" t="s">
        <v>141</v>
      </c>
      <c r="M46" s="54">
        <v>7.489E-3</v>
      </c>
      <c r="O46">
        <v>27035403</v>
      </c>
      <c r="P46">
        <v>3190068</v>
      </c>
    </row>
    <row r="47" spans="1:16">
      <c r="A47">
        <v>44</v>
      </c>
      <c r="B47" t="s">
        <v>142</v>
      </c>
      <c r="C47" s="54">
        <v>2.8721736505302364E-2</v>
      </c>
      <c r="F47">
        <v>44</v>
      </c>
      <c r="G47" t="s">
        <v>142</v>
      </c>
      <c r="H47" s="54">
        <v>0.93417573124540798</v>
      </c>
      <c r="K47">
        <v>44</v>
      </c>
      <c r="L47" t="s">
        <v>142</v>
      </c>
      <c r="M47" s="54">
        <v>3.124E-3</v>
      </c>
      <c r="O47">
        <v>2264649</v>
      </c>
      <c r="P47">
        <v>115685</v>
      </c>
    </row>
    <row r="48" spans="1:16">
      <c r="A48">
        <v>45</v>
      </c>
      <c r="B48" t="s">
        <v>143</v>
      </c>
      <c r="C48" s="54">
        <v>5.3545676131504905E-2</v>
      </c>
      <c r="F48">
        <v>45</v>
      </c>
      <c r="G48" t="s">
        <v>143</v>
      </c>
      <c r="H48" s="54">
        <v>0.36545298179453939</v>
      </c>
      <c r="K48">
        <v>45</v>
      </c>
      <c r="L48" t="s">
        <v>143</v>
      </c>
      <c r="M48" s="54">
        <v>2.6477000000000001E-2</v>
      </c>
      <c r="O48">
        <v>1147092</v>
      </c>
      <c r="P48">
        <v>-2003762</v>
      </c>
    </row>
    <row r="49" spans="1:16">
      <c r="A49">
        <v>46</v>
      </c>
      <c r="B49" t="s">
        <v>41</v>
      </c>
      <c r="C49" s="54">
        <v>8.782093497681267E-4</v>
      </c>
      <c r="F49">
        <v>46</v>
      </c>
      <c r="G49" t="s">
        <v>41</v>
      </c>
      <c r="H49" s="54">
        <v>1.2507751101830376</v>
      </c>
      <c r="K49">
        <v>46</v>
      </c>
      <c r="L49" t="s">
        <v>41</v>
      </c>
      <c r="M49" s="54">
        <v>9.1000000000000003E-5</v>
      </c>
      <c r="O49">
        <v>305079</v>
      </c>
      <c r="P49">
        <v>85819</v>
      </c>
    </row>
    <row r="50" spans="1:16">
      <c r="A50">
        <v>47</v>
      </c>
      <c r="B50" t="s">
        <v>144</v>
      </c>
      <c r="C50" s="54">
        <v>4.0710265854282647E-2</v>
      </c>
      <c r="F50">
        <v>47</v>
      </c>
      <c r="G50" t="s">
        <v>144</v>
      </c>
      <c r="H50" s="54">
        <v>0.75982678985877961</v>
      </c>
      <c r="K50">
        <v>47</v>
      </c>
      <c r="L50" t="s">
        <v>144</v>
      </c>
      <c r="M50" s="54">
        <v>3.0360000000000001E-3</v>
      </c>
      <c r="O50">
        <v>10939771</v>
      </c>
      <c r="P50">
        <v>-655564</v>
      </c>
    </row>
    <row r="51" spans="1:16">
      <c r="A51">
        <v>48</v>
      </c>
      <c r="B51" t="s">
        <v>98</v>
      </c>
      <c r="C51" s="54">
        <v>3.7781665327779997E-2</v>
      </c>
      <c r="F51">
        <v>48</v>
      </c>
      <c r="G51" t="s">
        <v>98</v>
      </c>
      <c r="H51" s="54">
        <v>7.089317904691167E-2</v>
      </c>
      <c r="K51">
        <v>48</v>
      </c>
      <c r="L51" t="s">
        <v>98</v>
      </c>
      <c r="M51" s="54">
        <v>4.8391000000000003E-2</v>
      </c>
      <c r="O51">
        <v>652630</v>
      </c>
      <c r="P51">
        <v>-7396830</v>
      </c>
    </row>
    <row r="52" spans="1:16">
      <c r="A52">
        <v>49</v>
      </c>
      <c r="B52" t="s">
        <v>145</v>
      </c>
      <c r="C52" s="54">
        <v>2.120680180811968E-2</v>
      </c>
      <c r="F52">
        <v>49</v>
      </c>
      <c r="G52" t="s">
        <v>145</v>
      </c>
      <c r="H52" s="54">
        <v>1.0771734258004013</v>
      </c>
      <c r="K52">
        <v>49</v>
      </c>
      <c r="L52" t="s">
        <v>145</v>
      </c>
      <c r="M52" s="54">
        <v>2.3319999999999999E-3</v>
      </c>
      <c r="O52">
        <v>1834391</v>
      </c>
      <c r="P52">
        <v>325795</v>
      </c>
    </row>
    <row r="53" spans="1:16">
      <c r="A53">
        <v>50</v>
      </c>
      <c r="B53" t="s">
        <v>146</v>
      </c>
      <c r="C53" s="54">
        <v>3.6479641426960814E-2</v>
      </c>
      <c r="F53">
        <v>50</v>
      </c>
      <c r="G53" t="s">
        <v>146</v>
      </c>
      <c r="H53" s="54">
        <v>0.96927529759454656</v>
      </c>
      <c r="K53">
        <v>50</v>
      </c>
      <c r="L53" t="s">
        <v>146</v>
      </c>
      <c r="M53" s="54">
        <v>2.2920000000000002E-3</v>
      </c>
      <c r="O53">
        <v>19601991</v>
      </c>
      <c r="P53">
        <v>1017456</v>
      </c>
    </row>
    <row r="54" spans="1:16">
      <c r="A54">
        <v>51</v>
      </c>
      <c r="B54" t="s">
        <v>147</v>
      </c>
      <c r="C54" s="54">
        <v>4.888758063401643E-2</v>
      </c>
      <c r="F54">
        <v>51</v>
      </c>
      <c r="G54" t="s">
        <v>147</v>
      </c>
      <c r="H54" s="54">
        <v>0.92008399688319353</v>
      </c>
      <c r="K54">
        <v>51</v>
      </c>
      <c r="L54" t="s">
        <v>147</v>
      </c>
      <c r="M54" s="54">
        <v>1.7899999999999999E-3</v>
      </c>
      <c r="O54">
        <v>48608083</v>
      </c>
      <c r="P54">
        <v>3531732</v>
      </c>
    </row>
    <row r="55" spans="1:16">
      <c r="A55">
        <v>52</v>
      </c>
      <c r="B55" t="s">
        <v>148</v>
      </c>
      <c r="C55" s="54">
        <v>2.9489443027787415E-2</v>
      </c>
      <c r="F55">
        <v>52</v>
      </c>
      <c r="G55" t="s">
        <v>148</v>
      </c>
      <c r="H55" s="54">
        <v>0.8572094592102032</v>
      </c>
      <c r="K55">
        <v>52</v>
      </c>
      <c r="L55" t="s">
        <v>148</v>
      </c>
      <c r="M55" s="54">
        <v>2.836E-3</v>
      </c>
      <c r="O55">
        <v>2396551</v>
      </c>
      <c r="P55">
        <v>-259863</v>
      </c>
    </row>
    <row r="56" spans="1:16">
      <c r="A56">
        <v>53</v>
      </c>
      <c r="B56" t="s">
        <v>149</v>
      </c>
      <c r="C56" s="54">
        <v>3.5794206211355054E-2</v>
      </c>
      <c r="F56">
        <v>53</v>
      </c>
      <c r="G56" t="s">
        <v>149</v>
      </c>
      <c r="H56" s="54">
        <v>0.51795685396217339</v>
      </c>
      <c r="K56">
        <v>53</v>
      </c>
      <c r="L56" t="s">
        <v>149</v>
      </c>
      <c r="M56" s="54">
        <v>8.0450000000000001E-3</v>
      </c>
      <c r="O56">
        <v>2759392</v>
      </c>
      <c r="P56">
        <v>-1639627</v>
      </c>
    </row>
    <row r="57" spans="1:16">
      <c r="A57">
        <v>54</v>
      </c>
      <c r="B57" t="s">
        <v>150</v>
      </c>
      <c r="C57" s="54">
        <v>8.885580293093491E-2</v>
      </c>
      <c r="F57">
        <v>54</v>
      </c>
      <c r="G57" t="s">
        <v>150</v>
      </c>
      <c r="H57" s="54">
        <v>1.3172831496082702</v>
      </c>
      <c r="K57">
        <v>54</v>
      </c>
      <c r="L57" t="s">
        <v>150</v>
      </c>
      <c r="M57" s="54">
        <v>9.3650000000000001E-3</v>
      </c>
      <c r="O57">
        <v>2618190</v>
      </c>
      <c r="P57">
        <v>733894</v>
      </c>
    </row>
    <row r="58" spans="1:16">
      <c r="A58">
        <v>55</v>
      </c>
      <c r="B58" t="s">
        <v>151</v>
      </c>
      <c r="C58" s="54">
        <v>2.8603795598854315E-2</v>
      </c>
      <c r="F58">
        <v>55</v>
      </c>
      <c r="G58" t="s">
        <v>151</v>
      </c>
      <c r="H58" s="54">
        <v>0.61637458364227082</v>
      </c>
      <c r="K58">
        <v>55</v>
      </c>
      <c r="L58" t="s">
        <v>151</v>
      </c>
      <c r="M58" s="54">
        <v>3.7799999999999999E-3</v>
      </c>
      <c r="O58">
        <v>1576202</v>
      </c>
      <c r="P58">
        <v>-876390</v>
      </c>
    </row>
    <row r="59" spans="1:16">
      <c r="A59">
        <v>56</v>
      </c>
      <c r="B59" t="s">
        <v>152</v>
      </c>
      <c r="C59" s="54">
        <v>2.9750287577154391E-2</v>
      </c>
      <c r="F59">
        <v>56</v>
      </c>
      <c r="G59" t="s">
        <v>152</v>
      </c>
      <c r="H59" s="54">
        <v>0.94882610255893773</v>
      </c>
      <c r="K59">
        <v>56</v>
      </c>
      <c r="L59" t="s">
        <v>152</v>
      </c>
      <c r="M59" s="54">
        <v>8.1800000000000004E-4</v>
      </c>
      <c r="O59">
        <v>1068984</v>
      </c>
      <c r="P59">
        <v>112301</v>
      </c>
    </row>
    <row r="60" spans="1:16">
      <c r="A60">
        <v>57</v>
      </c>
      <c r="B60" t="s">
        <v>153</v>
      </c>
      <c r="C60" s="54">
        <v>4.3960780015009325E-2</v>
      </c>
      <c r="F60">
        <v>57</v>
      </c>
      <c r="G60" t="s">
        <v>153</v>
      </c>
      <c r="H60" s="54">
        <v>0.83574717432239631</v>
      </c>
      <c r="K60">
        <v>57</v>
      </c>
      <c r="L60" t="s">
        <v>153</v>
      </c>
      <c r="M60" s="54">
        <v>2.1810000000000002E-3</v>
      </c>
      <c r="O60">
        <v>42637604</v>
      </c>
      <c r="P60">
        <v>2836555</v>
      </c>
    </row>
    <row r="61" spans="1:16">
      <c r="A61">
        <v>58</v>
      </c>
      <c r="B61" t="s">
        <v>154</v>
      </c>
      <c r="C61" s="54">
        <v>1.6758963639937639E-2</v>
      </c>
      <c r="F61">
        <v>58</v>
      </c>
      <c r="G61" t="s">
        <v>154</v>
      </c>
      <c r="H61" s="54">
        <v>1.3788170063221501</v>
      </c>
      <c r="K61">
        <v>58</v>
      </c>
      <c r="L61" t="s">
        <v>154</v>
      </c>
      <c r="M61" s="54">
        <v>1.5920000000000001E-3</v>
      </c>
      <c r="O61">
        <v>13937906</v>
      </c>
      <c r="P61">
        <v>5927049</v>
      </c>
    </row>
    <row r="62" spans="1:16">
      <c r="A62">
        <v>59</v>
      </c>
      <c r="B62" t="s">
        <v>155</v>
      </c>
      <c r="C62" s="54">
        <v>4.4672080474894009E-2</v>
      </c>
      <c r="F62">
        <v>59</v>
      </c>
      <c r="G62" t="s">
        <v>155</v>
      </c>
      <c r="H62" s="54">
        <v>1.0096716356022046</v>
      </c>
      <c r="K62">
        <v>59</v>
      </c>
      <c r="L62" t="s">
        <v>155</v>
      </c>
      <c r="M62" s="54">
        <v>1.5969999999999999E-3</v>
      </c>
      <c r="O62">
        <v>12117370</v>
      </c>
      <c r="P62">
        <v>689717</v>
      </c>
    </row>
    <row r="63" spans="1:16">
      <c r="A63">
        <v>60</v>
      </c>
      <c r="B63" t="s">
        <v>36</v>
      </c>
      <c r="C63" s="54">
        <v>0.17436949880896915</v>
      </c>
      <c r="F63">
        <v>60</v>
      </c>
      <c r="G63" t="s">
        <v>36</v>
      </c>
      <c r="H63" s="54">
        <v>0.38665621958351226</v>
      </c>
      <c r="K63">
        <v>60</v>
      </c>
      <c r="L63" t="s">
        <v>36</v>
      </c>
      <c r="M63" s="54">
        <v>3.3798000000000002E-2</v>
      </c>
      <c r="O63">
        <v>7723430</v>
      </c>
      <c r="P63">
        <v>-11847129</v>
      </c>
    </row>
    <row r="64" spans="1:16">
      <c r="A64">
        <v>61</v>
      </c>
      <c r="B64" t="s">
        <v>37</v>
      </c>
      <c r="C64" s="54">
        <v>3.6780465204438513E-2</v>
      </c>
      <c r="F64">
        <v>61</v>
      </c>
      <c r="G64" t="s">
        <v>37</v>
      </c>
      <c r="H64" s="54">
        <v>1.0507508843656985</v>
      </c>
      <c r="K64">
        <v>61</v>
      </c>
      <c r="L64" t="s">
        <v>37</v>
      </c>
      <c r="M64" s="54">
        <v>1.0460000000000001E-3</v>
      </c>
      <c r="O64">
        <v>542535</v>
      </c>
      <c r="P64">
        <v>-22846</v>
      </c>
    </row>
    <row r="65" spans="1:16">
      <c r="A65">
        <v>62</v>
      </c>
      <c r="B65" t="s">
        <v>156</v>
      </c>
      <c r="C65" s="54">
        <v>3.0833000459134109E-2</v>
      </c>
      <c r="F65">
        <v>62</v>
      </c>
      <c r="G65" t="s">
        <v>156</v>
      </c>
      <c r="H65" s="54">
        <v>0.83756723499575947</v>
      </c>
      <c r="K65">
        <v>62</v>
      </c>
      <c r="L65" t="s">
        <v>156</v>
      </c>
      <c r="M65" s="54">
        <v>2.4780000000000002E-3</v>
      </c>
      <c r="O65">
        <v>8149522</v>
      </c>
      <c r="P65">
        <v>-160319</v>
      </c>
    </row>
    <row r="66" spans="1:16">
      <c r="A66">
        <v>63</v>
      </c>
      <c r="B66" t="s">
        <v>157</v>
      </c>
      <c r="C66" s="54">
        <v>3.8043685361934088E-2</v>
      </c>
      <c r="F66">
        <v>63</v>
      </c>
      <c r="G66" t="s">
        <v>157</v>
      </c>
      <c r="H66" s="54">
        <v>0.739255292424569</v>
      </c>
      <c r="K66">
        <v>63</v>
      </c>
      <c r="L66" t="s">
        <v>157</v>
      </c>
      <c r="M66" s="54">
        <v>3.6099999999999999E-3</v>
      </c>
      <c r="O66">
        <v>4099354</v>
      </c>
      <c r="P66">
        <v>-2184988</v>
      </c>
    </row>
    <row r="67" spans="1:16">
      <c r="A67">
        <v>64</v>
      </c>
      <c r="B67" t="s">
        <v>40</v>
      </c>
      <c r="C67" s="54">
        <v>2.9140050401477605E-2</v>
      </c>
      <c r="F67">
        <v>64</v>
      </c>
      <c r="G67" t="s">
        <v>40</v>
      </c>
      <c r="H67" s="54">
        <v>0.98815717751944543</v>
      </c>
      <c r="K67">
        <v>64</v>
      </c>
      <c r="L67" t="s">
        <v>40</v>
      </c>
      <c r="M67" s="54">
        <v>1.361E-3</v>
      </c>
      <c r="O67">
        <v>12010316</v>
      </c>
      <c r="P67">
        <v>2828966</v>
      </c>
    </row>
    <row r="68" spans="1:16">
      <c r="A68">
        <v>65</v>
      </c>
      <c r="B68" t="s">
        <v>158</v>
      </c>
      <c r="C68" s="54">
        <v>4.9942922227896681E-2</v>
      </c>
      <c r="F68">
        <v>65</v>
      </c>
      <c r="G68" t="s">
        <v>158</v>
      </c>
      <c r="H68" s="54">
        <v>1.014306074005735</v>
      </c>
      <c r="K68">
        <v>65</v>
      </c>
      <c r="L68" t="s">
        <v>158</v>
      </c>
      <c r="M68" s="54">
        <v>9.41E-4</v>
      </c>
      <c r="O68">
        <v>46733599</v>
      </c>
      <c r="P68">
        <v>9447319</v>
      </c>
    </row>
    <row r="69" spans="1:16">
      <c r="A69">
        <v>66</v>
      </c>
      <c r="B69" t="s">
        <v>159</v>
      </c>
      <c r="C69" s="54">
        <v>4.9463082108494615E-2</v>
      </c>
      <c r="F69">
        <v>66</v>
      </c>
      <c r="G69" t="s">
        <v>159</v>
      </c>
      <c r="H69" s="54">
        <v>0.82678008761581667</v>
      </c>
      <c r="K69">
        <v>66</v>
      </c>
      <c r="L69" t="s">
        <v>159</v>
      </c>
      <c r="M69" s="54">
        <v>3.4619999999999998E-3</v>
      </c>
      <c r="O69">
        <v>6374925</v>
      </c>
      <c r="P69">
        <v>-1062337</v>
      </c>
    </row>
    <row r="70" spans="1:16">
      <c r="A70">
        <v>67</v>
      </c>
      <c r="B70" t="s">
        <v>160</v>
      </c>
      <c r="C70" s="54">
        <v>4.606552000699727E-2</v>
      </c>
      <c r="F70">
        <v>67</v>
      </c>
      <c r="G70" t="s">
        <v>160</v>
      </c>
      <c r="H70" s="54">
        <v>0.89469986428125048</v>
      </c>
      <c r="K70">
        <v>67</v>
      </c>
      <c r="L70" t="s">
        <v>160</v>
      </c>
      <c r="M70" s="54">
        <v>2.5360000000000001E-3</v>
      </c>
      <c r="O70">
        <v>247183</v>
      </c>
      <c r="P70">
        <v>-4838</v>
      </c>
    </row>
    <row r="71" spans="1:16">
      <c r="A71">
        <v>68</v>
      </c>
      <c r="B71" t="s">
        <v>161</v>
      </c>
      <c r="C71" s="54">
        <v>3.5554141456631529E-2</v>
      </c>
      <c r="F71">
        <v>68</v>
      </c>
      <c r="G71" t="s">
        <v>161</v>
      </c>
      <c r="H71" s="54">
        <v>1.1950610358590832</v>
      </c>
      <c r="K71">
        <v>68</v>
      </c>
      <c r="L71" t="s">
        <v>161</v>
      </c>
      <c r="M71" s="54">
        <v>4.1619999999999999E-3</v>
      </c>
      <c r="O71">
        <v>1517345</v>
      </c>
      <c r="P71">
        <v>386249</v>
      </c>
    </row>
    <row r="72" spans="1:16">
      <c r="A72">
        <v>69</v>
      </c>
      <c r="B72" t="s">
        <v>162</v>
      </c>
      <c r="C72" s="54">
        <v>3.2671684903604142E-2</v>
      </c>
      <c r="F72">
        <v>69</v>
      </c>
      <c r="G72" t="s">
        <v>162</v>
      </c>
      <c r="H72" s="54">
        <v>1.1379173950693919</v>
      </c>
      <c r="K72">
        <v>69</v>
      </c>
      <c r="L72" t="s">
        <v>162</v>
      </c>
      <c r="M72" s="54">
        <v>2.0449999999999999E-3</v>
      </c>
      <c r="O72">
        <v>429964</v>
      </c>
      <c r="P72">
        <v>121119</v>
      </c>
    </row>
    <row r="73" spans="1:16">
      <c r="A73">
        <v>70</v>
      </c>
      <c r="B73" t="s">
        <v>163</v>
      </c>
      <c r="C73" s="54">
        <v>3.3631924750098185E-2</v>
      </c>
      <c r="F73">
        <v>70</v>
      </c>
      <c r="G73" t="s">
        <v>163</v>
      </c>
      <c r="H73" s="54">
        <v>1.2654922075171169</v>
      </c>
      <c r="K73">
        <v>70</v>
      </c>
      <c r="L73" t="s">
        <v>163</v>
      </c>
      <c r="M73" s="54">
        <v>3.0379999999999999E-3</v>
      </c>
      <c r="O73">
        <v>1015921</v>
      </c>
      <c r="P73">
        <v>325510</v>
      </c>
    </row>
    <row r="74" spans="1:16">
      <c r="A74">
        <v>71</v>
      </c>
      <c r="B74" t="s">
        <v>164</v>
      </c>
      <c r="C74" s="54">
        <v>2.0936738861138157E-2</v>
      </c>
      <c r="F74">
        <v>71</v>
      </c>
      <c r="G74" t="s">
        <v>164</v>
      </c>
      <c r="H74" s="54">
        <v>0.40589174644881959</v>
      </c>
      <c r="K74">
        <v>71</v>
      </c>
      <c r="L74" t="s">
        <v>164</v>
      </c>
      <c r="M74" s="54">
        <v>6.1500000000000001E-3</v>
      </c>
      <c r="O74">
        <v>1004672</v>
      </c>
      <c r="P74">
        <v>-1344697</v>
      </c>
    </row>
    <row r="75" spans="1:16">
      <c r="A75">
        <v>72</v>
      </c>
      <c r="B75" t="s">
        <v>167</v>
      </c>
      <c r="C75" s="54">
        <v>3.0772951187603426E-2</v>
      </c>
      <c r="F75">
        <v>72</v>
      </c>
      <c r="G75" t="s">
        <v>167</v>
      </c>
      <c r="H75" s="54">
        <v>1.1107272593582402</v>
      </c>
      <c r="K75">
        <v>72</v>
      </c>
      <c r="L75" t="s">
        <v>167</v>
      </c>
      <c r="M75" s="54">
        <v>2.5799999999999998E-3</v>
      </c>
      <c r="O75">
        <v>1364140</v>
      </c>
      <c r="P75">
        <v>464289</v>
      </c>
    </row>
    <row r="76" spans="1:16">
      <c r="A76">
        <v>73</v>
      </c>
      <c r="B76" t="s">
        <v>168</v>
      </c>
      <c r="C76" s="54">
        <v>0.21190060412260434</v>
      </c>
      <c r="F76">
        <v>73</v>
      </c>
      <c r="G76" t="s">
        <v>168</v>
      </c>
      <c r="H76" s="54">
        <v>0.90907293396195543</v>
      </c>
      <c r="K76">
        <v>73</v>
      </c>
      <c r="L76" t="s">
        <v>168</v>
      </c>
      <c r="M76" s="54">
        <v>1.2007E-2</v>
      </c>
      <c r="O76">
        <v>507352</v>
      </c>
      <c r="P76">
        <v>35728</v>
      </c>
    </row>
    <row r="77" spans="1:16">
      <c r="A77">
        <v>74</v>
      </c>
      <c r="B77" t="s">
        <v>38</v>
      </c>
      <c r="C77" s="54">
        <v>5.8735137891407052E-2</v>
      </c>
      <c r="F77">
        <v>74</v>
      </c>
      <c r="G77" t="s">
        <v>38</v>
      </c>
      <c r="H77" s="54">
        <v>2.1810264457932513</v>
      </c>
      <c r="K77">
        <v>74</v>
      </c>
      <c r="L77" t="s">
        <v>38</v>
      </c>
      <c r="M77" s="54">
        <v>1.6843E-2</v>
      </c>
      <c r="O77">
        <v>1604630</v>
      </c>
      <c r="P77">
        <v>853776</v>
      </c>
    </row>
    <row r="78" spans="1:16">
      <c r="A78">
        <v>75</v>
      </c>
      <c r="B78" t="s">
        <v>169</v>
      </c>
      <c r="C78" s="54">
        <v>1.791399797858231E-2</v>
      </c>
      <c r="F78">
        <v>75</v>
      </c>
      <c r="G78" t="s">
        <v>169</v>
      </c>
      <c r="H78" s="54">
        <v>0.83331893671806789</v>
      </c>
      <c r="K78">
        <v>75</v>
      </c>
      <c r="L78" t="s">
        <v>169</v>
      </c>
      <c r="M78" s="54">
        <v>1.6000000000000001E-3</v>
      </c>
      <c r="O78">
        <v>1562257</v>
      </c>
      <c r="P78">
        <v>126072</v>
      </c>
    </row>
    <row r="79" spans="1:16">
      <c r="A79">
        <v>76</v>
      </c>
      <c r="B79" t="s">
        <v>42</v>
      </c>
      <c r="C79" s="54">
        <v>2.8595590197915115E-2</v>
      </c>
      <c r="F79">
        <v>76</v>
      </c>
      <c r="G79" t="s">
        <v>42</v>
      </c>
      <c r="H79" s="54">
        <v>1.1021728286262631</v>
      </c>
      <c r="K79">
        <v>76</v>
      </c>
      <c r="L79" t="s">
        <v>42</v>
      </c>
      <c r="M79" s="54">
        <v>2.0089999999999999E-3</v>
      </c>
      <c r="O79">
        <v>3551596</v>
      </c>
      <c r="P79">
        <v>518327</v>
      </c>
    </row>
    <row r="80" spans="1:16">
      <c r="A80">
        <v>77</v>
      </c>
      <c r="B80" t="s">
        <v>170</v>
      </c>
      <c r="C80" s="54">
        <v>1.518851294974388E-2</v>
      </c>
      <c r="F80">
        <v>77</v>
      </c>
      <c r="G80" t="s">
        <v>170</v>
      </c>
      <c r="H80" s="54">
        <v>0.73633525247542397</v>
      </c>
      <c r="K80">
        <v>77</v>
      </c>
      <c r="L80" t="s">
        <v>170</v>
      </c>
      <c r="M80" s="54">
        <v>1.647E-3</v>
      </c>
      <c r="O80">
        <v>500426</v>
      </c>
      <c r="P80">
        <v>-191690</v>
      </c>
    </row>
    <row r="81" spans="1:16">
      <c r="A81">
        <v>78</v>
      </c>
      <c r="B81" t="s">
        <v>171</v>
      </c>
      <c r="C81" s="54">
        <v>1.3152287542009386E-2</v>
      </c>
      <c r="F81">
        <v>78</v>
      </c>
      <c r="G81" t="s">
        <v>171</v>
      </c>
      <c r="H81" s="54">
        <v>2.0654325961447135</v>
      </c>
      <c r="K81">
        <v>78</v>
      </c>
      <c r="L81" t="s">
        <v>171</v>
      </c>
      <c r="M81" s="54">
        <v>3.503E-3</v>
      </c>
      <c r="O81">
        <v>335621</v>
      </c>
      <c r="P81">
        <v>165564</v>
      </c>
    </row>
    <row r="82" spans="1:16">
      <c r="A82">
        <v>79</v>
      </c>
      <c r="B82" t="s">
        <v>44</v>
      </c>
      <c r="C82" s="54">
        <v>3.223722703468343E-2</v>
      </c>
      <c r="F82">
        <v>79</v>
      </c>
      <c r="G82" t="s">
        <v>44</v>
      </c>
      <c r="H82" s="54">
        <v>0.9780420492915104</v>
      </c>
      <c r="K82">
        <v>79</v>
      </c>
      <c r="L82" t="s">
        <v>44</v>
      </c>
      <c r="M82" s="54">
        <v>1.668E-3</v>
      </c>
      <c r="O82">
        <v>15919191</v>
      </c>
      <c r="P82" s="71">
        <v>3604670</v>
      </c>
    </row>
    <row r="83" spans="1:16">
      <c r="A83">
        <v>80</v>
      </c>
      <c r="B83" t="s">
        <v>172</v>
      </c>
      <c r="C83" s="54">
        <v>2.3282267087558896E-4</v>
      </c>
      <c r="F83">
        <v>80</v>
      </c>
      <c r="G83" t="s">
        <v>172</v>
      </c>
      <c r="H83" s="54">
        <v>0</v>
      </c>
      <c r="K83">
        <v>80</v>
      </c>
      <c r="L83" t="s">
        <v>172</v>
      </c>
      <c r="M83" s="54">
        <v>4.1199999999999999E-4</v>
      </c>
      <c r="O83">
        <v>0</v>
      </c>
      <c r="P83">
        <v>-636</v>
      </c>
    </row>
    <row r="84" spans="1:16">
      <c r="O84" s="71">
        <f>SUM(O4:O83)/79</f>
        <v>7891393.1392405061</v>
      </c>
      <c r="P84" s="71">
        <f>SUM(P4:P83)/79</f>
        <v>484821.59493670886</v>
      </c>
    </row>
    <row r="16386" spans="3:13">
      <c r="C16386" s="54" t="s">
        <v>1223</v>
      </c>
      <c r="H16386" s="54" t="s">
        <v>1231</v>
      </c>
      <c r="M16386" s="54" t="s">
        <v>1224</v>
      </c>
    </row>
    <row r="16387" spans="3:13">
      <c r="C16387" s="54">
        <v>4.5059906413157817E-2</v>
      </c>
      <c r="H16387" s="54">
        <v>0.96371085163482217</v>
      </c>
      <c r="M16387" s="54">
        <v>9.9200000000000004E-4</v>
      </c>
    </row>
    <row r="16388" spans="3:13">
      <c r="C16388" s="54">
        <v>3.740606523632322E-2</v>
      </c>
      <c r="H16388" s="54">
        <v>0.48465474320031932</v>
      </c>
      <c r="M16388" s="54">
        <v>1.9996E-2</v>
      </c>
    </row>
    <row r="16389" spans="3:13">
      <c r="C16389" s="54">
        <v>2.1970145413600834E-2</v>
      </c>
      <c r="H16389" s="54">
        <v>1.5528938933845255</v>
      </c>
      <c r="M16389" s="54">
        <v>3.3969999999999998E-3</v>
      </c>
    </row>
    <row r="16390" spans="3:13">
      <c r="C16390" s="54">
        <v>2.8353772922653429E-2</v>
      </c>
      <c r="H16390" s="54">
        <v>0.57426789549802493</v>
      </c>
      <c r="M16390" s="54">
        <v>4.248E-3</v>
      </c>
    </row>
    <row r="16391" spans="3:13">
      <c r="C16391" s="54">
        <v>4.3049601739210519E-2</v>
      </c>
      <c r="H16391" s="54">
        <v>0.87481123848233699</v>
      </c>
      <c r="M16391" s="54">
        <v>2.7699999999999999E-3</v>
      </c>
    </row>
    <row r="16392" spans="3:13">
      <c r="C16392" s="54">
        <v>5.3876270837737335E-2</v>
      </c>
      <c r="H16392" s="54">
        <v>1.6349631897970485</v>
      </c>
      <c r="M16392" s="54">
        <v>7.2779999999999997E-3</v>
      </c>
    </row>
    <row r="16393" spans="3:13">
      <c r="C16393" s="54">
        <v>3.8925127935938782E-2</v>
      </c>
      <c r="H16393" s="54">
        <v>0.78659382910081799</v>
      </c>
      <c r="M16393" s="54">
        <v>8.7290000000000006E-3</v>
      </c>
    </row>
    <row r="16394" spans="3:13">
      <c r="C16394" s="54">
        <v>5.9039956989634164E-2</v>
      </c>
      <c r="H16394" s="54">
        <v>0.85731048901214202</v>
      </c>
      <c r="M16394" s="54">
        <v>1.3089999999999999E-2</v>
      </c>
    </row>
    <row r="16395" spans="3:13">
      <c r="C16395" s="54">
        <v>1.7418226726490772E-2</v>
      </c>
      <c r="H16395" s="54">
        <v>0.25225860529032862</v>
      </c>
      <c r="M16395" s="54">
        <v>1.005E-2</v>
      </c>
    </row>
    <row r="16396" spans="3:13">
      <c r="C16396" s="54">
        <v>9.1568055162327189E-2</v>
      </c>
      <c r="H16396" s="54">
        <v>1.154522391840624</v>
      </c>
      <c r="M16396" s="54">
        <v>4.1910000000000003E-3</v>
      </c>
    </row>
    <row r="16397" spans="3:13">
      <c r="C16397" s="54">
        <v>4.5129438923112934E-2</v>
      </c>
      <c r="H16397" s="54">
        <v>1.0402996069596908</v>
      </c>
      <c r="M16397" s="54">
        <v>6.5300000000000004E-4</v>
      </c>
    </row>
    <row r="16398" spans="3:13">
      <c r="C16398" s="54">
        <v>4.1730626595018916E-2</v>
      </c>
      <c r="H16398" s="54">
        <v>0.94988981372467185</v>
      </c>
      <c r="M16398" s="54">
        <v>1.916E-3</v>
      </c>
    </row>
    <row r="16399" spans="3:13">
      <c r="C16399" s="54">
        <v>5.2828648431803092E-2</v>
      </c>
      <c r="H16399" s="54">
        <v>1.3137761622372364</v>
      </c>
      <c r="M16399" s="54">
        <v>6.2769999999999996E-3</v>
      </c>
    </row>
    <row r="16400" spans="3:13">
      <c r="C16400" s="54">
        <v>4.7758138428611513E-2</v>
      </c>
      <c r="H16400" s="54">
        <v>0.8876933323560392</v>
      </c>
      <c r="M16400" s="54">
        <v>3.8040000000000001E-3</v>
      </c>
    </row>
    <row r="16401" spans="3:13">
      <c r="C16401" s="54">
        <v>8.8370421335362992E-2</v>
      </c>
      <c r="H16401" s="54">
        <v>2.4315377357932824</v>
      </c>
      <c r="M16401" s="54">
        <v>2.2339999999999999E-2</v>
      </c>
    </row>
    <row r="16402" spans="3:13">
      <c r="C16402" s="54">
        <v>4.8270998206646161E-2</v>
      </c>
      <c r="H16402" s="54">
        <v>0.55191354779714785</v>
      </c>
      <c r="M16402" s="54">
        <v>1.2579E-2</v>
      </c>
    </row>
    <row r="16403" spans="3:13">
      <c r="C16403" s="54">
        <v>2.7435635935830843E-2</v>
      </c>
      <c r="H16403" s="54">
        <v>1.6581670704781704</v>
      </c>
      <c r="M16403" s="54">
        <v>4.7390000000000002E-3</v>
      </c>
    </row>
    <row r="16404" spans="3:13">
      <c r="C16404" s="54">
        <v>2.742604567359538E-2</v>
      </c>
      <c r="H16404" s="54">
        <v>0.88366407396570612</v>
      </c>
      <c r="M16404" s="54">
        <v>5.1710000000000002E-3</v>
      </c>
    </row>
    <row r="16405" spans="3:13">
      <c r="C16405" s="54">
        <v>5.7792811386112482E-2</v>
      </c>
      <c r="H16405" s="54">
        <v>0.66057008419578356</v>
      </c>
      <c r="M16405" s="54">
        <v>6.143E-3</v>
      </c>
    </row>
    <row r="16406" spans="3:13">
      <c r="C16406" s="54">
        <v>6.4995701246970891E-2</v>
      </c>
      <c r="H16406" s="54">
        <v>2.630158826949538</v>
      </c>
      <c r="M16406" s="54">
        <v>2.1676000000000001E-2</v>
      </c>
    </row>
    <row r="16407" spans="3:13">
      <c r="C16407" s="54">
        <v>0.10947431096420152</v>
      </c>
      <c r="H16407" s="54">
        <v>0.86445994415991845</v>
      </c>
      <c r="M16407" s="54">
        <v>1.337E-2</v>
      </c>
    </row>
    <row r="16408" spans="3:13">
      <c r="C16408" s="54">
        <v>4.4348950832952018E-2</v>
      </c>
      <c r="H16408" s="54">
        <v>0.86301017683041092</v>
      </c>
      <c r="M16408" s="54">
        <v>2.7339999999999999E-3</v>
      </c>
    </row>
    <row r="16409" spans="3:13">
      <c r="C16409" s="54">
        <v>8.8908291109755275E-2</v>
      </c>
      <c r="H16409" s="54">
        <v>0.68328399888534475</v>
      </c>
      <c r="M16409" s="54">
        <v>7.2820000000000003E-3</v>
      </c>
    </row>
    <row r="16410" spans="3:13">
      <c r="C16410" s="54">
        <v>6.6992408544587365E-2</v>
      </c>
      <c r="H16410" s="54">
        <v>0.666441979335476</v>
      </c>
      <c r="M16410" s="54">
        <v>8.4410000000000006E-3</v>
      </c>
    </row>
    <row r="16411" spans="3:13">
      <c r="C16411" s="54">
        <v>0.10230260038894111</v>
      </c>
      <c r="H16411" s="54">
        <v>0.84439309162889109</v>
      </c>
      <c r="M16411" s="54">
        <v>6.8950000000000001E-3</v>
      </c>
    </row>
    <row r="16412" spans="3:13">
      <c r="C16412" s="54">
        <v>7.516506817407069E-2</v>
      </c>
      <c r="H16412" s="54">
        <v>1.7888826926117365</v>
      </c>
      <c r="M16412" s="54">
        <v>1.6150000000000001E-2</v>
      </c>
    </row>
    <row r="16413" spans="3:13">
      <c r="C16413" s="54">
        <v>8.8458315191676198E-2</v>
      </c>
      <c r="H16413" s="54">
        <v>1.7695245186193906</v>
      </c>
      <c r="M16413" s="54">
        <v>2.2046E-2</v>
      </c>
    </row>
    <row r="16414" spans="3:13">
      <c r="C16414" s="54">
        <v>5.2766475957823467E-2</v>
      </c>
      <c r="H16414" s="54">
        <v>2.4769566916721195</v>
      </c>
      <c r="M16414" s="54">
        <v>2.1288999999999999E-2</v>
      </c>
    </row>
    <row r="16415" spans="3:13">
      <c r="C16415" s="54">
        <v>7.8882082704643655E-2</v>
      </c>
      <c r="H16415" s="54">
        <v>0.72338969418707011</v>
      </c>
      <c r="M16415" s="54">
        <v>7.0829999999999999E-3</v>
      </c>
    </row>
    <row r="16416" spans="3:13">
      <c r="C16416" s="54">
        <v>3.9934319161730007E-2</v>
      </c>
      <c r="H16416" s="54">
        <v>1.2145187102184853</v>
      </c>
      <c r="M16416" s="54">
        <v>4.457E-3</v>
      </c>
    </row>
    <row r="16417" spans="3:13">
      <c r="C16417" s="54">
        <v>4.9473520138967865E-2</v>
      </c>
      <c r="H16417" s="54">
        <v>0.92719115036015176</v>
      </c>
      <c r="M16417" s="54">
        <v>1.5319999999999999E-3</v>
      </c>
    </row>
    <row r="16418" spans="3:13">
      <c r="C16418" s="54">
        <v>8.5933283501507376E-2</v>
      </c>
      <c r="H16418" s="54">
        <v>0.95710533333531134</v>
      </c>
      <c r="M16418" s="54">
        <v>3.5469999999999998E-3</v>
      </c>
    </row>
    <row r="16419" spans="3:13">
      <c r="C16419" s="54">
        <v>8.3903037486537879E-2</v>
      </c>
      <c r="H16419" s="54">
        <v>0.13624322388541518</v>
      </c>
      <c r="M16419" s="54">
        <v>6.3480999999999996E-2</v>
      </c>
    </row>
    <row r="16420" spans="3:13">
      <c r="C16420" s="54">
        <v>4.5096203660596627E-2</v>
      </c>
      <c r="H16420" s="54">
        <v>0.83910288255265753</v>
      </c>
      <c r="M16420" s="54">
        <v>7.3130000000000001E-3</v>
      </c>
    </row>
    <row r="16421" spans="3:13">
      <c r="C16421" s="54">
        <v>4.74561892762718E-2</v>
      </c>
      <c r="H16421" s="54">
        <v>1.4575501446143102</v>
      </c>
      <c r="M16421" s="54">
        <v>4.4929999999999996E-3</v>
      </c>
    </row>
    <row r="16422" spans="3:13">
      <c r="C16422" s="54">
        <v>3.7301771902409665E-2</v>
      </c>
      <c r="H16422" s="54">
        <v>1.0723226474119376</v>
      </c>
      <c r="M16422" s="54">
        <v>3.0240000000000002E-3</v>
      </c>
    </row>
    <row r="16423" spans="3:13">
      <c r="C16423" s="54">
        <v>8.197247570591551E-2</v>
      </c>
      <c r="H16423" s="54">
        <v>0.9516682562066946</v>
      </c>
      <c r="M16423" s="54">
        <v>9.8930000000000008E-3</v>
      </c>
    </row>
    <row r="16424" spans="3:13">
      <c r="C16424" s="54">
        <v>4.5973586897288622E-2</v>
      </c>
      <c r="H16424" s="54">
        <v>3.9069277819552592</v>
      </c>
      <c r="M16424" s="54">
        <v>1.7845E-2</v>
      </c>
    </row>
    <row r="16425" spans="3:13">
      <c r="C16425" s="54">
        <v>0.18682881943400589</v>
      </c>
      <c r="H16425" s="54">
        <v>1.4149805236485815</v>
      </c>
      <c r="M16425" s="54">
        <v>2.3365E-2</v>
      </c>
    </row>
    <row r="16426" spans="3:13">
      <c r="C16426" s="54">
        <v>6.1667944916421961E-2</v>
      </c>
      <c r="H16426" s="54">
        <v>0.73671190350136773</v>
      </c>
      <c r="M16426" s="54">
        <v>5.1799999999999997E-3</v>
      </c>
    </row>
    <row r="16427" spans="3:13">
      <c r="C16427" s="54">
        <v>4.5748725448924728E-2</v>
      </c>
      <c r="H16427" s="54">
        <v>0.74928826455297004</v>
      </c>
      <c r="M16427" s="54">
        <v>4.9179999999999996E-3</v>
      </c>
    </row>
    <row r="16428" spans="3:13">
      <c r="C16428" s="54">
        <v>5.0761740725950395E-3</v>
      </c>
      <c r="H16428" s="54">
        <v>0.54569985204507288</v>
      </c>
      <c r="M16428" s="54">
        <v>7.9500000000000003E-4</v>
      </c>
    </row>
    <row r="16429" spans="3:13">
      <c r="C16429" s="54">
        <v>5.5107664181402539E-2</v>
      </c>
      <c r="H16429" s="54">
        <v>1.4250839924543612</v>
      </c>
      <c r="M16429" s="54">
        <v>6.5550000000000001E-3</v>
      </c>
    </row>
    <row r="16430" spans="3:13">
      <c r="C16430" s="54">
        <v>4.7591062335360472E-2</v>
      </c>
      <c r="H16430" s="54">
        <v>0.83021181325111582</v>
      </c>
      <c r="M16430" s="54">
        <v>7.489E-3</v>
      </c>
    </row>
    <row r="16431" spans="3:13">
      <c r="C16431" s="54">
        <v>2.8721736505302364E-2</v>
      </c>
      <c r="H16431" s="54">
        <v>0.93417573124540798</v>
      </c>
      <c r="M16431" s="54">
        <v>3.124E-3</v>
      </c>
    </row>
    <row r="16432" spans="3:13">
      <c r="C16432" s="54">
        <v>5.3545676131504905E-2</v>
      </c>
      <c r="H16432" s="54">
        <v>0.36545298179453939</v>
      </c>
      <c r="M16432" s="54">
        <v>2.6477000000000001E-2</v>
      </c>
    </row>
    <row r="16433" spans="3:13">
      <c r="C16433" s="54">
        <v>8.782093497681267E-4</v>
      </c>
      <c r="H16433" s="54">
        <v>1.2507751101830376</v>
      </c>
      <c r="M16433" s="54">
        <v>9.1000000000000003E-5</v>
      </c>
    </row>
    <row r="16434" spans="3:13">
      <c r="C16434" s="54">
        <v>4.0710265854282647E-2</v>
      </c>
      <c r="H16434" s="54">
        <v>0.75982678985877961</v>
      </c>
      <c r="M16434" s="54">
        <v>3.0360000000000001E-3</v>
      </c>
    </row>
    <row r="16435" spans="3:13">
      <c r="C16435" s="54">
        <v>3.7781665327779997E-2</v>
      </c>
      <c r="H16435" s="54">
        <v>7.089317904691167E-2</v>
      </c>
      <c r="M16435" s="54">
        <v>4.8391000000000003E-2</v>
      </c>
    </row>
    <row r="16436" spans="3:13">
      <c r="C16436" s="54">
        <v>2.120680180811968E-2</v>
      </c>
      <c r="H16436" s="54">
        <v>1.0771734258004013</v>
      </c>
      <c r="M16436" s="54">
        <v>2.3319999999999999E-3</v>
      </c>
    </row>
    <row r="16437" spans="3:13">
      <c r="C16437" s="54">
        <v>3.6479641426960814E-2</v>
      </c>
      <c r="H16437" s="54">
        <v>0.96927529759454656</v>
      </c>
      <c r="M16437" s="54">
        <v>2.2920000000000002E-3</v>
      </c>
    </row>
    <row r="16438" spans="3:13">
      <c r="C16438" s="54">
        <v>4.888758063401643E-2</v>
      </c>
      <c r="H16438" s="54">
        <v>0.92008399688319353</v>
      </c>
      <c r="M16438" s="54">
        <v>1.7899999999999999E-3</v>
      </c>
    </row>
    <row r="16439" spans="3:13">
      <c r="C16439" s="54">
        <v>2.9489443027787415E-2</v>
      </c>
      <c r="H16439" s="54">
        <v>0.8572094592102032</v>
      </c>
      <c r="M16439" s="54">
        <v>2.836E-3</v>
      </c>
    </row>
    <row r="16440" spans="3:13">
      <c r="C16440" s="54">
        <v>3.5794206211355054E-2</v>
      </c>
      <c r="H16440" s="54">
        <v>0.51795685396217339</v>
      </c>
      <c r="M16440" s="54">
        <v>8.0450000000000001E-3</v>
      </c>
    </row>
    <row r="16441" spans="3:13">
      <c r="C16441" s="54">
        <v>8.885580293093491E-2</v>
      </c>
      <c r="H16441" s="54">
        <v>1.3172831496082702</v>
      </c>
      <c r="M16441" s="54">
        <v>9.3650000000000001E-3</v>
      </c>
    </row>
    <row r="16442" spans="3:13">
      <c r="C16442" s="54">
        <v>2.8603795598854315E-2</v>
      </c>
      <c r="H16442" s="54">
        <v>0.61637458364227082</v>
      </c>
      <c r="M16442" s="54">
        <v>3.7799999999999999E-3</v>
      </c>
    </row>
    <row r="16443" spans="3:13">
      <c r="C16443" s="54">
        <v>2.9750287577154391E-2</v>
      </c>
      <c r="H16443" s="54">
        <v>0.94882610255893773</v>
      </c>
      <c r="M16443" s="54">
        <v>8.1800000000000004E-4</v>
      </c>
    </row>
    <row r="16444" spans="3:13">
      <c r="C16444" s="54">
        <v>4.3960780015009325E-2</v>
      </c>
      <c r="H16444" s="54">
        <v>0.83574717432239631</v>
      </c>
      <c r="M16444" s="54">
        <v>2.1810000000000002E-3</v>
      </c>
    </row>
    <row r="16445" spans="3:13">
      <c r="C16445" s="54">
        <v>1.6758963639937639E-2</v>
      </c>
      <c r="H16445" s="54">
        <v>1.3788170063221501</v>
      </c>
      <c r="M16445" s="54">
        <v>1.5920000000000001E-3</v>
      </c>
    </row>
    <row r="16446" spans="3:13">
      <c r="C16446" s="54">
        <v>4.4672080474894009E-2</v>
      </c>
      <c r="H16446" s="54">
        <v>1.0096716356022046</v>
      </c>
      <c r="M16446" s="54">
        <v>1.5969999999999999E-3</v>
      </c>
    </row>
    <row r="16447" spans="3:13">
      <c r="C16447" s="54">
        <v>0.17436949880896915</v>
      </c>
      <c r="H16447" s="54">
        <v>0.38665621958351226</v>
      </c>
      <c r="M16447" s="54">
        <v>3.3798000000000002E-2</v>
      </c>
    </row>
    <row r="16448" spans="3:13">
      <c r="C16448" s="54">
        <v>3.6780465204438513E-2</v>
      </c>
      <c r="H16448" s="54">
        <v>1.0507508843656985</v>
      </c>
      <c r="M16448" s="54">
        <v>1.0460000000000001E-3</v>
      </c>
    </row>
    <row r="16449" spans="3:13">
      <c r="C16449" s="54">
        <v>3.0833000459134109E-2</v>
      </c>
      <c r="H16449" s="54">
        <v>0.83756723499575947</v>
      </c>
      <c r="M16449" s="54">
        <v>2.4780000000000002E-3</v>
      </c>
    </row>
    <row r="16450" spans="3:13">
      <c r="C16450" s="54">
        <v>3.8043685361934088E-2</v>
      </c>
      <c r="H16450" s="54">
        <v>0.739255292424569</v>
      </c>
      <c r="M16450" s="54">
        <v>3.6099999999999999E-3</v>
      </c>
    </row>
    <row r="16451" spans="3:13">
      <c r="C16451" s="54">
        <v>2.9140050401477605E-2</v>
      </c>
      <c r="H16451" s="54">
        <v>0.98815717751944543</v>
      </c>
      <c r="M16451" s="54">
        <v>1.361E-3</v>
      </c>
    </row>
    <row r="16452" spans="3:13">
      <c r="C16452" s="54">
        <v>4.9942922227896681E-2</v>
      </c>
      <c r="H16452" s="54">
        <v>1.014306074005735</v>
      </c>
      <c r="M16452" s="54">
        <v>9.41E-4</v>
      </c>
    </row>
    <row r="16453" spans="3:13">
      <c r="C16453" s="54">
        <v>4.9463082108494615E-2</v>
      </c>
      <c r="H16453" s="54">
        <v>0.82678008761581667</v>
      </c>
      <c r="M16453" s="54">
        <v>3.4619999999999998E-3</v>
      </c>
    </row>
    <row r="16454" spans="3:13">
      <c r="C16454" s="54">
        <v>4.606552000699727E-2</v>
      </c>
      <c r="H16454" s="54">
        <v>0.89469986428125048</v>
      </c>
      <c r="M16454" s="54">
        <v>2.5360000000000001E-3</v>
      </c>
    </row>
    <row r="16455" spans="3:13">
      <c r="C16455" s="54">
        <v>3.5554141456631529E-2</v>
      </c>
      <c r="H16455" s="54">
        <v>1.1950610358590832</v>
      </c>
      <c r="M16455" s="54">
        <v>4.1619999999999999E-3</v>
      </c>
    </row>
    <row r="16456" spans="3:13">
      <c r="C16456" s="54">
        <v>3.2671684903604142E-2</v>
      </c>
      <c r="H16456" s="54">
        <v>1.1379173950693919</v>
      </c>
      <c r="M16456" s="54">
        <v>2.0449999999999999E-3</v>
      </c>
    </row>
    <row r="16457" spans="3:13">
      <c r="C16457" s="54">
        <v>3.3631924750098185E-2</v>
      </c>
      <c r="H16457" s="54">
        <v>1.2654922075171169</v>
      </c>
      <c r="M16457" s="54">
        <v>3.0379999999999999E-3</v>
      </c>
    </row>
    <row r="16458" spans="3:13">
      <c r="C16458" s="54">
        <v>2.0936738861138157E-2</v>
      </c>
      <c r="H16458" s="54">
        <v>0.40589174644881959</v>
      </c>
      <c r="M16458" s="54">
        <v>6.1500000000000001E-3</v>
      </c>
    </row>
    <row r="16459" spans="3:13">
      <c r="C16459" s="54">
        <v>3.0772951187603426E-2</v>
      </c>
      <c r="H16459" s="54">
        <v>1.1107272593582402</v>
      </c>
      <c r="M16459" s="54">
        <v>2.5799999999999998E-3</v>
      </c>
    </row>
    <row r="16460" spans="3:13">
      <c r="C16460" s="54">
        <v>0.21190060412260434</v>
      </c>
      <c r="H16460" s="54">
        <v>0.90907293396195543</v>
      </c>
      <c r="M16460" s="54">
        <v>1.2007E-2</v>
      </c>
    </row>
    <row r="16461" spans="3:13">
      <c r="C16461" s="54">
        <v>5.8735137891407052E-2</v>
      </c>
      <c r="H16461" s="54">
        <v>2.1810264457932513</v>
      </c>
      <c r="M16461" s="54">
        <v>1.6843E-2</v>
      </c>
    </row>
    <row r="16462" spans="3:13">
      <c r="C16462" s="54">
        <v>1.791399797858231E-2</v>
      </c>
      <c r="H16462" s="54">
        <v>0.83331893671806789</v>
      </c>
      <c r="M16462" s="54">
        <v>1.6000000000000001E-3</v>
      </c>
    </row>
    <row r="16463" spans="3:13">
      <c r="C16463" s="54">
        <v>2.8595590197915115E-2</v>
      </c>
      <c r="H16463" s="54">
        <v>1.1021728286262631</v>
      </c>
      <c r="M16463" s="54">
        <v>2.0089999999999999E-3</v>
      </c>
    </row>
    <row r="16464" spans="3:13">
      <c r="C16464" s="54">
        <v>1.518851294974388E-2</v>
      </c>
      <c r="H16464" s="54">
        <v>0.73633525247542397</v>
      </c>
      <c r="M16464" s="54">
        <v>1.647E-3</v>
      </c>
    </row>
    <row r="16465" spans="3:13">
      <c r="C16465" s="54">
        <v>1.3152287542009386E-2</v>
      </c>
      <c r="H16465" s="54">
        <v>2.0654325961447135</v>
      </c>
      <c r="M16465" s="54">
        <v>3.503E-3</v>
      </c>
    </row>
    <row r="16466" spans="3:13">
      <c r="C16466" s="54">
        <v>3.223722703468343E-2</v>
      </c>
      <c r="H16466" s="54">
        <v>0.9780420492915104</v>
      </c>
      <c r="M16466" s="54">
        <v>1.668E-3</v>
      </c>
    </row>
    <row r="16467" spans="3:13">
      <c r="C16467" s="54">
        <v>2.3282267087558896E-4</v>
      </c>
      <c r="H16467" s="54">
        <v>0</v>
      </c>
      <c r="M16467" s="54">
        <v>4.1199999999999999E-4</v>
      </c>
    </row>
    <row r="32770" spans="3:13">
      <c r="C32770" s="54" t="s">
        <v>1223</v>
      </c>
      <c r="H32770" s="54" t="s">
        <v>1231</v>
      </c>
      <c r="M32770" s="54" t="s">
        <v>1224</v>
      </c>
    </row>
    <row r="32771" spans="3:13">
      <c r="C32771" s="54">
        <v>4.5059906413157817E-2</v>
      </c>
      <c r="H32771" s="54">
        <v>0.96371085163482217</v>
      </c>
      <c r="M32771" s="54">
        <v>9.9200000000000004E-4</v>
      </c>
    </row>
    <row r="32772" spans="3:13">
      <c r="C32772" s="54">
        <v>3.740606523632322E-2</v>
      </c>
      <c r="H32772" s="54">
        <v>0.48465474320031932</v>
      </c>
      <c r="M32772" s="54">
        <v>1.9996E-2</v>
      </c>
    </row>
    <row r="32773" spans="3:13">
      <c r="C32773" s="54">
        <v>2.1970145413600834E-2</v>
      </c>
      <c r="H32773" s="54">
        <v>1.5528938933845255</v>
      </c>
      <c r="M32773" s="54">
        <v>3.3969999999999998E-3</v>
      </c>
    </row>
    <row r="32774" spans="3:13">
      <c r="C32774" s="54">
        <v>2.8353772922653429E-2</v>
      </c>
      <c r="H32774" s="54">
        <v>0.57426789549802493</v>
      </c>
      <c r="M32774" s="54">
        <v>4.248E-3</v>
      </c>
    </row>
    <row r="32775" spans="3:13">
      <c r="C32775" s="54">
        <v>4.3049601739210519E-2</v>
      </c>
      <c r="H32775" s="54">
        <v>0.87481123848233699</v>
      </c>
      <c r="M32775" s="54">
        <v>2.7699999999999999E-3</v>
      </c>
    </row>
    <row r="32776" spans="3:13">
      <c r="C32776" s="54">
        <v>5.3876270837737335E-2</v>
      </c>
      <c r="H32776" s="54">
        <v>1.6349631897970485</v>
      </c>
      <c r="M32776" s="54">
        <v>7.2779999999999997E-3</v>
      </c>
    </row>
    <row r="32777" spans="3:13">
      <c r="C32777" s="54">
        <v>3.8925127935938782E-2</v>
      </c>
      <c r="H32777" s="54">
        <v>0.78659382910081799</v>
      </c>
      <c r="M32777" s="54">
        <v>8.7290000000000006E-3</v>
      </c>
    </row>
    <row r="32778" spans="3:13">
      <c r="C32778" s="54">
        <v>5.9039956989634164E-2</v>
      </c>
      <c r="H32778" s="54">
        <v>0.85731048901214202</v>
      </c>
      <c r="M32778" s="54">
        <v>1.3089999999999999E-2</v>
      </c>
    </row>
    <row r="32779" spans="3:13">
      <c r="C32779" s="54">
        <v>1.7418226726490772E-2</v>
      </c>
      <c r="H32779" s="54">
        <v>0.25225860529032862</v>
      </c>
      <c r="M32779" s="54">
        <v>1.005E-2</v>
      </c>
    </row>
    <row r="32780" spans="3:13">
      <c r="C32780" s="54">
        <v>9.1568055162327189E-2</v>
      </c>
      <c r="H32780" s="54">
        <v>1.154522391840624</v>
      </c>
      <c r="M32780" s="54">
        <v>4.1910000000000003E-3</v>
      </c>
    </row>
    <row r="32781" spans="3:13">
      <c r="C32781" s="54">
        <v>4.5129438923112934E-2</v>
      </c>
      <c r="H32781" s="54">
        <v>1.0402996069596908</v>
      </c>
      <c r="M32781" s="54">
        <v>6.5300000000000004E-4</v>
      </c>
    </row>
    <row r="32782" spans="3:13">
      <c r="C32782" s="54">
        <v>4.1730626595018916E-2</v>
      </c>
      <c r="H32782" s="54">
        <v>0.94988981372467185</v>
      </c>
      <c r="M32782" s="54">
        <v>1.916E-3</v>
      </c>
    </row>
    <row r="32783" spans="3:13">
      <c r="C32783" s="54">
        <v>5.2828648431803092E-2</v>
      </c>
      <c r="H32783" s="54">
        <v>1.3137761622372364</v>
      </c>
      <c r="M32783" s="54">
        <v>6.2769999999999996E-3</v>
      </c>
    </row>
    <row r="32784" spans="3:13">
      <c r="C32784" s="54">
        <v>4.7758138428611513E-2</v>
      </c>
      <c r="H32784" s="54">
        <v>0.8876933323560392</v>
      </c>
      <c r="M32784" s="54">
        <v>3.8040000000000001E-3</v>
      </c>
    </row>
    <row r="32785" spans="3:13">
      <c r="C32785" s="54">
        <v>8.8370421335362992E-2</v>
      </c>
      <c r="H32785" s="54">
        <v>2.4315377357932824</v>
      </c>
      <c r="M32785" s="54">
        <v>2.2339999999999999E-2</v>
      </c>
    </row>
    <row r="32786" spans="3:13">
      <c r="C32786" s="54">
        <v>4.8270998206646161E-2</v>
      </c>
      <c r="H32786" s="54">
        <v>0.55191354779714785</v>
      </c>
      <c r="M32786" s="54">
        <v>1.2579E-2</v>
      </c>
    </row>
    <row r="32787" spans="3:13">
      <c r="C32787" s="54">
        <v>2.7435635935830843E-2</v>
      </c>
      <c r="H32787" s="54">
        <v>1.6581670704781704</v>
      </c>
      <c r="M32787" s="54">
        <v>4.7390000000000002E-3</v>
      </c>
    </row>
    <row r="32788" spans="3:13">
      <c r="C32788" s="54">
        <v>2.742604567359538E-2</v>
      </c>
      <c r="H32788" s="54">
        <v>0.88366407396570612</v>
      </c>
      <c r="M32788" s="54">
        <v>5.1710000000000002E-3</v>
      </c>
    </row>
    <row r="32789" spans="3:13">
      <c r="C32789" s="54">
        <v>5.7792811386112482E-2</v>
      </c>
      <c r="H32789" s="54">
        <v>0.66057008419578356</v>
      </c>
      <c r="M32789" s="54">
        <v>6.143E-3</v>
      </c>
    </row>
    <row r="32790" spans="3:13">
      <c r="C32790" s="54">
        <v>6.4995701246970891E-2</v>
      </c>
      <c r="H32790" s="54">
        <v>2.630158826949538</v>
      </c>
      <c r="M32790" s="54">
        <v>2.1676000000000001E-2</v>
      </c>
    </row>
    <row r="32791" spans="3:13">
      <c r="C32791" s="54">
        <v>0.10947431096420152</v>
      </c>
      <c r="H32791" s="54">
        <v>0.86445994415991845</v>
      </c>
      <c r="M32791" s="54">
        <v>1.337E-2</v>
      </c>
    </row>
    <row r="32792" spans="3:13">
      <c r="C32792" s="54">
        <v>4.4348950832952018E-2</v>
      </c>
      <c r="H32792" s="54">
        <v>0.86301017683041092</v>
      </c>
      <c r="M32792" s="54">
        <v>2.7339999999999999E-3</v>
      </c>
    </row>
    <row r="32793" spans="3:13">
      <c r="C32793" s="54">
        <v>8.8908291109755275E-2</v>
      </c>
      <c r="H32793" s="54">
        <v>0.68328399888534475</v>
      </c>
      <c r="M32793" s="54">
        <v>7.2820000000000003E-3</v>
      </c>
    </row>
    <row r="32794" spans="3:13">
      <c r="C32794" s="54">
        <v>6.6992408544587365E-2</v>
      </c>
      <c r="H32794" s="54">
        <v>0.666441979335476</v>
      </c>
      <c r="M32794" s="54">
        <v>8.4410000000000006E-3</v>
      </c>
    </row>
    <row r="32795" spans="3:13">
      <c r="C32795" s="54">
        <v>0.10230260038894111</v>
      </c>
      <c r="H32795" s="54">
        <v>0.84439309162889109</v>
      </c>
      <c r="M32795" s="54">
        <v>6.8950000000000001E-3</v>
      </c>
    </row>
    <row r="32796" spans="3:13">
      <c r="C32796" s="54">
        <v>7.516506817407069E-2</v>
      </c>
      <c r="H32796" s="54">
        <v>1.7888826926117365</v>
      </c>
      <c r="M32796" s="54">
        <v>1.6150000000000001E-2</v>
      </c>
    </row>
    <row r="32797" spans="3:13">
      <c r="C32797" s="54">
        <v>8.8458315191676198E-2</v>
      </c>
      <c r="H32797" s="54">
        <v>1.7695245186193906</v>
      </c>
      <c r="M32797" s="54">
        <v>2.2046E-2</v>
      </c>
    </row>
    <row r="32798" spans="3:13">
      <c r="C32798" s="54">
        <v>5.2766475957823467E-2</v>
      </c>
      <c r="H32798" s="54">
        <v>2.4769566916721195</v>
      </c>
      <c r="M32798" s="54">
        <v>2.1288999999999999E-2</v>
      </c>
    </row>
    <row r="32799" spans="3:13">
      <c r="C32799" s="54">
        <v>7.8882082704643655E-2</v>
      </c>
      <c r="H32799" s="54">
        <v>0.72338969418707011</v>
      </c>
      <c r="M32799" s="54">
        <v>7.0829999999999999E-3</v>
      </c>
    </row>
    <row r="32800" spans="3:13">
      <c r="C32800" s="54">
        <v>3.9934319161730007E-2</v>
      </c>
      <c r="H32800" s="54">
        <v>1.2145187102184853</v>
      </c>
      <c r="M32800" s="54">
        <v>4.457E-3</v>
      </c>
    </row>
    <row r="32801" spans="3:13">
      <c r="C32801" s="54">
        <v>4.9473520138967865E-2</v>
      </c>
      <c r="H32801" s="54">
        <v>0.92719115036015176</v>
      </c>
      <c r="M32801" s="54">
        <v>1.5319999999999999E-3</v>
      </c>
    </row>
    <row r="32802" spans="3:13">
      <c r="C32802" s="54">
        <v>8.5933283501507376E-2</v>
      </c>
      <c r="H32802" s="54">
        <v>0.95710533333531134</v>
      </c>
      <c r="M32802" s="54">
        <v>3.5469999999999998E-3</v>
      </c>
    </row>
    <row r="32803" spans="3:13">
      <c r="C32803" s="54">
        <v>8.3903037486537879E-2</v>
      </c>
      <c r="H32803" s="54">
        <v>0.13624322388541518</v>
      </c>
      <c r="M32803" s="54">
        <v>6.3480999999999996E-2</v>
      </c>
    </row>
    <row r="32804" spans="3:13">
      <c r="C32804" s="54">
        <v>4.5096203660596627E-2</v>
      </c>
      <c r="H32804" s="54">
        <v>0.83910288255265753</v>
      </c>
      <c r="M32804" s="54">
        <v>7.3130000000000001E-3</v>
      </c>
    </row>
    <row r="32805" spans="3:13">
      <c r="C32805" s="54">
        <v>4.74561892762718E-2</v>
      </c>
      <c r="H32805" s="54">
        <v>1.4575501446143102</v>
      </c>
      <c r="M32805" s="54">
        <v>4.4929999999999996E-3</v>
      </c>
    </row>
    <row r="32806" spans="3:13">
      <c r="C32806" s="54">
        <v>3.7301771902409665E-2</v>
      </c>
      <c r="H32806" s="54">
        <v>1.0723226474119376</v>
      </c>
      <c r="M32806" s="54">
        <v>3.0240000000000002E-3</v>
      </c>
    </row>
    <row r="32807" spans="3:13">
      <c r="C32807" s="54">
        <v>8.197247570591551E-2</v>
      </c>
      <c r="H32807" s="54">
        <v>0.9516682562066946</v>
      </c>
      <c r="M32807" s="54">
        <v>9.8930000000000008E-3</v>
      </c>
    </row>
    <row r="32808" spans="3:13">
      <c r="C32808" s="54">
        <v>4.5973586897288622E-2</v>
      </c>
      <c r="H32808" s="54">
        <v>3.9069277819552592</v>
      </c>
      <c r="M32808" s="54">
        <v>1.7845E-2</v>
      </c>
    </row>
    <row r="32809" spans="3:13">
      <c r="C32809" s="54">
        <v>0.18682881943400589</v>
      </c>
      <c r="H32809" s="54">
        <v>1.4149805236485815</v>
      </c>
      <c r="M32809" s="54">
        <v>2.3365E-2</v>
      </c>
    </row>
    <row r="32810" spans="3:13">
      <c r="C32810" s="54">
        <v>6.1667944916421961E-2</v>
      </c>
      <c r="H32810" s="54">
        <v>0.73671190350136773</v>
      </c>
      <c r="M32810" s="54">
        <v>5.1799999999999997E-3</v>
      </c>
    </row>
    <row r="32811" spans="3:13">
      <c r="C32811" s="54">
        <v>4.5748725448924728E-2</v>
      </c>
      <c r="H32811" s="54">
        <v>0.74928826455297004</v>
      </c>
      <c r="M32811" s="54">
        <v>4.9179999999999996E-3</v>
      </c>
    </row>
    <row r="32812" spans="3:13">
      <c r="C32812" s="54">
        <v>5.0761740725950395E-3</v>
      </c>
      <c r="H32812" s="54">
        <v>0.54569985204507288</v>
      </c>
      <c r="M32812" s="54">
        <v>7.9500000000000003E-4</v>
      </c>
    </row>
    <row r="32813" spans="3:13">
      <c r="C32813" s="54">
        <v>5.5107664181402539E-2</v>
      </c>
      <c r="H32813" s="54">
        <v>1.4250839924543612</v>
      </c>
      <c r="M32813" s="54">
        <v>6.5550000000000001E-3</v>
      </c>
    </row>
    <row r="32814" spans="3:13">
      <c r="C32814" s="54">
        <v>4.7591062335360472E-2</v>
      </c>
      <c r="H32814" s="54">
        <v>0.83021181325111582</v>
      </c>
      <c r="M32814" s="54">
        <v>7.489E-3</v>
      </c>
    </row>
    <row r="32815" spans="3:13">
      <c r="C32815" s="54">
        <v>2.8721736505302364E-2</v>
      </c>
      <c r="H32815" s="54">
        <v>0.93417573124540798</v>
      </c>
      <c r="M32815" s="54">
        <v>3.124E-3</v>
      </c>
    </row>
    <row r="32816" spans="3:13">
      <c r="C32816" s="54">
        <v>5.3545676131504905E-2</v>
      </c>
      <c r="H32816" s="54">
        <v>0.36545298179453939</v>
      </c>
      <c r="M32816" s="54">
        <v>2.6477000000000001E-2</v>
      </c>
    </row>
    <row r="32817" spans="3:13">
      <c r="C32817" s="54">
        <v>8.782093497681267E-4</v>
      </c>
      <c r="H32817" s="54">
        <v>1.2507751101830376</v>
      </c>
      <c r="M32817" s="54">
        <v>9.1000000000000003E-5</v>
      </c>
    </row>
    <row r="32818" spans="3:13">
      <c r="C32818" s="54">
        <v>4.0710265854282647E-2</v>
      </c>
      <c r="H32818" s="54">
        <v>0.75982678985877961</v>
      </c>
      <c r="M32818" s="54">
        <v>3.0360000000000001E-3</v>
      </c>
    </row>
    <row r="32819" spans="3:13">
      <c r="C32819" s="54">
        <v>3.7781665327779997E-2</v>
      </c>
      <c r="H32819" s="54">
        <v>7.089317904691167E-2</v>
      </c>
      <c r="M32819" s="54">
        <v>4.8391000000000003E-2</v>
      </c>
    </row>
    <row r="32820" spans="3:13">
      <c r="C32820" s="54">
        <v>2.120680180811968E-2</v>
      </c>
      <c r="H32820" s="54">
        <v>1.0771734258004013</v>
      </c>
      <c r="M32820" s="54">
        <v>2.3319999999999999E-3</v>
      </c>
    </row>
    <row r="32821" spans="3:13">
      <c r="C32821" s="54">
        <v>3.6479641426960814E-2</v>
      </c>
      <c r="H32821" s="54">
        <v>0.96927529759454656</v>
      </c>
      <c r="M32821" s="54">
        <v>2.2920000000000002E-3</v>
      </c>
    </row>
    <row r="32822" spans="3:13">
      <c r="C32822" s="54">
        <v>4.888758063401643E-2</v>
      </c>
      <c r="H32822" s="54">
        <v>0.92008399688319353</v>
      </c>
      <c r="M32822" s="54">
        <v>1.7899999999999999E-3</v>
      </c>
    </row>
    <row r="32823" spans="3:13">
      <c r="C32823" s="54">
        <v>2.9489443027787415E-2</v>
      </c>
      <c r="H32823" s="54">
        <v>0.8572094592102032</v>
      </c>
      <c r="M32823" s="54">
        <v>2.836E-3</v>
      </c>
    </row>
    <row r="32824" spans="3:13">
      <c r="C32824" s="54">
        <v>3.5794206211355054E-2</v>
      </c>
      <c r="H32824" s="54">
        <v>0.51795685396217339</v>
      </c>
      <c r="M32824" s="54">
        <v>8.0450000000000001E-3</v>
      </c>
    </row>
    <row r="32825" spans="3:13">
      <c r="C32825" s="54">
        <v>8.885580293093491E-2</v>
      </c>
      <c r="H32825" s="54">
        <v>1.3172831496082702</v>
      </c>
      <c r="M32825" s="54">
        <v>9.3650000000000001E-3</v>
      </c>
    </row>
    <row r="32826" spans="3:13">
      <c r="C32826" s="54">
        <v>2.8603795598854315E-2</v>
      </c>
      <c r="H32826" s="54">
        <v>0.61637458364227082</v>
      </c>
      <c r="M32826" s="54">
        <v>3.7799999999999999E-3</v>
      </c>
    </row>
    <row r="32827" spans="3:13">
      <c r="C32827" s="54">
        <v>2.9750287577154391E-2</v>
      </c>
      <c r="H32827" s="54">
        <v>0.94882610255893773</v>
      </c>
      <c r="M32827" s="54">
        <v>8.1800000000000004E-4</v>
      </c>
    </row>
    <row r="32828" spans="3:13">
      <c r="C32828" s="54">
        <v>4.3960780015009325E-2</v>
      </c>
      <c r="H32828" s="54">
        <v>0.83574717432239631</v>
      </c>
      <c r="M32828" s="54">
        <v>2.1810000000000002E-3</v>
      </c>
    </row>
    <row r="32829" spans="3:13">
      <c r="C32829" s="54">
        <v>1.6758963639937639E-2</v>
      </c>
      <c r="H32829" s="54">
        <v>1.3788170063221501</v>
      </c>
      <c r="M32829" s="54">
        <v>1.5920000000000001E-3</v>
      </c>
    </row>
    <row r="32830" spans="3:13">
      <c r="C32830" s="54">
        <v>4.4672080474894009E-2</v>
      </c>
      <c r="H32830" s="54">
        <v>1.0096716356022046</v>
      </c>
      <c r="M32830" s="54">
        <v>1.5969999999999999E-3</v>
      </c>
    </row>
    <row r="32831" spans="3:13">
      <c r="C32831" s="54">
        <v>0.17436949880896915</v>
      </c>
      <c r="H32831" s="54">
        <v>0.38665621958351226</v>
      </c>
      <c r="M32831" s="54">
        <v>3.3798000000000002E-2</v>
      </c>
    </row>
    <row r="32832" spans="3:13">
      <c r="C32832" s="54">
        <v>3.6780465204438513E-2</v>
      </c>
      <c r="H32832" s="54">
        <v>1.0507508843656985</v>
      </c>
      <c r="M32832" s="54">
        <v>1.0460000000000001E-3</v>
      </c>
    </row>
    <row r="32833" spans="3:13">
      <c r="C32833" s="54">
        <v>3.0833000459134109E-2</v>
      </c>
      <c r="H32833" s="54">
        <v>0.83756723499575947</v>
      </c>
      <c r="M32833" s="54">
        <v>2.4780000000000002E-3</v>
      </c>
    </row>
    <row r="32834" spans="3:13">
      <c r="C32834" s="54">
        <v>3.8043685361934088E-2</v>
      </c>
      <c r="H32834" s="54">
        <v>0.739255292424569</v>
      </c>
      <c r="M32834" s="54">
        <v>3.6099999999999999E-3</v>
      </c>
    </row>
    <row r="32835" spans="3:13">
      <c r="C32835" s="54">
        <v>2.9140050401477605E-2</v>
      </c>
      <c r="H32835" s="54">
        <v>0.98815717751944543</v>
      </c>
      <c r="M32835" s="54">
        <v>1.361E-3</v>
      </c>
    </row>
    <row r="32836" spans="3:13">
      <c r="C32836" s="54">
        <v>4.9942922227896681E-2</v>
      </c>
      <c r="H32836" s="54">
        <v>1.014306074005735</v>
      </c>
      <c r="M32836" s="54">
        <v>9.41E-4</v>
      </c>
    </row>
    <row r="32837" spans="3:13">
      <c r="C32837" s="54">
        <v>4.9463082108494615E-2</v>
      </c>
      <c r="H32837" s="54">
        <v>0.82678008761581667</v>
      </c>
      <c r="M32837" s="54">
        <v>3.4619999999999998E-3</v>
      </c>
    </row>
    <row r="32838" spans="3:13">
      <c r="C32838" s="54">
        <v>4.606552000699727E-2</v>
      </c>
      <c r="H32838" s="54">
        <v>0.89469986428125048</v>
      </c>
      <c r="M32838" s="54">
        <v>2.5360000000000001E-3</v>
      </c>
    </row>
    <row r="32839" spans="3:13">
      <c r="C32839" s="54">
        <v>3.5554141456631529E-2</v>
      </c>
      <c r="H32839" s="54">
        <v>1.1950610358590832</v>
      </c>
      <c r="M32839" s="54">
        <v>4.1619999999999999E-3</v>
      </c>
    </row>
    <row r="32840" spans="3:13">
      <c r="C32840" s="54">
        <v>3.2671684903604142E-2</v>
      </c>
      <c r="H32840" s="54">
        <v>1.1379173950693919</v>
      </c>
      <c r="M32840" s="54">
        <v>2.0449999999999999E-3</v>
      </c>
    </row>
    <row r="32841" spans="3:13">
      <c r="C32841" s="54">
        <v>3.3631924750098185E-2</v>
      </c>
      <c r="H32841" s="54">
        <v>1.2654922075171169</v>
      </c>
      <c r="M32841" s="54">
        <v>3.0379999999999999E-3</v>
      </c>
    </row>
    <row r="32842" spans="3:13">
      <c r="C32842" s="54">
        <v>2.0936738861138157E-2</v>
      </c>
      <c r="H32842" s="54">
        <v>0.40589174644881959</v>
      </c>
      <c r="M32842" s="54">
        <v>6.1500000000000001E-3</v>
      </c>
    </row>
    <row r="32843" spans="3:13">
      <c r="C32843" s="54">
        <v>3.0772951187603426E-2</v>
      </c>
      <c r="H32843" s="54">
        <v>1.1107272593582402</v>
      </c>
      <c r="M32843" s="54">
        <v>2.5799999999999998E-3</v>
      </c>
    </row>
    <row r="32844" spans="3:13">
      <c r="C32844" s="54">
        <v>0.21190060412260434</v>
      </c>
      <c r="H32844" s="54">
        <v>0.90907293396195543</v>
      </c>
      <c r="M32844" s="54">
        <v>1.2007E-2</v>
      </c>
    </row>
    <row r="32845" spans="3:13">
      <c r="C32845" s="54">
        <v>5.8735137891407052E-2</v>
      </c>
      <c r="H32845" s="54">
        <v>2.1810264457932513</v>
      </c>
      <c r="M32845" s="54">
        <v>1.6843E-2</v>
      </c>
    </row>
    <row r="32846" spans="3:13">
      <c r="C32846" s="54">
        <v>1.791399797858231E-2</v>
      </c>
      <c r="H32846" s="54">
        <v>0.83331893671806789</v>
      </c>
      <c r="M32846" s="54">
        <v>1.6000000000000001E-3</v>
      </c>
    </row>
    <row r="32847" spans="3:13">
      <c r="C32847" s="54">
        <v>2.8595590197915115E-2</v>
      </c>
      <c r="H32847" s="54">
        <v>1.1021728286262631</v>
      </c>
      <c r="M32847" s="54">
        <v>2.0089999999999999E-3</v>
      </c>
    </row>
    <row r="32848" spans="3:13">
      <c r="C32848" s="54">
        <v>1.518851294974388E-2</v>
      </c>
      <c r="H32848" s="54">
        <v>0.73633525247542397</v>
      </c>
      <c r="M32848" s="54">
        <v>1.647E-3</v>
      </c>
    </row>
    <row r="32849" spans="3:13">
      <c r="C32849" s="54">
        <v>1.3152287542009386E-2</v>
      </c>
      <c r="H32849" s="54">
        <v>2.0654325961447135</v>
      </c>
      <c r="M32849" s="54">
        <v>3.503E-3</v>
      </c>
    </row>
    <row r="32850" spans="3:13">
      <c r="C32850" s="54">
        <v>3.223722703468343E-2</v>
      </c>
      <c r="H32850" s="54">
        <v>0.9780420492915104</v>
      </c>
      <c r="M32850" s="54">
        <v>1.668E-3</v>
      </c>
    </row>
    <row r="32851" spans="3:13">
      <c r="C32851" s="54">
        <v>2.3282267087558896E-4</v>
      </c>
      <c r="H32851" s="54">
        <v>0</v>
      </c>
      <c r="M32851" s="54">
        <v>4.1199999999999999E-4</v>
      </c>
    </row>
    <row r="49154" spans="3:13">
      <c r="C49154" s="54" t="s">
        <v>1223</v>
      </c>
      <c r="H49154" s="54" t="s">
        <v>1231</v>
      </c>
      <c r="M49154" s="54" t="s">
        <v>1224</v>
      </c>
    </row>
    <row r="49155" spans="3:13">
      <c r="C49155" s="54">
        <v>4.5059906413157817E-2</v>
      </c>
      <c r="H49155" s="54">
        <v>0.96371085163482217</v>
      </c>
      <c r="M49155" s="54">
        <v>9.9200000000000004E-4</v>
      </c>
    </row>
    <row r="49156" spans="3:13">
      <c r="C49156" s="54">
        <v>3.740606523632322E-2</v>
      </c>
      <c r="H49156" s="54">
        <v>0.48465474320031932</v>
      </c>
      <c r="M49156" s="54">
        <v>1.9996E-2</v>
      </c>
    </row>
    <row r="49157" spans="3:13">
      <c r="C49157" s="54">
        <v>2.1970145413600834E-2</v>
      </c>
      <c r="H49157" s="54">
        <v>1.5528938933845255</v>
      </c>
      <c r="M49157" s="54">
        <v>3.3969999999999998E-3</v>
      </c>
    </row>
    <row r="49158" spans="3:13">
      <c r="C49158" s="54">
        <v>2.8353772922653429E-2</v>
      </c>
      <c r="H49158" s="54">
        <v>0.57426789549802493</v>
      </c>
      <c r="M49158" s="54">
        <v>4.248E-3</v>
      </c>
    </row>
    <row r="49159" spans="3:13">
      <c r="C49159" s="54">
        <v>4.3049601739210519E-2</v>
      </c>
      <c r="H49159" s="54">
        <v>0.87481123848233699</v>
      </c>
      <c r="M49159" s="54">
        <v>2.7699999999999999E-3</v>
      </c>
    </row>
    <row r="49160" spans="3:13">
      <c r="C49160" s="54">
        <v>5.3876270837737335E-2</v>
      </c>
      <c r="H49160" s="54">
        <v>1.6349631897970485</v>
      </c>
      <c r="M49160" s="54">
        <v>7.2779999999999997E-3</v>
      </c>
    </row>
    <row r="49161" spans="3:13">
      <c r="C49161" s="54">
        <v>3.8925127935938782E-2</v>
      </c>
      <c r="H49161" s="54">
        <v>0.78659382910081799</v>
      </c>
      <c r="M49161" s="54">
        <v>8.7290000000000006E-3</v>
      </c>
    </row>
    <row r="49162" spans="3:13">
      <c r="C49162" s="54">
        <v>5.9039956989634164E-2</v>
      </c>
      <c r="H49162" s="54">
        <v>0.85731048901214202</v>
      </c>
      <c r="M49162" s="54">
        <v>1.3089999999999999E-2</v>
      </c>
    </row>
    <row r="49163" spans="3:13">
      <c r="C49163" s="54">
        <v>1.7418226726490772E-2</v>
      </c>
      <c r="H49163" s="54">
        <v>0.25225860529032862</v>
      </c>
      <c r="M49163" s="54">
        <v>1.005E-2</v>
      </c>
    </row>
    <row r="49164" spans="3:13">
      <c r="C49164" s="54">
        <v>9.1568055162327189E-2</v>
      </c>
      <c r="H49164" s="54">
        <v>1.154522391840624</v>
      </c>
      <c r="M49164" s="54">
        <v>4.1910000000000003E-3</v>
      </c>
    </row>
    <row r="49165" spans="3:13">
      <c r="C49165" s="54">
        <v>4.5129438923112934E-2</v>
      </c>
      <c r="H49165" s="54">
        <v>1.0402996069596908</v>
      </c>
      <c r="M49165" s="54">
        <v>6.5300000000000004E-4</v>
      </c>
    </row>
    <row r="49166" spans="3:13">
      <c r="C49166" s="54">
        <v>4.1730626595018916E-2</v>
      </c>
      <c r="H49166" s="54">
        <v>0.94988981372467185</v>
      </c>
      <c r="M49166" s="54">
        <v>1.916E-3</v>
      </c>
    </row>
    <row r="49167" spans="3:13">
      <c r="C49167" s="54">
        <v>5.2828648431803092E-2</v>
      </c>
      <c r="H49167" s="54">
        <v>1.3137761622372364</v>
      </c>
      <c r="M49167" s="54">
        <v>6.2769999999999996E-3</v>
      </c>
    </row>
    <row r="49168" spans="3:13">
      <c r="C49168" s="54">
        <v>4.7758138428611513E-2</v>
      </c>
      <c r="H49168" s="54">
        <v>0.8876933323560392</v>
      </c>
      <c r="M49168" s="54">
        <v>3.8040000000000001E-3</v>
      </c>
    </row>
    <row r="49169" spans="3:13">
      <c r="C49169" s="54">
        <v>8.8370421335362992E-2</v>
      </c>
      <c r="H49169" s="54">
        <v>2.4315377357932824</v>
      </c>
      <c r="M49169" s="54">
        <v>2.2339999999999999E-2</v>
      </c>
    </row>
    <row r="49170" spans="3:13">
      <c r="C49170" s="54">
        <v>4.8270998206646161E-2</v>
      </c>
      <c r="H49170" s="54">
        <v>0.55191354779714785</v>
      </c>
      <c r="M49170" s="54">
        <v>1.2579E-2</v>
      </c>
    </row>
    <row r="49171" spans="3:13">
      <c r="C49171" s="54">
        <v>2.7435635935830843E-2</v>
      </c>
      <c r="H49171" s="54">
        <v>1.6581670704781704</v>
      </c>
      <c r="M49171" s="54">
        <v>4.7390000000000002E-3</v>
      </c>
    </row>
    <row r="49172" spans="3:13">
      <c r="C49172" s="54">
        <v>2.742604567359538E-2</v>
      </c>
      <c r="H49172" s="54">
        <v>0.88366407396570612</v>
      </c>
      <c r="M49172" s="54">
        <v>5.1710000000000002E-3</v>
      </c>
    </row>
    <row r="49173" spans="3:13">
      <c r="C49173" s="54">
        <v>5.7792811386112482E-2</v>
      </c>
      <c r="H49173" s="54">
        <v>0.66057008419578356</v>
      </c>
      <c r="M49173" s="54">
        <v>6.143E-3</v>
      </c>
    </row>
    <row r="49174" spans="3:13">
      <c r="C49174" s="54">
        <v>6.4995701246970891E-2</v>
      </c>
      <c r="H49174" s="54">
        <v>2.630158826949538</v>
      </c>
      <c r="M49174" s="54">
        <v>2.1676000000000001E-2</v>
      </c>
    </row>
    <row r="49175" spans="3:13">
      <c r="C49175" s="54">
        <v>0.10947431096420152</v>
      </c>
      <c r="H49175" s="54">
        <v>0.86445994415991845</v>
      </c>
      <c r="M49175" s="54">
        <v>1.337E-2</v>
      </c>
    </row>
    <row r="49176" spans="3:13">
      <c r="C49176" s="54">
        <v>4.4348950832952018E-2</v>
      </c>
      <c r="H49176" s="54">
        <v>0.86301017683041092</v>
      </c>
      <c r="M49176" s="54">
        <v>2.7339999999999999E-3</v>
      </c>
    </row>
    <row r="49177" spans="3:13">
      <c r="C49177" s="54">
        <v>8.8908291109755275E-2</v>
      </c>
      <c r="H49177" s="54">
        <v>0.68328399888534475</v>
      </c>
      <c r="M49177" s="54">
        <v>7.2820000000000003E-3</v>
      </c>
    </row>
    <row r="49178" spans="3:13">
      <c r="C49178" s="54">
        <v>6.6992408544587365E-2</v>
      </c>
      <c r="H49178" s="54">
        <v>0.666441979335476</v>
      </c>
      <c r="M49178" s="54">
        <v>8.4410000000000006E-3</v>
      </c>
    </row>
    <row r="49179" spans="3:13">
      <c r="C49179" s="54">
        <v>0.10230260038894111</v>
      </c>
      <c r="H49179" s="54">
        <v>0.84439309162889109</v>
      </c>
      <c r="M49179" s="54">
        <v>6.8950000000000001E-3</v>
      </c>
    </row>
    <row r="49180" spans="3:13">
      <c r="C49180" s="54">
        <v>7.516506817407069E-2</v>
      </c>
      <c r="H49180" s="54">
        <v>1.7888826926117365</v>
      </c>
      <c r="M49180" s="54">
        <v>1.6150000000000001E-2</v>
      </c>
    </row>
    <row r="49181" spans="3:13">
      <c r="C49181" s="54">
        <v>8.8458315191676198E-2</v>
      </c>
      <c r="H49181" s="54">
        <v>1.7695245186193906</v>
      </c>
      <c r="M49181" s="54">
        <v>2.2046E-2</v>
      </c>
    </row>
    <row r="49182" spans="3:13">
      <c r="C49182" s="54">
        <v>5.2766475957823467E-2</v>
      </c>
      <c r="H49182" s="54">
        <v>2.4769566916721195</v>
      </c>
      <c r="M49182" s="54">
        <v>2.1288999999999999E-2</v>
      </c>
    </row>
    <row r="49183" spans="3:13">
      <c r="C49183" s="54">
        <v>7.8882082704643655E-2</v>
      </c>
      <c r="H49183" s="54">
        <v>0.72338969418707011</v>
      </c>
      <c r="M49183" s="54">
        <v>7.0829999999999999E-3</v>
      </c>
    </row>
    <row r="49184" spans="3:13">
      <c r="C49184" s="54">
        <v>3.9934319161730007E-2</v>
      </c>
      <c r="H49184" s="54">
        <v>1.2145187102184853</v>
      </c>
      <c r="M49184" s="54">
        <v>4.457E-3</v>
      </c>
    </row>
    <row r="49185" spans="3:13">
      <c r="C49185" s="54">
        <v>4.9473520138967865E-2</v>
      </c>
      <c r="H49185" s="54">
        <v>0.92719115036015176</v>
      </c>
      <c r="M49185" s="54">
        <v>1.5319999999999999E-3</v>
      </c>
    </row>
    <row r="49186" spans="3:13">
      <c r="C49186" s="54">
        <v>8.5933283501507376E-2</v>
      </c>
      <c r="H49186" s="54">
        <v>0.95710533333531134</v>
      </c>
      <c r="M49186" s="54">
        <v>3.5469999999999998E-3</v>
      </c>
    </row>
    <row r="49187" spans="3:13">
      <c r="C49187" s="54">
        <v>8.3903037486537879E-2</v>
      </c>
      <c r="H49187" s="54">
        <v>0.13624322388541518</v>
      </c>
      <c r="M49187" s="54">
        <v>6.3480999999999996E-2</v>
      </c>
    </row>
    <row r="49188" spans="3:13">
      <c r="C49188" s="54">
        <v>4.5096203660596627E-2</v>
      </c>
      <c r="H49188" s="54">
        <v>0.83910288255265753</v>
      </c>
      <c r="M49188" s="54">
        <v>7.3130000000000001E-3</v>
      </c>
    </row>
    <row r="49189" spans="3:13">
      <c r="C49189" s="54">
        <v>4.74561892762718E-2</v>
      </c>
      <c r="H49189" s="54">
        <v>1.4575501446143102</v>
      </c>
      <c r="M49189" s="54">
        <v>4.4929999999999996E-3</v>
      </c>
    </row>
    <row r="49190" spans="3:13">
      <c r="C49190" s="54">
        <v>3.7301771902409665E-2</v>
      </c>
      <c r="H49190" s="54">
        <v>1.0723226474119376</v>
      </c>
      <c r="M49190" s="54">
        <v>3.0240000000000002E-3</v>
      </c>
    </row>
    <row r="49191" spans="3:13">
      <c r="C49191" s="54">
        <v>8.197247570591551E-2</v>
      </c>
      <c r="H49191" s="54">
        <v>0.9516682562066946</v>
      </c>
      <c r="M49191" s="54">
        <v>9.8930000000000008E-3</v>
      </c>
    </row>
    <row r="49192" spans="3:13">
      <c r="C49192" s="54">
        <v>4.5973586897288622E-2</v>
      </c>
      <c r="H49192" s="54">
        <v>3.9069277819552592</v>
      </c>
      <c r="M49192" s="54">
        <v>1.7845E-2</v>
      </c>
    </row>
    <row r="49193" spans="3:13">
      <c r="C49193" s="54">
        <v>0.18682881943400589</v>
      </c>
      <c r="H49193" s="54">
        <v>1.4149805236485815</v>
      </c>
      <c r="M49193" s="54">
        <v>2.3365E-2</v>
      </c>
    </row>
    <row r="49194" spans="3:13">
      <c r="C49194" s="54">
        <v>6.1667944916421961E-2</v>
      </c>
      <c r="H49194" s="54">
        <v>0.73671190350136773</v>
      </c>
      <c r="M49194" s="54">
        <v>5.1799999999999997E-3</v>
      </c>
    </row>
    <row r="49195" spans="3:13">
      <c r="C49195" s="54">
        <v>4.5748725448924728E-2</v>
      </c>
      <c r="H49195" s="54">
        <v>0.74928826455297004</v>
      </c>
      <c r="M49195" s="54">
        <v>4.9179999999999996E-3</v>
      </c>
    </row>
    <row r="49196" spans="3:13">
      <c r="C49196" s="54">
        <v>5.0761740725950395E-3</v>
      </c>
      <c r="H49196" s="54">
        <v>0.54569985204507288</v>
      </c>
      <c r="M49196" s="54">
        <v>7.9500000000000003E-4</v>
      </c>
    </row>
    <row r="49197" spans="3:13">
      <c r="C49197" s="54">
        <v>5.5107664181402539E-2</v>
      </c>
      <c r="H49197" s="54">
        <v>1.4250839924543612</v>
      </c>
      <c r="M49197" s="54">
        <v>6.5550000000000001E-3</v>
      </c>
    </row>
    <row r="49198" spans="3:13">
      <c r="C49198" s="54">
        <v>4.7591062335360472E-2</v>
      </c>
      <c r="H49198" s="54">
        <v>0.83021181325111582</v>
      </c>
      <c r="M49198" s="54">
        <v>7.489E-3</v>
      </c>
    </row>
    <row r="49199" spans="3:13">
      <c r="C49199" s="54">
        <v>2.8721736505302364E-2</v>
      </c>
      <c r="H49199" s="54">
        <v>0.93417573124540798</v>
      </c>
      <c r="M49199" s="54">
        <v>3.124E-3</v>
      </c>
    </row>
    <row r="49200" spans="3:13">
      <c r="C49200" s="54">
        <v>5.3545676131504905E-2</v>
      </c>
      <c r="H49200" s="54">
        <v>0.36545298179453939</v>
      </c>
      <c r="M49200" s="54">
        <v>2.6477000000000001E-2</v>
      </c>
    </row>
    <row r="49201" spans="3:13">
      <c r="C49201" s="54">
        <v>8.782093497681267E-4</v>
      </c>
      <c r="H49201" s="54">
        <v>1.2507751101830376</v>
      </c>
      <c r="M49201" s="54">
        <v>9.1000000000000003E-5</v>
      </c>
    </row>
    <row r="49202" spans="3:13">
      <c r="C49202" s="54">
        <v>4.0710265854282647E-2</v>
      </c>
      <c r="H49202" s="54">
        <v>0.75982678985877961</v>
      </c>
      <c r="M49202" s="54">
        <v>3.0360000000000001E-3</v>
      </c>
    </row>
    <row r="49203" spans="3:13">
      <c r="C49203" s="54">
        <v>3.7781665327779997E-2</v>
      </c>
      <c r="H49203" s="54">
        <v>7.089317904691167E-2</v>
      </c>
      <c r="M49203" s="54">
        <v>4.8391000000000003E-2</v>
      </c>
    </row>
    <row r="49204" spans="3:13">
      <c r="C49204" s="54">
        <v>2.120680180811968E-2</v>
      </c>
      <c r="H49204" s="54">
        <v>1.0771734258004013</v>
      </c>
      <c r="M49204" s="54">
        <v>2.3319999999999999E-3</v>
      </c>
    </row>
    <row r="49205" spans="3:13">
      <c r="C49205" s="54">
        <v>3.6479641426960814E-2</v>
      </c>
      <c r="H49205" s="54">
        <v>0.96927529759454656</v>
      </c>
      <c r="M49205" s="54">
        <v>2.2920000000000002E-3</v>
      </c>
    </row>
    <row r="49206" spans="3:13">
      <c r="C49206" s="54">
        <v>4.888758063401643E-2</v>
      </c>
      <c r="H49206" s="54">
        <v>0.92008399688319353</v>
      </c>
      <c r="M49206" s="54">
        <v>1.7899999999999999E-3</v>
      </c>
    </row>
    <row r="49207" spans="3:13">
      <c r="C49207" s="54">
        <v>2.9489443027787415E-2</v>
      </c>
      <c r="H49207" s="54">
        <v>0.8572094592102032</v>
      </c>
      <c r="M49207" s="54">
        <v>2.836E-3</v>
      </c>
    </row>
    <row r="49208" spans="3:13">
      <c r="C49208" s="54">
        <v>3.5794206211355054E-2</v>
      </c>
      <c r="H49208" s="54">
        <v>0.51795685396217339</v>
      </c>
      <c r="M49208" s="54">
        <v>8.0450000000000001E-3</v>
      </c>
    </row>
    <row r="49209" spans="3:13">
      <c r="C49209" s="54">
        <v>8.885580293093491E-2</v>
      </c>
      <c r="H49209" s="54">
        <v>1.3172831496082702</v>
      </c>
      <c r="M49209" s="54">
        <v>9.3650000000000001E-3</v>
      </c>
    </row>
    <row r="49210" spans="3:13">
      <c r="C49210" s="54">
        <v>2.8603795598854315E-2</v>
      </c>
      <c r="H49210" s="54">
        <v>0.61637458364227082</v>
      </c>
      <c r="M49210" s="54">
        <v>3.7799999999999999E-3</v>
      </c>
    </row>
    <row r="49211" spans="3:13">
      <c r="C49211" s="54">
        <v>2.9750287577154391E-2</v>
      </c>
      <c r="H49211" s="54">
        <v>0.94882610255893773</v>
      </c>
      <c r="M49211" s="54">
        <v>8.1800000000000004E-4</v>
      </c>
    </row>
    <row r="49212" spans="3:13">
      <c r="C49212" s="54">
        <v>4.3960780015009325E-2</v>
      </c>
      <c r="H49212" s="54">
        <v>0.83574717432239631</v>
      </c>
      <c r="M49212" s="54">
        <v>2.1810000000000002E-3</v>
      </c>
    </row>
    <row r="49213" spans="3:13">
      <c r="C49213" s="54">
        <v>1.6758963639937639E-2</v>
      </c>
      <c r="H49213" s="54">
        <v>1.3788170063221501</v>
      </c>
      <c r="M49213" s="54">
        <v>1.5920000000000001E-3</v>
      </c>
    </row>
    <row r="49214" spans="3:13">
      <c r="C49214" s="54">
        <v>4.4672080474894009E-2</v>
      </c>
      <c r="H49214" s="54">
        <v>1.0096716356022046</v>
      </c>
      <c r="M49214" s="54">
        <v>1.5969999999999999E-3</v>
      </c>
    </row>
    <row r="49215" spans="3:13">
      <c r="C49215" s="54">
        <v>0.17436949880896915</v>
      </c>
      <c r="H49215" s="54">
        <v>0.38665621958351226</v>
      </c>
      <c r="M49215" s="54">
        <v>3.3798000000000002E-2</v>
      </c>
    </row>
    <row r="49216" spans="3:13">
      <c r="C49216" s="54">
        <v>3.6780465204438513E-2</v>
      </c>
      <c r="H49216" s="54">
        <v>1.0507508843656985</v>
      </c>
      <c r="M49216" s="54">
        <v>1.0460000000000001E-3</v>
      </c>
    </row>
    <row r="49217" spans="3:13">
      <c r="C49217" s="54">
        <v>3.0833000459134109E-2</v>
      </c>
      <c r="H49217" s="54">
        <v>0.83756723499575947</v>
      </c>
      <c r="M49217" s="54">
        <v>2.4780000000000002E-3</v>
      </c>
    </row>
    <row r="49218" spans="3:13">
      <c r="C49218" s="54">
        <v>3.8043685361934088E-2</v>
      </c>
      <c r="H49218" s="54">
        <v>0.739255292424569</v>
      </c>
      <c r="M49218" s="54">
        <v>3.6099999999999999E-3</v>
      </c>
    </row>
    <row r="49219" spans="3:13">
      <c r="C49219" s="54">
        <v>2.9140050401477605E-2</v>
      </c>
      <c r="H49219" s="54">
        <v>0.98815717751944543</v>
      </c>
      <c r="M49219" s="54">
        <v>1.361E-3</v>
      </c>
    </row>
    <row r="49220" spans="3:13">
      <c r="C49220" s="54">
        <v>4.9942922227896681E-2</v>
      </c>
      <c r="H49220" s="54">
        <v>1.014306074005735</v>
      </c>
      <c r="M49220" s="54">
        <v>9.41E-4</v>
      </c>
    </row>
    <row r="49221" spans="3:13">
      <c r="C49221" s="54">
        <v>4.9463082108494615E-2</v>
      </c>
      <c r="H49221" s="54">
        <v>0.82678008761581667</v>
      </c>
      <c r="M49221" s="54">
        <v>3.4619999999999998E-3</v>
      </c>
    </row>
    <row r="49222" spans="3:13">
      <c r="C49222" s="54">
        <v>4.606552000699727E-2</v>
      </c>
      <c r="H49222" s="54">
        <v>0.89469986428125048</v>
      </c>
      <c r="M49222" s="54">
        <v>2.5360000000000001E-3</v>
      </c>
    </row>
    <row r="49223" spans="3:13">
      <c r="C49223" s="54">
        <v>3.5554141456631529E-2</v>
      </c>
      <c r="H49223" s="54">
        <v>1.1950610358590832</v>
      </c>
      <c r="M49223" s="54">
        <v>4.1619999999999999E-3</v>
      </c>
    </row>
    <row r="49224" spans="3:13">
      <c r="C49224" s="54">
        <v>3.2671684903604142E-2</v>
      </c>
      <c r="H49224" s="54">
        <v>1.1379173950693919</v>
      </c>
      <c r="M49224" s="54">
        <v>2.0449999999999999E-3</v>
      </c>
    </row>
    <row r="49225" spans="3:13">
      <c r="C49225" s="54">
        <v>3.3631924750098185E-2</v>
      </c>
      <c r="H49225" s="54">
        <v>1.2654922075171169</v>
      </c>
      <c r="M49225" s="54">
        <v>3.0379999999999999E-3</v>
      </c>
    </row>
    <row r="49226" spans="3:13">
      <c r="C49226" s="54">
        <v>2.0936738861138157E-2</v>
      </c>
      <c r="H49226" s="54">
        <v>0.40589174644881959</v>
      </c>
      <c r="M49226" s="54">
        <v>6.1500000000000001E-3</v>
      </c>
    </row>
    <row r="49227" spans="3:13">
      <c r="C49227" s="54">
        <v>3.0772951187603426E-2</v>
      </c>
      <c r="H49227" s="54">
        <v>1.1107272593582402</v>
      </c>
      <c r="M49227" s="54">
        <v>2.5799999999999998E-3</v>
      </c>
    </row>
    <row r="49228" spans="3:13">
      <c r="C49228" s="54">
        <v>0.21190060412260434</v>
      </c>
      <c r="H49228" s="54">
        <v>0.90907293396195543</v>
      </c>
      <c r="M49228" s="54">
        <v>1.2007E-2</v>
      </c>
    </row>
    <row r="49229" spans="3:13">
      <c r="C49229" s="54">
        <v>5.8735137891407052E-2</v>
      </c>
      <c r="H49229" s="54">
        <v>2.1810264457932513</v>
      </c>
      <c r="M49229" s="54">
        <v>1.6843E-2</v>
      </c>
    </row>
    <row r="49230" spans="3:13">
      <c r="C49230" s="54">
        <v>1.791399797858231E-2</v>
      </c>
      <c r="H49230" s="54">
        <v>0.83331893671806789</v>
      </c>
      <c r="M49230" s="54">
        <v>1.6000000000000001E-3</v>
      </c>
    </row>
    <row r="49231" spans="3:13">
      <c r="C49231" s="54">
        <v>2.8595590197915115E-2</v>
      </c>
      <c r="H49231" s="54">
        <v>1.1021728286262631</v>
      </c>
      <c r="M49231" s="54">
        <v>2.0089999999999999E-3</v>
      </c>
    </row>
    <row r="49232" spans="3:13">
      <c r="C49232" s="54">
        <v>1.518851294974388E-2</v>
      </c>
      <c r="H49232" s="54">
        <v>0.73633525247542397</v>
      </c>
      <c r="M49232" s="54">
        <v>1.647E-3</v>
      </c>
    </row>
    <row r="49233" spans="3:13">
      <c r="C49233" s="54">
        <v>1.3152287542009386E-2</v>
      </c>
      <c r="H49233" s="54">
        <v>2.0654325961447135</v>
      </c>
      <c r="M49233" s="54">
        <v>3.503E-3</v>
      </c>
    </row>
    <row r="49234" spans="3:13">
      <c r="C49234" s="54">
        <v>3.223722703468343E-2</v>
      </c>
      <c r="H49234" s="54">
        <v>0.9780420492915104</v>
      </c>
      <c r="M49234" s="54">
        <v>1.668E-3</v>
      </c>
    </row>
    <row r="49235" spans="3:13">
      <c r="C49235" s="54">
        <v>2.3282267087558896E-4</v>
      </c>
      <c r="H49235" s="54">
        <v>0</v>
      </c>
      <c r="M49235" s="54">
        <v>4.1199999999999999E-4</v>
      </c>
    </row>
    <row r="65538" spans="3:13">
      <c r="C65538" s="54" t="s">
        <v>1223</v>
      </c>
      <c r="H65538" s="54" t="s">
        <v>1231</v>
      </c>
      <c r="M65538" s="54" t="s">
        <v>1224</v>
      </c>
    </row>
    <row r="65539" spans="3:13">
      <c r="C65539" s="54">
        <v>4.5059906413157817E-2</v>
      </c>
      <c r="H65539" s="54">
        <v>0.96371085163482217</v>
      </c>
      <c r="M65539" s="54">
        <v>9.9200000000000004E-4</v>
      </c>
    </row>
    <row r="65540" spans="3:13">
      <c r="C65540" s="54">
        <v>3.740606523632322E-2</v>
      </c>
      <c r="H65540" s="54">
        <v>0.48465474320031932</v>
      </c>
      <c r="M65540" s="54">
        <v>1.9996E-2</v>
      </c>
    </row>
    <row r="65541" spans="3:13">
      <c r="C65541" s="54">
        <v>2.1970145413600834E-2</v>
      </c>
      <c r="H65541" s="54">
        <v>1.5528938933845255</v>
      </c>
      <c r="M65541" s="54">
        <v>3.3969999999999998E-3</v>
      </c>
    </row>
    <row r="65542" spans="3:13">
      <c r="C65542" s="54">
        <v>2.8353772922653429E-2</v>
      </c>
      <c r="H65542" s="54">
        <v>0.57426789549802493</v>
      </c>
      <c r="M65542" s="54">
        <v>4.248E-3</v>
      </c>
    </row>
    <row r="65543" spans="3:13">
      <c r="C65543" s="54">
        <v>4.3049601739210519E-2</v>
      </c>
      <c r="H65543" s="54">
        <v>0.87481123848233699</v>
      </c>
      <c r="M65543" s="54">
        <v>2.7699999999999999E-3</v>
      </c>
    </row>
    <row r="65544" spans="3:13">
      <c r="C65544" s="54">
        <v>5.3876270837737335E-2</v>
      </c>
      <c r="H65544" s="54">
        <v>1.6349631897970485</v>
      </c>
      <c r="M65544" s="54">
        <v>7.2779999999999997E-3</v>
      </c>
    </row>
    <row r="65545" spans="3:13">
      <c r="C65545" s="54">
        <v>3.8925127935938782E-2</v>
      </c>
      <c r="H65545" s="54">
        <v>0.78659382910081799</v>
      </c>
      <c r="M65545" s="54">
        <v>8.7290000000000006E-3</v>
      </c>
    </row>
    <row r="65546" spans="3:13">
      <c r="C65546" s="54">
        <v>5.9039956989634164E-2</v>
      </c>
      <c r="H65546" s="54">
        <v>0.85731048901214202</v>
      </c>
      <c r="M65546" s="54">
        <v>1.3089999999999999E-2</v>
      </c>
    </row>
    <row r="65547" spans="3:13">
      <c r="C65547" s="54">
        <v>1.7418226726490772E-2</v>
      </c>
      <c r="H65547" s="54">
        <v>0.25225860529032862</v>
      </c>
      <c r="M65547" s="54">
        <v>1.005E-2</v>
      </c>
    </row>
    <row r="65548" spans="3:13">
      <c r="C65548" s="54">
        <v>9.1568055162327189E-2</v>
      </c>
      <c r="H65548" s="54">
        <v>1.154522391840624</v>
      </c>
      <c r="M65548" s="54">
        <v>4.1910000000000003E-3</v>
      </c>
    </row>
    <row r="65549" spans="3:13">
      <c r="C65549" s="54">
        <v>4.5129438923112934E-2</v>
      </c>
      <c r="H65549" s="54">
        <v>1.0402996069596908</v>
      </c>
      <c r="M65549" s="54">
        <v>6.5300000000000004E-4</v>
      </c>
    </row>
    <row r="65550" spans="3:13">
      <c r="C65550" s="54">
        <v>4.1730626595018916E-2</v>
      </c>
      <c r="H65550" s="54">
        <v>0.94988981372467185</v>
      </c>
      <c r="M65550" s="54">
        <v>1.916E-3</v>
      </c>
    </row>
    <row r="65551" spans="3:13">
      <c r="C65551" s="54">
        <v>5.2828648431803092E-2</v>
      </c>
      <c r="H65551" s="54">
        <v>1.3137761622372364</v>
      </c>
      <c r="M65551" s="54">
        <v>6.2769999999999996E-3</v>
      </c>
    </row>
    <row r="65552" spans="3:13">
      <c r="C65552" s="54">
        <v>4.7758138428611513E-2</v>
      </c>
      <c r="H65552" s="54">
        <v>0.8876933323560392</v>
      </c>
      <c r="M65552" s="54">
        <v>3.8040000000000001E-3</v>
      </c>
    </row>
    <row r="65553" spans="3:13">
      <c r="C65553" s="54">
        <v>8.8370421335362992E-2</v>
      </c>
      <c r="H65553" s="54">
        <v>2.4315377357932824</v>
      </c>
      <c r="M65553" s="54">
        <v>2.2339999999999999E-2</v>
      </c>
    </row>
    <row r="65554" spans="3:13">
      <c r="C65554" s="54">
        <v>4.8270998206646161E-2</v>
      </c>
      <c r="H65554" s="54">
        <v>0.55191354779714785</v>
      </c>
      <c r="M65554" s="54">
        <v>1.2579E-2</v>
      </c>
    </row>
    <row r="65555" spans="3:13">
      <c r="C65555" s="54">
        <v>2.7435635935830843E-2</v>
      </c>
      <c r="H65555" s="54">
        <v>1.6581670704781704</v>
      </c>
      <c r="M65555" s="54">
        <v>4.7390000000000002E-3</v>
      </c>
    </row>
    <row r="65556" spans="3:13">
      <c r="C65556" s="54">
        <v>2.742604567359538E-2</v>
      </c>
      <c r="H65556" s="54">
        <v>0.88366407396570612</v>
      </c>
      <c r="M65556" s="54">
        <v>5.1710000000000002E-3</v>
      </c>
    </row>
    <row r="65557" spans="3:13">
      <c r="C65557" s="54">
        <v>5.7792811386112482E-2</v>
      </c>
      <c r="H65557" s="54">
        <v>0.66057008419578356</v>
      </c>
      <c r="M65557" s="54">
        <v>6.143E-3</v>
      </c>
    </row>
    <row r="65558" spans="3:13">
      <c r="C65558" s="54">
        <v>6.4995701246970891E-2</v>
      </c>
      <c r="H65558" s="54">
        <v>2.630158826949538</v>
      </c>
      <c r="M65558" s="54">
        <v>2.1676000000000001E-2</v>
      </c>
    </row>
    <row r="65559" spans="3:13">
      <c r="C65559" s="54">
        <v>0.10947431096420152</v>
      </c>
      <c r="H65559" s="54">
        <v>0.86445994415991845</v>
      </c>
      <c r="M65559" s="54">
        <v>1.337E-2</v>
      </c>
    </row>
    <row r="65560" spans="3:13">
      <c r="C65560" s="54">
        <v>4.4348950832952018E-2</v>
      </c>
      <c r="H65560" s="54">
        <v>0.86301017683041092</v>
      </c>
      <c r="M65560" s="54">
        <v>2.7339999999999999E-3</v>
      </c>
    </row>
    <row r="65561" spans="3:13">
      <c r="C65561" s="54">
        <v>8.8908291109755275E-2</v>
      </c>
      <c r="H65561" s="54">
        <v>0.68328399888534475</v>
      </c>
      <c r="M65561" s="54">
        <v>7.2820000000000003E-3</v>
      </c>
    </row>
    <row r="65562" spans="3:13">
      <c r="C65562" s="54">
        <v>6.6992408544587365E-2</v>
      </c>
      <c r="H65562" s="54">
        <v>0.666441979335476</v>
      </c>
      <c r="M65562" s="54">
        <v>8.4410000000000006E-3</v>
      </c>
    </row>
    <row r="65563" spans="3:13">
      <c r="C65563" s="54">
        <v>0.10230260038894111</v>
      </c>
      <c r="H65563" s="54">
        <v>0.84439309162889109</v>
      </c>
      <c r="M65563" s="54">
        <v>6.8950000000000001E-3</v>
      </c>
    </row>
    <row r="65564" spans="3:13">
      <c r="C65564" s="54">
        <v>7.516506817407069E-2</v>
      </c>
      <c r="H65564" s="54">
        <v>1.7888826926117365</v>
      </c>
      <c r="M65564" s="54">
        <v>1.6150000000000001E-2</v>
      </c>
    </row>
    <row r="65565" spans="3:13">
      <c r="C65565" s="54">
        <v>8.8458315191676198E-2</v>
      </c>
      <c r="H65565" s="54">
        <v>1.7695245186193906</v>
      </c>
      <c r="M65565" s="54">
        <v>2.2046E-2</v>
      </c>
    </row>
    <row r="65566" spans="3:13">
      <c r="C65566" s="54">
        <v>5.2766475957823467E-2</v>
      </c>
      <c r="H65566" s="54">
        <v>2.4769566916721195</v>
      </c>
      <c r="M65566" s="54">
        <v>2.1288999999999999E-2</v>
      </c>
    </row>
    <row r="65567" spans="3:13">
      <c r="C65567" s="54">
        <v>7.8882082704643655E-2</v>
      </c>
      <c r="H65567" s="54">
        <v>0.72338969418707011</v>
      </c>
      <c r="M65567" s="54">
        <v>7.0829999999999999E-3</v>
      </c>
    </row>
    <row r="65568" spans="3:13">
      <c r="C65568" s="54">
        <v>3.9934319161730007E-2</v>
      </c>
      <c r="H65568" s="54">
        <v>1.2145187102184853</v>
      </c>
      <c r="M65568" s="54">
        <v>4.457E-3</v>
      </c>
    </row>
    <row r="65569" spans="3:13">
      <c r="C65569" s="54">
        <v>4.9473520138967865E-2</v>
      </c>
      <c r="H65569" s="54">
        <v>0.92719115036015176</v>
      </c>
      <c r="M65569" s="54">
        <v>1.5319999999999999E-3</v>
      </c>
    </row>
    <row r="65570" spans="3:13">
      <c r="C65570" s="54">
        <v>8.5933283501507376E-2</v>
      </c>
      <c r="H65570" s="54">
        <v>0.95710533333531134</v>
      </c>
      <c r="M65570" s="54">
        <v>3.5469999999999998E-3</v>
      </c>
    </row>
    <row r="65571" spans="3:13">
      <c r="C65571" s="54">
        <v>8.3903037486537879E-2</v>
      </c>
      <c r="H65571" s="54">
        <v>0.13624322388541518</v>
      </c>
      <c r="M65571" s="54">
        <v>6.3480999999999996E-2</v>
      </c>
    </row>
    <row r="65572" spans="3:13">
      <c r="C65572" s="54">
        <v>4.5096203660596627E-2</v>
      </c>
      <c r="H65572" s="54">
        <v>0.83910288255265753</v>
      </c>
      <c r="M65572" s="54">
        <v>7.3130000000000001E-3</v>
      </c>
    </row>
    <row r="65573" spans="3:13">
      <c r="C65573" s="54">
        <v>4.74561892762718E-2</v>
      </c>
      <c r="H65573" s="54">
        <v>1.4575501446143102</v>
      </c>
      <c r="M65573" s="54">
        <v>4.4929999999999996E-3</v>
      </c>
    </row>
    <row r="65574" spans="3:13">
      <c r="C65574" s="54">
        <v>3.7301771902409665E-2</v>
      </c>
      <c r="H65574" s="54">
        <v>1.0723226474119376</v>
      </c>
      <c r="M65574" s="54">
        <v>3.0240000000000002E-3</v>
      </c>
    </row>
    <row r="65575" spans="3:13">
      <c r="C65575" s="54">
        <v>8.197247570591551E-2</v>
      </c>
      <c r="H65575" s="54">
        <v>0.9516682562066946</v>
      </c>
      <c r="M65575" s="54">
        <v>9.8930000000000008E-3</v>
      </c>
    </row>
    <row r="65576" spans="3:13">
      <c r="C65576" s="54">
        <v>4.5973586897288622E-2</v>
      </c>
      <c r="H65576" s="54">
        <v>3.9069277819552592</v>
      </c>
      <c r="M65576" s="54">
        <v>1.7845E-2</v>
      </c>
    </row>
    <row r="65577" spans="3:13">
      <c r="C65577" s="54">
        <v>0.18682881943400589</v>
      </c>
      <c r="H65577" s="54">
        <v>1.4149805236485815</v>
      </c>
      <c r="M65577" s="54">
        <v>2.3365E-2</v>
      </c>
    </row>
    <row r="65578" spans="3:13">
      <c r="C65578" s="54">
        <v>6.1667944916421961E-2</v>
      </c>
      <c r="H65578" s="54">
        <v>0.73671190350136773</v>
      </c>
      <c r="M65578" s="54">
        <v>5.1799999999999997E-3</v>
      </c>
    </row>
    <row r="65579" spans="3:13">
      <c r="C65579" s="54">
        <v>4.5748725448924728E-2</v>
      </c>
      <c r="H65579" s="54">
        <v>0.74928826455297004</v>
      </c>
      <c r="M65579" s="54">
        <v>4.9179999999999996E-3</v>
      </c>
    </row>
    <row r="65580" spans="3:13">
      <c r="C65580" s="54">
        <v>5.0761740725950395E-3</v>
      </c>
      <c r="H65580" s="54">
        <v>0.54569985204507288</v>
      </c>
      <c r="M65580" s="54">
        <v>7.9500000000000003E-4</v>
      </c>
    </row>
    <row r="65581" spans="3:13">
      <c r="C65581" s="54">
        <v>5.5107664181402539E-2</v>
      </c>
      <c r="H65581" s="54">
        <v>1.4250839924543612</v>
      </c>
      <c r="M65581" s="54">
        <v>6.5550000000000001E-3</v>
      </c>
    </row>
    <row r="65582" spans="3:13">
      <c r="C65582" s="54">
        <v>4.7591062335360472E-2</v>
      </c>
      <c r="H65582" s="54">
        <v>0.83021181325111582</v>
      </c>
      <c r="M65582" s="54">
        <v>7.489E-3</v>
      </c>
    </row>
    <row r="65583" spans="3:13">
      <c r="C65583" s="54">
        <v>2.8721736505302364E-2</v>
      </c>
      <c r="H65583" s="54">
        <v>0.93417573124540798</v>
      </c>
      <c r="M65583" s="54">
        <v>3.124E-3</v>
      </c>
    </row>
    <row r="65584" spans="3:13">
      <c r="C65584" s="54">
        <v>5.3545676131504905E-2</v>
      </c>
      <c r="H65584" s="54">
        <v>0.36545298179453939</v>
      </c>
      <c r="M65584" s="54">
        <v>2.6477000000000001E-2</v>
      </c>
    </row>
    <row r="65585" spans="3:13">
      <c r="C65585" s="54">
        <v>8.782093497681267E-4</v>
      </c>
      <c r="H65585" s="54">
        <v>1.2507751101830376</v>
      </c>
      <c r="M65585" s="54">
        <v>9.1000000000000003E-5</v>
      </c>
    </row>
    <row r="65586" spans="3:13">
      <c r="C65586" s="54">
        <v>4.0710265854282647E-2</v>
      </c>
      <c r="H65586" s="54">
        <v>0.75982678985877961</v>
      </c>
      <c r="M65586" s="54">
        <v>3.0360000000000001E-3</v>
      </c>
    </row>
    <row r="65587" spans="3:13">
      <c r="C65587" s="54">
        <v>3.7781665327779997E-2</v>
      </c>
      <c r="H65587" s="54">
        <v>7.089317904691167E-2</v>
      </c>
      <c r="M65587" s="54">
        <v>4.8391000000000003E-2</v>
      </c>
    </row>
    <row r="65588" spans="3:13">
      <c r="C65588" s="54">
        <v>2.120680180811968E-2</v>
      </c>
      <c r="H65588" s="54">
        <v>1.0771734258004013</v>
      </c>
      <c r="M65588" s="54">
        <v>2.3319999999999999E-3</v>
      </c>
    </row>
    <row r="65589" spans="3:13">
      <c r="C65589" s="54">
        <v>3.6479641426960814E-2</v>
      </c>
      <c r="H65589" s="54">
        <v>0.96927529759454656</v>
      </c>
      <c r="M65589" s="54">
        <v>2.2920000000000002E-3</v>
      </c>
    </row>
    <row r="65590" spans="3:13">
      <c r="C65590" s="54">
        <v>4.888758063401643E-2</v>
      </c>
      <c r="H65590" s="54">
        <v>0.92008399688319353</v>
      </c>
      <c r="M65590" s="54">
        <v>1.7899999999999999E-3</v>
      </c>
    </row>
    <row r="65591" spans="3:13">
      <c r="C65591" s="54">
        <v>2.9489443027787415E-2</v>
      </c>
      <c r="H65591" s="54">
        <v>0.8572094592102032</v>
      </c>
      <c r="M65591" s="54">
        <v>2.836E-3</v>
      </c>
    </row>
    <row r="65592" spans="3:13">
      <c r="C65592" s="54">
        <v>3.5794206211355054E-2</v>
      </c>
      <c r="H65592" s="54">
        <v>0.51795685396217339</v>
      </c>
      <c r="M65592" s="54">
        <v>8.0450000000000001E-3</v>
      </c>
    </row>
    <row r="65593" spans="3:13">
      <c r="C65593" s="54">
        <v>8.885580293093491E-2</v>
      </c>
      <c r="H65593" s="54">
        <v>1.3172831496082702</v>
      </c>
      <c r="M65593" s="54">
        <v>9.3650000000000001E-3</v>
      </c>
    </row>
    <row r="65594" spans="3:13">
      <c r="C65594" s="54">
        <v>2.8603795598854315E-2</v>
      </c>
      <c r="H65594" s="54">
        <v>0.61637458364227082</v>
      </c>
      <c r="M65594" s="54">
        <v>3.7799999999999999E-3</v>
      </c>
    </row>
    <row r="65595" spans="3:13">
      <c r="C65595" s="54">
        <v>2.9750287577154391E-2</v>
      </c>
      <c r="H65595" s="54">
        <v>0.94882610255893773</v>
      </c>
      <c r="M65595" s="54">
        <v>8.1800000000000004E-4</v>
      </c>
    </row>
    <row r="65596" spans="3:13">
      <c r="C65596" s="54">
        <v>4.3960780015009325E-2</v>
      </c>
      <c r="H65596" s="54">
        <v>0.83574717432239631</v>
      </c>
      <c r="M65596" s="54">
        <v>2.1810000000000002E-3</v>
      </c>
    </row>
    <row r="65597" spans="3:13">
      <c r="C65597" s="54">
        <v>1.6758963639937639E-2</v>
      </c>
      <c r="H65597" s="54">
        <v>1.3788170063221501</v>
      </c>
      <c r="M65597" s="54">
        <v>1.5920000000000001E-3</v>
      </c>
    </row>
    <row r="65598" spans="3:13">
      <c r="C65598" s="54">
        <v>4.4672080474894009E-2</v>
      </c>
      <c r="H65598" s="54">
        <v>1.0096716356022046</v>
      </c>
      <c r="M65598" s="54">
        <v>1.5969999999999999E-3</v>
      </c>
    </row>
    <row r="65599" spans="3:13">
      <c r="C65599" s="54">
        <v>0.17436949880896915</v>
      </c>
      <c r="H65599" s="54">
        <v>0.38665621958351226</v>
      </c>
      <c r="M65599" s="54">
        <v>3.3798000000000002E-2</v>
      </c>
    </row>
    <row r="65600" spans="3:13">
      <c r="C65600" s="54">
        <v>3.6780465204438513E-2</v>
      </c>
      <c r="H65600" s="54">
        <v>1.0507508843656985</v>
      </c>
      <c r="M65600" s="54">
        <v>1.0460000000000001E-3</v>
      </c>
    </row>
    <row r="65601" spans="3:13">
      <c r="C65601" s="54">
        <v>3.0833000459134109E-2</v>
      </c>
      <c r="H65601" s="54">
        <v>0.83756723499575947</v>
      </c>
      <c r="M65601" s="54">
        <v>2.4780000000000002E-3</v>
      </c>
    </row>
    <row r="65602" spans="3:13">
      <c r="C65602" s="54">
        <v>3.8043685361934088E-2</v>
      </c>
      <c r="H65602" s="54">
        <v>0.739255292424569</v>
      </c>
      <c r="M65602" s="54">
        <v>3.6099999999999999E-3</v>
      </c>
    </row>
    <row r="65603" spans="3:13">
      <c r="C65603" s="54">
        <v>2.9140050401477605E-2</v>
      </c>
      <c r="H65603" s="54">
        <v>0.98815717751944543</v>
      </c>
      <c r="M65603" s="54">
        <v>1.361E-3</v>
      </c>
    </row>
    <row r="65604" spans="3:13">
      <c r="C65604" s="54">
        <v>4.9942922227896681E-2</v>
      </c>
      <c r="H65604" s="54">
        <v>1.014306074005735</v>
      </c>
      <c r="M65604" s="54">
        <v>9.41E-4</v>
      </c>
    </row>
    <row r="65605" spans="3:13">
      <c r="C65605" s="54">
        <v>4.9463082108494615E-2</v>
      </c>
      <c r="H65605" s="54">
        <v>0.82678008761581667</v>
      </c>
      <c r="M65605" s="54">
        <v>3.4619999999999998E-3</v>
      </c>
    </row>
    <row r="65606" spans="3:13">
      <c r="C65606" s="54">
        <v>4.606552000699727E-2</v>
      </c>
      <c r="H65606" s="54">
        <v>0.89469986428125048</v>
      </c>
      <c r="M65606" s="54">
        <v>2.5360000000000001E-3</v>
      </c>
    </row>
    <row r="65607" spans="3:13">
      <c r="C65607" s="54">
        <v>3.5554141456631529E-2</v>
      </c>
      <c r="H65607" s="54">
        <v>1.1950610358590832</v>
      </c>
      <c r="M65607" s="54">
        <v>4.1619999999999999E-3</v>
      </c>
    </row>
    <row r="65608" spans="3:13">
      <c r="C65608" s="54">
        <v>3.2671684903604142E-2</v>
      </c>
      <c r="H65608" s="54">
        <v>1.1379173950693919</v>
      </c>
      <c r="M65608" s="54">
        <v>2.0449999999999999E-3</v>
      </c>
    </row>
    <row r="65609" spans="3:13">
      <c r="C65609" s="54">
        <v>3.3631924750098185E-2</v>
      </c>
      <c r="H65609" s="54">
        <v>1.2654922075171169</v>
      </c>
      <c r="M65609" s="54">
        <v>3.0379999999999999E-3</v>
      </c>
    </row>
    <row r="65610" spans="3:13">
      <c r="C65610" s="54">
        <v>2.0936738861138157E-2</v>
      </c>
      <c r="H65610" s="54">
        <v>0.40589174644881959</v>
      </c>
      <c r="M65610" s="54">
        <v>6.1500000000000001E-3</v>
      </c>
    </row>
    <row r="65611" spans="3:13">
      <c r="C65611" s="54">
        <v>3.0772951187603426E-2</v>
      </c>
      <c r="H65611" s="54">
        <v>1.1107272593582402</v>
      </c>
      <c r="M65611" s="54">
        <v>2.5799999999999998E-3</v>
      </c>
    </row>
    <row r="65612" spans="3:13">
      <c r="C65612" s="54">
        <v>0.21190060412260434</v>
      </c>
      <c r="H65612" s="54">
        <v>0.90907293396195543</v>
      </c>
      <c r="M65612" s="54">
        <v>1.2007E-2</v>
      </c>
    </row>
    <row r="65613" spans="3:13">
      <c r="C65613" s="54">
        <v>5.8735137891407052E-2</v>
      </c>
      <c r="H65613" s="54">
        <v>2.1810264457932513</v>
      </c>
      <c r="M65613" s="54">
        <v>1.6843E-2</v>
      </c>
    </row>
    <row r="65614" spans="3:13">
      <c r="C65614" s="54">
        <v>1.791399797858231E-2</v>
      </c>
      <c r="H65614" s="54">
        <v>0.83331893671806789</v>
      </c>
      <c r="M65614" s="54">
        <v>1.6000000000000001E-3</v>
      </c>
    </row>
    <row r="65615" spans="3:13">
      <c r="C65615" s="54">
        <v>2.8595590197915115E-2</v>
      </c>
      <c r="H65615" s="54">
        <v>1.1021728286262631</v>
      </c>
      <c r="M65615" s="54">
        <v>2.0089999999999999E-3</v>
      </c>
    </row>
    <row r="65616" spans="3:13">
      <c r="C65616" s="54">
        <v>1.518851294974388E-2</v>
      </c>
      <c r="H65616" s="54">
        <v>0.73633525247542397</v>
      </c>
      <c r="M65616" s="54">
        <v>1.647E-3</v>
      </c>
    </row>
    <row r="65617" spans="3:13">
      <c r="C65617" s="54">
        <v>1.3152287542009386E-2</v>
      </c>
      <c r="H65617" s="54">
        <v>2.0654325961447135</v>
      </c>
      <c r="M65617" s="54">
        <v>3.503E-3</v>
      </c>
    </row>
    <row r="65618" spans="3:13">
      <c r="C65618" s="54">
        <v>3.223722703468343E-2</v>
      </c>
      <c r="H65618" s="54">
        <v>0.9780420492915104</v>
      </c>
      <c r="M65618" s="54">
        <v>1.668E-3</v>
      </c>
    </row>
    <row r="65619" spans="3:13">
      <c r="C65619" s="54">
        <v>2.3282267087558896E-4</v>
      </c>
      <c r="H65619" s="54">
        <v>0</v>
      </c>
      <c r="M65619" s="54">
        <v>4.1199999999999999E-4</v>
      </c>
    </row>
    <row r="81922" spans="3:13">
      <c r="C81922" s="54" t="s">
        <v>1223</v>
      </c>
      <c r="H81922" s="54" t="s">
        <v>1231</v>
      </c>
      <c r="M81922" s="54" t="s">
        <v>1224</v>
      </c>
    </row>
    <row r="81923" spans="3:13">
      <c r="C81923" s="54">
        <v>4.5059906413157817E-2</v>
      </c>
      <c r="H81923" s="54">
        <v>0.96371085163482217</v>
      </c>
      <c r="M81923" s="54">
        <v>9.9200000000000004E-4</v>
      </c>
    </row>
    <row r="81924" spans="3:13">
      <c r="C81924" s="54">
        <v>3.740606523632322E-2</v>
      </c>
      <c r="H81924" s="54">
        <v>0.48465474320031932</v>
      </c>
      <c r="M81924" s="54">
        <v>1.9996E-2</v>
      </c>
    </row>
    <row r="81925" spans="3:13">
      <c r="C81925" s="54">
        <v>2.1970145413600834E-2</v>
      </c>
      <c r="H81925" s="54">
        <v>1.5528938933845255</v>
      </c>
      <c r="M81925" s="54">
        <v>3.3969999999999998E-3</v>
      </c>
    </row>
    <row r="81926" spans="3:13">
      <c r="C81926" s="54">
        <v>2.8353772922653429E-2</v>
      </c>
      <c r="H81926" s="54">
        <v>0.57426789549802493</v>
      </c>
      <c r="M81926" s="54">
        <v>4.248E-3</v>
      </c>
    </row>
    <row r="81927" spans="3:13">
      <c r="C81927" s="54">
        <v>4.3049601739210519E-2</v>
      </c>
      <c r="H81927" s="54">
        <v>0.87481123848233699</v>
      </c>
      <c r="M81927" s="54">
        <v>2.7699999999999999E-3</v>
      </c>
    </row>
    <row r="81928" spans="3:13">
      <c r="C81928" s="54">
        <v>5.3876270837737335E-2</v>
      </c>
      <c r="H81928" s="54">
        <v>1.6349631897970485</v>
      </c>
      <c r="M81928" s="54">
        <v>7.2779999999999997E-3</v>
      </c>
    </row>
    <row r="81929" spans="3:13">
      <c r="C81929" s="54">
        <v>3.8925127935938782E-2</v>
      </c>
      <c r="H81929" s="54">
        <v>0.78659382910081799</v>
      </c>
      <c r="M81929" s="54">
        <v>8.7290000000000006E-3</v>
      </c>
    </row>
    <row r="81930" spans="3:13">
      <c r="C81930" s="54">
        <v>5.9039956989634164E-2</v>
      </c>
      <c r="H81930" s="54">
        <v>0.85731048901214202</v>
      </c>
      <c r="M81930" s="54">
        <v>1.3089999999999999E-2</v>
      </c>
    </row>
    <row r="81931" spans="3:13">
      <c r="C81931" s="54">
        <v>1.7418226726490772E-2</v>
      </c>
      <c r="H81931" s="54">
        <v>0.25225860529032862</v>
      </c>
      <c r="M81931" s="54">
        <v>1.005E-2</v>
      </c>
    </row>
    <row r="81932" spans="3:13">
      <c r="C81932" s="54">
        <v>9.1568055162327189E-2</v>
      </c>
      <c r="H81932" s="54">
        <v>1.154522391840624</v>
      </c>
      <c r="M81932" s="54">
        <v>4.1910000000000003E-3</v>
      </c>
    </row>
    <row r="81933" spans="3:13">
      <c r="C81933" s="54">
        <v>4.5129438923112934E-2</v>
      </c>
      <c r="H81933" s="54">
        <v>1.0402996069596908</v>
      </c>
      <c r="M81933" s="54">
        <v>6.5300000000000004E-4</v>
      </c>
    </row>
    <row r="81934" spans="3:13">
      <c r="C81934" s="54">
        <v>4.1730626595018916E-2</v>
      </c>
      <c r="H81934" s="54">
        <v>0.94988981372467185</v>
      </c>
      <c r="M81934" s="54">
        <v>1.916E-3</v>
      </c>
    </row>
    <row r="81935" spans="3:13">
      <c r="C81935" s="54">
        <v>5.2828648431803092E-2</v>
      </c>
      <c r="H81935" s="54">
        <v>1.3137761622372364</v>
      </c>
      <c r="M81935" s="54">
        <v>6.2769999999999996E-3</v>
      </c>
    </row>
    <row r="81936" spans="3:13">
      <c r="C81936" s="54">
        <v>4.7758138428611513E-2</v>
      </c>
      <c r="H81936" s="54">
        <v>0.8876933323560392</v>
      </c>
      <c r="M81936" s="54">
        <v>3.8040000000000001E-3</v>
      </c>
    </row>
    <row r="81937" spans="3:13">
      <c r="C81937" s="54">
        <v>8.8370421335362992E-2</v>
      </c>
      <c r="H81937" s="54">
        <v>2.4315377357932824</v>
      </c>
      <c r="M81937" s="54">
        <v>2.2339999999999999E-2</v>
      </c>
    </row>
    <row r="81938" spans="3:13">
      <c r="C81938" s="54">
        <v>4.8270998206646161E-2</v>
      </c>
      <c r="H81938" s="54">
        <v>0.55191354779714785</v>
      </c>
      <c r="M81938" s="54">
        <v>1.2579E-2</v>
      </c>
    </row>
    <row r="81939" spans="3:13">
      <c r="C81939" s="54">
        <v>2.7435635935830843E-2</v>
      </c>
      <c r="H81939" s="54">
        <v>1.6581670704781704</v>
      </c>
      <c r="M81939" s="54">
        <v>4.7390000000000002E-3</v>
      </c>
    </row>
    <row r="81940" spans="3:13">
      <c r="C81940" s="54">
        <v>2.742604567359538E-2</v>
      </c>
      <c r="H81940" s="54">
        <v>0.88366407396570612</v>
      </c>
      <c r="M81940" s="54">
        <v>5.1710000000000002E-3</v>
      </c>
    </row>
    <row r="81941" spans="3:13">
      <c r="C81941" s="54">
        <v>5.7792811386112482E-2</v>
      </c>
      <c r="H81941" s="54">
        <v>0.66057008419578356</v>
      </c>
      <c r="M81941" s="54">
        <v>6.143E-3</v>
      </c>
    </row>
    <row r="81942" spans="3:13">
      <c r="C81942" s="54">
        <v>6.4995701246970891E-2</v>
      </c>
      <c r="H81942" s="54">
        <v>2.630158826949538</v>
      </c>
      <c r="M81942" s="54">
        <v>2.1676000000000001E-2</v>
      </c>
    </row>
    <row r="81943" spans="3:13">
      <c r="C81943" s="54">
        <v>0.10947431096420152</v>
      </c>
      <c r="H81943" s="54">
        <v>0.86445994415991845</v>
      </c>
      <c r="M81943" s="54">
        <v>1.337E-2</v>
      </c>
    </row>
    <row r="81944" spans="3:13">
      <c r="C81944" s="54">
        <v>4.4348950832952018E-2</v>
      </c>
      <c r="H81944" s="54">
        <v>0.86301017683041092</v>
      </c>
      <c r="M81944" s="54">
        <v>2.7339999999999999E-3</v>
      </c>
    </row>
    <row r="81945" spans="3:13">
      <c r="C81945" s="54">
        <v>8.8908291109755275E-2</v>
      </c>
      <c r="H81945" s="54">
        <v>0.68328399888534475</v>
      </c>
      <c r="M81945" s="54">
        <v>7.2820000000000003E-3</v>
      </c>
    </row>
    <row r="81946" spans="3:13">
      <c r="C81946" s="54">
        <v>6.6992408544587365E-2</v>
      </c>
      <c r="H81946" s="54">
        <v>0.666441979335476</v>
      </c>
      <c r="M81946" s="54">
        <v>8.4410000000000006E-3</v>
      </c>
    </row>
    <row r="81947" spans="3:13">
      <c r="C81947" s="54">
        <v>0.10230260038894111</v>
      </c>
      <c r="H81947" s="54">
        <v>0.84439309162889109</v>
      </c>
      <c r="M81947" s="54">
        <v>6.8950000000000001E-3</v>
      </c>
    </row>
    <row r="81948" spans="3:13">
      <c r="C81948" s="54">
        <v>7.516506817407069E-2</v>
      </c>
      <c r="H81948" s="54">
        <v>1.7888826926117365</v>
      </c>
      <c r="M81948" s="54">
        <v>1.6150000000000001E-2</v>
      </c>
    </row>
    <row r="81949" spans="3:13">
      <c r="C81949" s="54">
        <v>8.8458315191676198E-2</v>
      </c>
      <c r="H81949" s="54">
        <v>1.7695245186193906</v>
      </c>
      <c r="M81949" s="54">
        <v>2.2046E-2</v>
      </c>
    </row>
    <row r="81950" spans="3:13">
      <c r="C81950" s="54">
        <v>5.2766475957823467E-2</v>
      </c>
      <c r="H81950" s="54">
        <v>2.4769566916721195</v>
      </c>
      <c r="M81950" s="54">
        <v>2.1288999999999999E-2</v>
      </c>
    </row>
    <row r="81951" spans="3:13">
      <c r="C81951" s="54">
        <v>7.8882082704643655E-2</v>
      </c>
      <c r="H81951" s="54">
        <v>0.72338969418707011</v>
      </c>
      <c r="M81951" s="54">
        <v>7.0829999999999999E-3</v>
      </c>
    </row>
    <row r="81952" spans="3:13">
      <c r="C81952" s="54">
        <v>3.9934319161730007E-2</v>
      </c>
      <c r="H81952" s="54">
        <v>1.2145187102184853</v>
      </c>
      <c r="M81952" s="54">
        <v>4.457E-3</v>
      </c>
    </row>
    <row r="81953" spans="3:13">
      <c r="C81953" s="54">
        <v>4.9473520138967865E-2</v>
      </c>
      <c r="H81953" s="54">
        <v>0.92719115036015176</v>
      </c>
      <c r="M81953" s="54">
        <v>1.5319999999999999E-3</v>
      </c>
    </row>
    <row r="81954" spans="3:13">
      <c r="C81954" s="54">
        <v>8.5933283501507376E-2</v>
      </c>
      <c r="H81954" s="54">
        <v>0.95710533333531134</v>
      </c>
      <c r="M81954" s="54">
        <v>3.5469999999999998E-3</v>
      </c>
    </row>
    <row r="81955" spans="3:13">
      <c r="C81955" s="54">
        <v>8.3903037486537879E-2</v>
      </c>
      <c r="H81955" s="54">
        <v>0.13624322388541518</v>
      </c>
      <c r="M81955" s="54">
        <v>6.3480999999999996E-2</v>
      </c>
    </row>
    <row r="81956" spans="3:13">
      <c r="C81956" s="54">
        <v>4.5096203660596627E-2</v>
      </c>
      <c r="H81956" s="54">
        <v>0.83910288255265753</v>
      </c>
      <c r="M81956" s="54">
        <v>7.3130000000000001E-3</v>
      </c>
    </row>
    <row r="81957" spans="3:13">
      <c r="C81957" s="54">
        <v>4.74561892762718E-2</v>
      </c>
      <c r="H81957" s="54">
        <v>1.4575501446143102</v>
      </c>
      <c r="M81957" s="54">
        <v>4.4929999999999996E-3</v>
      </c>
    </row>
    <row r="81958" spans="3:13">
      <c r="C81958" s="54">
        <v>3.7301771902409665E-2</v>
      </c>
      <c r="H81958" s="54">
        <v>1.0723226474119376</v>
      </c>
      <c r="M81958" s="54">
        <v>3.0240000000000002E-3</v>
      </c>
    </row>
    <row r="81959" spans="3:13">
      <c r="C81959" s="54">
        <v>8.197247570591551E-2</v>
      </c>
      <c r="H81959" s="54">
        <v>0.9516682562066946</v>
      </c>
      <c r="M81959" s="54">
        <v>9.8930000000000008E-3</v>
      </c>
    </row>
    <row r="81960" spans="3:13">
      <c r="C81960" s="54">
        <v>4.5973586897288622E-2</v>
      </c>
      <c r="H81960" s="54">
        <v>3.9069277819552592</v>
      </c>
      <c r="M81960" s="54">
        <v>1.7845E-2</v>
      </c>
    </row>
    <row r="81961" spans="3:13">
      <c r="C81961" s="54">
        <v>0.18682881943400589</v>
      </c>
      <c r="H81961" s="54">
        <v>1.4149805236485815</v>
      </c>
      <c r="M81961" s="54">
        <v>2.3365E-2</v>
      </c>
    </row>
    <row r="81962" spans="3:13">
      <c r="C81962" s="54">
        <v>6.1667944916421961E-2</v>
      </c>
      <c r="H81962" s="54">
        <v>0.73671190350136773</v>
      </c>
      <c r="M81962" s="54">
        <v>5.1799999999999997E-3</v>
      </c>
    </row>
    <row r="81963" spans="3:13">
      <c r="C81963" s="54">
        <v>4.5748725448924728E-2</v>
      </c>
      <c r="H81963" s="54">
        <v>0.74928826455297004</v>
      </c>
      <c r="M81963" s="54">
        <v>4.9179999999999996E-3</v>
      </c>
    </row>
    <row r="81964" spans="3:13">
      <c r="C81964" s="54">
        <v>5.0761740725950395E-3</v>
      </c>
      <c r="H81964" s="54">
        <v>0.54569985204507288</v>
      </c>
      <c r="M81964" s="54">
        <v>7.9500000000000003E-4</v>
      </c>
    </row>
    <row r="81965" spans="3:13">
      <c r="C81965" s="54">
        <v>5.5107664181402539E-2</v>
      </c>
      <c r="H81965" s="54">
        <v>1.4250839924543612</v>
      </c>
      <c r="M81965" s="54">
        <v>6.5550000000000001E-3</v>
      </c>
    </row>
    <row r="81966" spans="3:13">
      <c r="C81966" s="54">
        <v>4.7591062335360472E-2</v>
      </c>
      <c r="H81966" s="54">
        <v>0.83021181325111582</v>
      </c>
      <c r="M81966" s="54">
        <v>7.489E-3</v>
      </c>
    </row>
    <row r="81967" spans="3:13">
      <c r="C81967" s="54">
        <v>2.8721736505302364E-2</v>
      </c>
      <c r="H81967" s="54">
        <v>0.93417573124540798</v>
      </c>
      <c r="M81967" s="54">
        <v>3.124E-3</v>
      </c>
    </row>
    <row r="81968" spans="3:13">
      <c r="C81968" s="54">
        <v>5.3545676131504905E-2</v>
      </c>
      <c r="H81968" s="54">
        <v>0.36545298179453939</v>
      </c>
      <c r="M81968" s="54">
        <v>2.6477000000000001E-2</v>
      </c>
    </row>
    <row r="81969" spans="3:13">
      <c r="C81969" s="54">
        <v>8.782093497681267E-4</v>
      </c>
      <c r="H81969" s="54">
        <v>1.2507751101830376</v>
      </c>
      <c r="M81969" s="54">
        <v>9.1000000000000003E-5</v>
      </c>
    </row>
    <row r="81970" spans="3:13">
      <c r="C81970" s="54">
        <v>4.0710265854282647E-2</v>
      </c>
      <c r="H81970" s="54">
        <v>0.75982678985877961</v>
      </c>
      <c r="M81970" s="54">
        <v>3.0360000000000001E-3</v>
      </c>
    </row>
    <row r="81971" spans="3:13">
      <c r="C81971" s="54">
        <v>3.7781665327779997E-2</v>
      </c>
      <c r="H81971" s="54">
        <v>7.089317904691167E-2</v>
      </c>
      <c r="M81971" s="54">
        <v>4.8391000000000003E-2</v>
      </c>
    </row>
    <row r="81972" spans="3:13">
      <c r="C81972" s="54">
        <v>2.120680180811968E-2</v>
      </c>
      <c r="H81972" s="54">
        <v>1.0771734258004013</v>
      </c>
      <c r="M81972" s="54">
        <v>2.3319999999999999E-3</v>
      </c>
    </row>
    <row r="81973" spans="3:13">
      <c r="C81973" s="54">
        <v>3.6479641426960814E-2</v>
      </c>
      <c r="H81973" s="54">
        <v>0.96927529759454656</v>
      </c>
      <c r="M81973" s="54">
        <v>2.2920000000000002E-3</v>
      </c>
    </row>
    <row r="81974" spans="3:13">
      <c r="C81974" s="54">
        <v>4.888758063401643E-2</v>
      </c>
      <c r="H81974" s="54">
        <v>0.92008399688319353</v>
      </c>
      <c r="M81974" s="54">
        <v>1.7899999999999999E-3</v>
      </c>
    </row>
    <row r="81975" spans="3:13">
      <c r="C81975" s="54">
        <v>2.9489443027787415E-2</v>
      </c>
      <c r="H81975" s="54">
        <v>0.8572094592102032</v>
      </c>
      <c r="M81975" s="54">
        <v>2.836E-3</v>
      </c>
    </row>
    <row r="81976" spans="3:13">
      <c r="C81976" s="54">
        <v>3.5794206211355054E-2</v>
      </c>
      <c r="H81976" s="54">
        <v>0.51795685396217339</v>
      </c>
      <c r="M81976" s="54">
        <v>8.0450000000000001E-3</v>
      </c>
    </row>
    <row r="81977" spans="3:13">
      <c r="C81977" s="54">
        <v>8.885580293093491E-2</v>
      </c>
      <c r="H81977" s="54">
        <v>1.3172831496082702</v>
      </c>
      <c r="M81977" s="54">
        <v>9.3650000000000001E-3</v>
      </c>
    </row>
    <row r="81978" spans="3:13">
      <c r="C81978" s="54">
        <v>2.8603795598854315E-2</v>
      </c>
      <c r="H81978" s="54">
        <v>0.61637458364227082</v>
      </c>
      <c r="M81978" s="54">
        <v>3.7799999999999999E-3</v>
      </c>
    </row>
    <row r="81979" spans="3:13">
      <c r="C81979" s="54">
        <v>2.9750287577154391E-2</v>
      </c>
      <c r="H81979" s="54">
        <v>0.94882610255893773</v>
      </c>
      <c r="M81979" s="54">
        <v>8.1800000000000004E-4</v>
      </c>
    </row>
    <row r="81980" spans="3:13">
      <c r="C81980" s="54">
        <v>4.3960780015009325E-2</v>
      </c>
      <c r="H81980" s="54">
        <v>0.83574717432239631</v>
      </c>
      <c r="M81980" s="54">
        <v>2.1810000000000002E-3</v>
      </c>
    </row>
    <row r="81981" spans="3:13">
      <c r="C81981" s="54">
        <v>1.6758963639937639E-2</v>
      </c>
      <c r="H81981" s="54">
        <v>1.3788170063221501</v>
      </c>
      <c r="M81981" s="54">
        <v>1.5920000000000001E-3</v>
      </c>
    </row>
    <row r="81982" spans="3:13">
      <c r="C81982" s="54">
        <v>4.4672080474894009E-2</v>
      </c>
      <c r="H81982" s="54">
        <v>1.0096716356022046</v>
      </c>
      <c r="M81982" s="54">
        <v>1.5969999999999999E-3</v>
      </c>
    </row>
    <row r="81983" spans="3:13">
      <c r="C81983" s="54">
        <v>0.17436949880896915</v>
      </c>
      <c r="H81983" s="54">
        <v>0.38665621958351226</v>
      </c>
      <c r="M81983" s="54">
        <v>3.3798000000000002E-2</v>
      </c>
    </row>
    <row r="81984" spans="3:13">
      <c r="C81984" s="54">
        <v>3.6780465204438513E-2</v>
      </c>
      <c r="H81984" s="54">
        <v>1.0507508843656985</v>
      </c>
      <c r="M81984" s="54">
        <v>1.0460000000000001E-3</v>
      </c>
    </row>
    <row r="81985" spans="3:13">
      <c r="C81985" s="54">
        <v>3.0833000459134109E-2</v>
      </c>
      <c r="H81985" s="54">
        <v>0.83756723499575947</v>
      </c>
      <c r="M81985" s="54">
        <v>2.4780000000000002E-3</v>
      </c>
    </row>
    <row r="81986" spans="3:13">
      <c r="C81986" s="54">
        <v>3.8043685361934088E-2</v>
      </c>
      <c r="H81986" s="54">
        <v>0.739255292424569</v>
      </c>
      <c r="M81986" s="54">
        <v>3.6099999999999999E-3</v>
      </c>
    </row>
    <row r="81987" spans="3:13">
      <c r="C81987" s="54">
        <v>2.9140050401477605E-2</v>
      </c>
      <c r="H81987" s="54">
        <v>0.98815717751944543</v>
      </c>
      <c r="M81987" s="54">
        <v>1.361E-3</v>
      </c>
    </row>
    <row r="81988" spans="3:13">
      <c r="C81988" s="54">
        <v>4.9942922227896681E-2</v>
      </c>
      <c r="H81988" s="54">
        <v>1.014306074005735</v>
      </c>
      <c r="M81988" s="54">
        <v>9.41E-4</v>
      </c>
    </row>
    <row r="81989" spans="3:13">
      <c r="C81989" s="54">
        <v>4.9463082108494615E-2</v>
      </c>
      <c r="H81989" s="54">
        <v>0.82678008761581667</v>
      </c>
      <c r="M81989" s="54">
        <v>3.4619999999999998E-3</v>
      </c>
    </row>
    <row r="81990" spans="3:13">
      <c r="C81990" s="54">
        <v>4.606552000699727E-2</v>
      </c>
      <c r="H81990" s="54">
        <v>0.89469986428125048</v>
      </c>
      <c r="M81990" s="54">
        <v>2.5360000000000001E-3</v>
      </c>
    </row>
    <row r="81991" spans="3:13">
      <c r="C81991" s="54">
        <v>3.5554141456631529E-2</v>
      </c>
      <c r="H81991" s="54">
        <v>1.1950610358590832</v>
      </c>
      <c r="M81991" s="54">
        <v>4.1619999999999999E-3</v>
      </c>
    </row>
    <row r="81992" spans="3:13">
      <c r="C81992" s="54">
        <v>3.2671684903604142E-2</v>
      </c>
      <c r="H81992" s="54">
        <v>1.1379173950693919</v>
      </c>
      <c r="M81992" s="54">
        <v>2.0449999999999999E-3</v>
      </c>
    </row>
    <row r="81993" spans="3:13">
      <c r="C81993" s="54">
        <v>3.3631924750098185E-2</v>
      </c>
      <c r="H81993" s="54">
        <v>1.2654922075171169</v>
      </c>
      <c r="M81993" s="54">
        <v>3.0379999999999999E-3</v>
      </c>
    </row>
    <row r="81994" spans="3:13">
      <c r="C81994" s="54">
        <v>2.0936738861138157E-2</v>
      </c>
      <c r="H81994" s="54">
        <v>0.40589174644881959</v>
      </c>
      <c r="M81994" s="54">
        <v>6.1500000000000001E-3</v>
      </c>
    </row>
    <row r="81995" spans="3:13">
      <c r="C81995" s="54">
        <v>3.0772951187603426E-2</v>
      </c>
      <c r="H81995" s="54">
        <v>1.1107272593582402</v>
      </c>
      <c r="M81995" s="54">
        <v>2.5799999999999998E-3</v>
      </c>
    </row>
    <row r="81996" spans="3:13">
      <c r="C81996" s="54">
        <v>0.21190060412260434</v>
      </c>
      <c r="H81996" s="54">
        <v>0.90907293396195543</v>
      </c>
      <c r="M81996" s="54">
        <v>1.2007E-2</v>
      </c>
    </row>
    <row r="81997" spans="3:13">
      <c r="C81997" s="54">
        <v>5.8735137891407052E-2</v>
      </c>
      <c r="H81997" s="54">
        <v>2.1810264457932513</v>
      </c>
      <c r="M81997" s="54">
        <v>1.6843E-2</v>
      </c>
    </row>
    <row r="81998" spans="3:13">
      <c r="C81998" s="54">
        <v>1.791399797858231E-2</v>
      </c>
      <c r="H81998" s="54">
        <v>0.83331893671806789</v>
      </c>
      <c r="M81998" s="54">
        <v>1.6000000000000001E-3</v>
      </c>
    </row>
    <row r="81999" spans="3:13">
      <c r="C81999" s="54">
        <v>2.8595590197915115E-2</v>
      </c>
      <c r="H81999" s="54">
        <v>1.1021728286262631</v>
      </c>
      <c r="M81999" s="54">
        <v>2.0089999999999999E-3</v>
      </c>
    </row>
    <row r="82000" spans="3:13">
      <c r="C82000" s="54">
        <v>1.518851294974388E-2</v>
      </c>
      <c r="H82000" s="54">
        <v>0.73633525247542397</v>
      </c>
      <c r="M82000" s="54">
        <v>1.647E-3</v>
      </c>
    </row>
    <row r="82001" spans="3:13">
      <c r="C82001" s="54">
        <v>1.3152287542009386E-2</v>
      </c>
      <c r="H82001" s="54">
        <v>2.0654325961447135</v>
      </c>
      <c r="M82001" s="54">
        <v>3.503E-3</v>
      </c>
    </row>
    <row r="82002" spans="3:13">
      <c r="C82002" s="54">
        <v>3.223722703468343E-2</v>
      </c>
      <c r="H82002" s="54">
        <v>0.9780420492915104</v>
      </c>
      <c r="M82002" s="54">
        <v>1.668E-3</v>
      </c>
    </row>
    <row r="82003" spans="3:13">
      <c r="C82003" s="54">
        <v>2.3282267087558896E-4</v>
      </c>
      <c r="H82003" s="54">
        <v>0</v>
      </c>
      <c r="M82003" s="54">
        <v>4.1199999999999999E-4</v>
      </c>
    </row>
    <row r="98306" spans="3:13">
      <c r="C98306" s="54" t="s">
        <v>1223</v>
      </c>
      <c r="H98306" s="54" t="s">
        <v>1231</v>
      </c>
      <c r="M98306" s="54" t="s">
        <v>1224</v>
      </c>
    </row>
    <row r="98307" spans="3:13">
      <c r="C98307" s="54">
        <v>4.5059906413157817E-2</v>
      </c>
      <c r="H98307" s="54">
        <v>0.96371085163482217</v>
      </c>
      <c r="M98307" s="54">
        <v>9.9200000000000004E-4</v>
      </c>
    </row>
    <row r="98308" spans="3:13">
      <c r="C98308" s="54">
        <v>3.740606523632322E-2</v>
      </c>
      <c r="H98308" s="54">
        <v>0.48465474320031932</v>
      </c>
      <c r="M98308" s="54">
        <v>1.9996E-2</v>
      </c>
    </row>
    <row r="98309" spans="3:13">
      <c r="C98309" s="54">
        <v>2.1970145413600834E-2</v>
      </c>
      <c r="H98309" s="54">
        <v>1.5528938933845255</v>
      </c>
      <c r="M98309" s="54">
        <v>3.3969999999999998E-3</v>
      </c>
    </row>
    <row r="98310" spans="3:13">
      <c r="C98310" s="54">
        <v>2.8353772922653429E-2</v>
      </c>
      <c r="H98310" s="54">
        <v>0.57426789549802493</v>
      </c>
      <c r="M98310" s="54">
        <v>4.248E-3</v>
      </c>
    </row>
    <row r="98311" spans="3:13">
      <c r="C98311" s="54">
        <v>4.3049601739210519E-2</v>
      </c>
      <c r="H98311" s="54">
        <v>0.87481123848233699</v>
      </c>
      <c r="M98311" s="54">
        <v>2.7699999999999999E-3</v>
      </c>
    </row>
    <row r="98312" spans="3:13">
      <c r="C98312" s="54">
        <v>5.3876270837737335E-2</v>
      </c>
      <c r="H98312" s="54">
        <v>1.6349631897970485</v>
      </c>
      <c r="M98312" s="54">
        <v>7.2779999999999997E-3</v>
      </c>
    </row>
    <row r="98313" spans="3:13">
      <c r="C98313" s="54">
        <v>3.8925127935938782E-2</v>
      </c>
      <c r="H98313" s="54">
        <v>0.78659382910081799</v>
      </c>
      <c r="M98313" s="54">
        <v>8.7290000000000006E-3</v>
      </c>
    </row>
    <row r="98314" spans="3:13">
      <c r="C98314" s="54">
        <v>5.9039956989634164E-2</v>
      </c>
      <c r="H98314" s="54">
        <v>0.85731048901214202</v>
      </c>
      <c r="M98314" s="54">
        <v>1.3089999999999999E-2</v>
      </c>
    </row>
    <row r="98315" spans="3:13">
      <c r="C98315" s="54">
        <v>1.7418226726490772E-2</v>
      </c>
      <c r="H98315" s="54">
        <v>0.25225860529032862</v>
      </c>
      <c r="M98315" s="54">
        <v>1.005E-2</v>
      </c>
    </row>
    <row r="98316" spans="3:13">
      <c r="C98316" s="54">
        <v>9.1568055162327189E-2</v>
      </c>
      <c r="H98316" s="54">
        <v>1.154522391840624</v>
      </c>
      <c r="M98316" s="54">
        <v>4.1910000000000003E-3</v>
      </c>
    </row>
    <row r="98317" spans="3:13">
      <c r="C98317" s="54">
        <v>4.5129438923112934E-2</v>
      </c>
      <c r="H98317" s="54">
        <v>1.0402996069596908</v>
      </c>
      <c r="M98317" s="54">
        <v>6.5300000000000004E-4</v>
      </c>
    </row>
    <row r="98318" spans="3:13">
      <c r="C98318" s="54">
        <v>4.1730626595018916E-2</v>
      </c>
      <c r="H98318" s="54">
        <v>0.94988981372467185</v>
      </c>
      <c r="M98318" s="54">
        <v>1.916E-3</v>
      </c>
    </row>
    <row r="98319" spans="3:13">
      <c r="C98319" s="54">
        <v>5.2828648431803092E-2</v>
      </c>
      <c r="H98319" s="54">
        <v>1.3137761622372364</v>
      </c>
      <c r="M98319" s="54">
        <v>6.2769999999999996E-3</v>
      </c>
    </row>
    <row r="98320" spans="3:13">
      <c r="C98320" s="54">
        <v>4.7758138428611513E-2</v>
      </c>
      <c r="H98320" s="54">
        <v>0.8876933323560392</v>
      </c>
      <c r="M98320" s="54">
        <v>3.8040000000000001E-3</v>
      </c>
    </row>
    <row r="98321" spans="3:13">
      <c r="C98321" s="54">
        <v>8.8370421335362992E-2</v>
      </c>
      <c r="H98321" s="54">
        <v>2.4315377357932824</v>
      </c>
      <c r="M98321" s="54">
        <v>2.2339999999999999E-2</v>
      </c>
    </row>
    <row r="98322" spans="3:13">
      <c r="C98322" s="54">
        <v>4.8270998206646161E-2</v>
      </c>
      <c r="H98322" s="54">
        <v>0.55191354779714785</v>
      </c>
      <c r="M98322" s="54">
        <v>1.2579E-2</v>
      </c>
    </row>
    <row r="98323" spans="3:13">
      <c r="C98323" s="54">
        <v>2.7435635935830843E-2</v>
      </c>
      <c r="H98323" s="54">
        <v>1.6581670704781704</v>
      </c>
      <c r="M98323" s="54">
        <v>4.7390000000000002E-3</v>
      </c>
    </row>
    <row r="98324" spans="3:13">
      <c r="C98324" s="54">
        <v>2.742604567359538E-2</v>
      </c>
      <c r="H98324" s="54">
        <v>0.88366407396570612</v>
      </c>
      <c r="M98324" s="54">
        <v>5.1710000000000002E-3</v>
      </c>
    </row>
    <row r="98325" spans="3:13">
      <c r="C98325" s="54">
        <v>5.7792811386112482E-2</v>
      </c>
      <c r="H98325" s="54">
        <v>0.66057008419578356</v>
      </c>
      <c r="M98325" s="54">
        <v>6.143E-3</v>
      </c>
    </row>
    <row r="98326" spans="3:13">
      <c r="C98326" s="54">
        <v>6.4995701246970891E-2</v>
      </c>
      <c r="H98326" s="54">
        <v>2.630158826949538</v>
      </c>
      <c r="M98326" s="54">
        <v>2.1676000000000001E-2</v>
      </c>
    </row>
    <row r="98327" spans="3:13">
      <c r="C98327" s="54">
        <v>0.10947431096420152</v>
      </c>
      <c r="H98327" s="54">
        <v>0.86445994415991845</v>
      </c>
      <c r="M98327" s="54">
        <v>1.337E-2</v>
      </c>
    </row>
    <row r="98328" spans="3:13">
      <c r="C98328" s="54">
        <v>4.4348950832952018E-2</v>
      </c>
      <c r="H98328" s="54">
        <v>0.86301017683041092</v>
      </c>
      <c r="M98328" s="54">
        <v>2.7339999999999999E-3</v>
      </c>
    </row>
    <row r="98329" spans="3:13">
      <c r="C98329" s="54">
        <v>8.8908291109755275E-2</v>
      </c>
      <c r="H98329" s="54">
        <v>0.68328399888534475</v>
      </c>
      <c r="M98329" s="54">
        <v>7.2820000000000003E-3</v>
      </c>
    </row>
    <row r="98330" spans="3:13">
      <c r="C98330" s="54">
        <v>6.6992408544587365E-2</v>
      </c>
      <c r="H98330" s="54">
        <v>0.666441979335476</v>
      </c>
      <c r="M98330" s="54">
        <v>8.4410000000000006E-3</v>
      </c>
    </row>
    <row r="98331" spans="3:13">
      <c r="C98331" s="54">
        <v>0.10230260038894111</v>
      </c>
      <c r="H98331" s="54">
        <v>0.84439309162889109</v>
      </c>
      <c r="M98331" s="54">
        <v>6.8950000000000001E-3</v>
      </c>
    </row>
    <row r="98332" spans="3:13">
      <c r="C98332" s="54">
        <v>7.516506817407069E-2</v>
      </c>
      <c r="H98332" s="54">
        <v>1.7888826926117365</v>
      </c>
      <c r="M98332" s="54">
        <v>1.6150000000000001E-2</v>
      </c>
    </row>
    <row r="98333" spans="3:13">
      <c r="C98333" s="54">
        <v>8.8458315191676198E-2</v>
      </c>
      <c r="H98333" s="54">
        <v>1.7695245186193906</v>
      </c>
      <c r="M98333" s="54">
        <v>2.2046E-2</v>
      </c>
    </row>
    <row r="98334" spans="3:13">
      <c r="C98334" s="54">
        <v>5.2766475957823467E-2</v>
      </c>
      <c r="H98334" s="54">
        <v>2.4769566916721195</v>
      </c>
      <c r="M98334" s="54">
        <v>2.1288999999999999E-2</v>
      </c>
    </row>
    <row r="98335" spans="3:13">
      <c r="C98335" s="54">
        <v>7.8882082704643655E-2</v>
      </c>
      <c r="H98335" s="54">
        <v>0.72338969418707011</v>
      </c>
      <c r="M98335" s="54">
        <v>7.0829999999999999E-3</v>
      </c>
    </row>
    <row r="98336" spans="3:13">
      <c r="C98336" s="54">
        <v>3.9934319161730007E-2</v>
      </c>
      <c r="H98336" s="54">
        <v>1.2145187102184853</v>
      </c>
      <c r="M98336" s="54">
        <v>4.457E-3</v>
      </c>
    </row>
    <row r="98337" spans="3:13">
      <c r="C98337" s="54">
        <v>4.9473520138967865E-2</v>
      </c>
      <c r="H98337" s="54">
        <v>0.92719115036015176</v>
      </c>
      <c r="M98337" s="54">
        <v>1.5319999999999999E-3</v>
      </c>
    </row>
    <row r="98338" spans="3:13">
      <c r="C98338" s="54">
        <v>8.5933283501507376E-2</v>
      </c>
      <c r="H98338" s="54">
        <v>0.95710533333531134</v>
      </c>
      <c r="M98338" s="54">
        <v>3.5469999999999998E-3</v>
      </c>
    </row>
    <row r="98339" spans="3:13">
      <c r="C98339" s="54">
        <v>8.3903037486537879E-2</v>
      </c>
      <c r="H98339" s="54">
        <v>0.13624322388541518</v>
      </c>
      <c r="M98339" s="54">
        <v>6.3480999999999996E-2</v>
      </c>
    </row>
    <row r="98340" spans="3:13">
      <c r="C98340" s="54">
        <v>4.5096203660596627E-2</v>
      </c>
      <c r="H98340" s="54">
        <v>0.83910288255265753</v>
      </c>
      <c r="M98340" s="54">
        <v>7.3130000000000001E-3</v>
      </c>
    </row>
    <row r="98341" spans="3:13">
      <c r="C98341" s="54">
        <v>4.74561892762718E-2</v>
      </c>
      <c r="H98341" s="54">
        <v>1.4575501446143102</v>
      </c>
      <c r="M98341" s="54">
        <v>4.4929999999999996E-3</v>
      </c>
    </row>
    <row r="98342" spans="3:13">
      <c r="C98342" s="54">
        <v>3.7301771902409665E-2</v>
      </c>
      <c r="H98342" s="54">
        <v>1.0723226474119376</v>
      </c>
      <c r="M98342" s="54">
        <v>3.0240000000000002E-3</v>
      </c>
    </row>
    <row r="98343" spans="3:13">
      <c r="C98343" s="54">
        <v>8.197247570591551E-2</v>
      </c>
      <c r="H98343" s="54">
        <v>0.9516682562066946</v>
      </c>
      <c r="M98343" s="54">
        <v>9.8930000000000008E-3</v>
      </c>
    </row>
    <row r="98344" spans="3:13">
      <c r="C98344" s="54">
        <v>4.5973586897288622E-2</v>
      </c>
      <c r="H98344" s="54">
        <v>3.9069277819552592</v>
      </c>
      <c r="M98344" s="54">
        <v>1.7845E-2</v>
      </c>
    </row>
    <row r="98345" spans="3:13">
      <c r="C98345" s="54">
        <v>0.18682881943400589</v>
      </c>
      <c r="H98345" s="54">
        <v>1.4149805236485815</v>
      </c>
      <c r="M98345" s="54">
        <v>2.3365E-2</v>
      </c>
    </row>
    <row r="98346" spans="3:13">
      <c r="C98346" s="54">
        <v>6.1667944916421961E-2</v>
      </c>
      <c r="H98346" s="54">
        <v>0.73671190350136773</v>
      </c>
      <c r="M98346" s="54">
        <v>5.1799999999999997E-3</v>
      </c>
    </row>
    <row r="98347" spans="3:13">
      <c r="C98347" s="54">
        <v>4.5748725448924728E-2</v>
      </c>
      <c r="H98347" s="54">
        <v>0.74928826455297004</v>
      </c>
      <c r="M98347" s="54">
        <v>4.9179999999999996E-3</v>
      </c>
    </row>
    <row r="98348" spans="3:13">
      <c r="C98348" s="54">
        <v>5.0761740725950395E-3</v>
      </c>
      <c r="H98348" s="54">
        <v>0.54569985204507288</v>
      </c>
      <c r="M98348" s="54">
        <v>7.9500000000000003E-4</v>
      </c>
    </row>
    <row r="98349" spans="3:13">
      <c r="C98349" s="54">
        <v>5.5107664181402539E-2</v>
      </c>
      <c r="H98349" s="54">
        <v>1.4250839924543612</v>
      </c>
      <c r="M98349" s="54">
        <v>6.5550000000000001E-3</v>
      </c>
    </row>
    <row r="98350" spans="3:13">
      <c r="C98350" s="54">
        <v>4.7591062335360472E-2</v>
      </c>
      <c r="H98350" s="54">
        <v>0.83021181325111582</v>
      </c>
      <c r="M98350" s="54">
        <v>7.489E-3</v>
      </c>
    </row>
    <row r="98351" spans="3:13">
      <c r="C98351" s="54">
        <v>2.8721736505302364E-2</v>
      </c>
      <c r="H98351" s="54">
        <v>0.93417573124540798</v>
      </c>
      <c r="M98351" s="54">
        <v>3.124E-3</v>
      </c>
    </row>
    <row r="98352" spans="3:13">
      <c r="C98352" s="54">
        <v>5.3545676131504905E-2</v>
      </c>
      <c r="H98352" s="54">
        <v>0.36545298179453939</v>
      </c>
      <c r="M98352" s="54">
        <v>2.6477000000000001E-2</v>
      </c>
    </row>
    <row r="98353" spans="3:13">
      <c r="C98353" s="54">
        <v>8.782093497681267E-4</v>
      </c>
      <c r="H98353" s="54">
        <v>1.2507751101830376</v>
      </c>
      <c r="M98353" s="54">
        <v>9.1000000000000003E-5</v>
      </c>
    </row>
    <row r="98354" spans="3:13">
      <c r="C98354" s="54">
        <v>4.0710265854282647E-2</v>
      </c>
      <c r="H98354" s="54">
        <v>0.75982678985877961</v>
      </c>
      <c r="M98354" s="54">
        <v>3.0360000000000001E-3</v>
      </c>
    </row>
    <row r="98355" spans="3:13">
      <c r="C98355" s="54">
        <v>3.7781665327779997E-2</v>
      </c>
      <c r="H98355" s="54">
        <v>7.089317904691167E-2</v>
      </c>
      <c r="M98355" s="54">
        <v>4.8391000000000003E-2</v>
      </c>
    </row>
    <row r="98356" spans="3:13">
      <c r="C98356" s="54">
        <v>2.120680180811968E-2</v>
      </c>
      <c r="H98356" s="54">
        <v>1.0771734258004013</v>
      </c>
      <c r="M98356" s="54">
        <v>2.3319999999999999E-3</v>
      </c>
    </row>
    <row r="98357" spans="3:13">
      <c r="C98357" s="54">
        <v>3.6479641426960814E-2</v>
      </c>
      <c r="H98357" s="54">
        <v>0.96927529759454656</v>
      </c>
      <c r="M98357" s="54">
        <v>2.2920000000000002E-3</v>
      </c>
    </row>
    <row r="98358" spans="3:13">
      <c r="C98358" s="54">
        <v>4.888758063401643E-2</v>
      </c>
      <c r="H98358" s="54">
        <v>0.92008399688319353</v>
      </c>
      <c r="M98358" s="54">
        <v>1.7899999999999999E-3</v>
      </c>
    </row>
    <row r="98359" spans="3:13">
      <c r="C98359" s="54">
        <v>2.9489443027787415E-2</v>
      </c>
      <c r="H98359" s="54">
        <v>0.8572094592102032</v>
      </c>
      <c r="M98359" s="54">
        <v>2.836E-3</v>
      </c>
    </row>
    <row r="98360" spans="3:13">
      <c r="C98360" s="54">
        <v>3.5794206211355054E-2</v>
      </c>
      <c r="H98360" s="54">
        <v>0.51795685396217339</v>
      </c>
      <c r="M98360" s="54">
        <v>8.0450000000000001E-3</v>
      </c>
    </row>
    <row r="98361" spans="3:13">
      <c r="C98361" s="54">
        <v>8.885580293093491E-2</v>
      </c>
      <c r="H98361" s="54">
        <v>1.3172831496082702</v>
      </c>
      <c r="M98361" s="54">
        <v>9.3650000000000001E-3</v>
      </c>
    </row>
    <row r="98362" spans="3:13">
      <c r="C98362" s="54">
        <v>2.8603795598854315E-2</v>
      </c>
      <c r="H98362" s="54">
        <v>0.61637458364227082</v>
      </c>
      <c r="M98362" s="54">
        <v>3.7799999999999999E-3</v>
      </c>
    </row>
    <row r="98363" spans="3:13">
      <c r="C98363" s="54">
        <v>2.9750287577154391E-2</v>
      </c>
      <c r="H98363" s="54">
        <v>0.94882610255893773</v>
      </c>
      <c r="M98363" s="54">
        <v>8.1800000000000004E-4</v>
      </c>
    </row>
    <row r="98364" spans="3:13">
      <c r="C98364" s="54">
        <v>4.3960780015009325E-2</v>
      </c>
      <c r="H98364" s="54">
        <v>0.83574717432239631</v>
      </c>
      <c r="M98364" s="54">
        <v>2.1810000000000002E-3</v>
      </c>
    </row>
    <row r="98365" spans="3:13">
      <c r="C98365" s="54">
        <v>1.6758963639937639E-2</v>
      </c>
      <c r="H98365" s="54">
        <v>1.3788170063221501</v>
      </c>
      <c r="M98365" s="54">
        <v>1.5920000000000001E-3</v>
      </c>
    </row>
    <row r="98366" spans="3:13">
      <c r="C98366" s="54">
        <v>4.4672080474894009E-2</v>
      </c>
      <c r="H98366" s="54">
        <v>1.0096716356022046</v>
      </c>
      <c r="M98366" s="54">
        <v>1.5969999999999999E-3</v>
      </c>
    </row>
    <row r="98367" spans="3:13">
      <c r="C98367" s="54">
        <v>0.17436949880896915</v>
      </c>
      <c r="H98367" s="54">
        <v>0.38665621958351226</v>
      </c>
      <c r="M98367" s="54">
        <v>3.3798000000000002E-2</v>
      </c>
    </row>
    <row r="98368" spans="3:13">
      <c r="C98368" s="54">
        <v>3.6780465204438513E-2</v>
      </c>
      <c r="H98368" s="54">
        <v>1.0507508843656985</v>
      </c>
      <c r="M98368" s="54">
        <v>1.0460000000000001E-3</v>
      </c>
    </row>
    <row r="98369" spans="3:13">
      <c r="C98369" s="54">
        <v>3.0833000459134109E-2</v>
      </c>
      <c r="H98369" s="54">
        <v>0.83756723499575947</v>
      </c>
      <c r="M98369" s="54">
        <v>2.4780000000000002E-3</v>
      </c>
    </row>
    <row r="98370" spans="3:13">
      <c r="C98370" s="54">
        <v>3.8043685361934088E-2</v>
      </c>
      <c r="H98370" s="54">
        <v>0.739255292424569</v>
      </c>
      <c r="M98370" s="54">
        <v>3.6099999999999999E-3</v>
      </c>
    </row>
    <row r="98371" spans="3:13">
      <c r="C98371" s="54">
        <v>2.9140050401477605E-2</v>
      </c>
      <c r="H98371" s="54">
        <v>0.98815717751944543</v>
      </c>
      <c r="M98371" s="54">
        <v>1.361E-3</v>
      </c>
    </row>
    <row r="98372" spans="3:13">
      <c r="C98372" s="54">
        <v>4.9942922227896681E-2</v>
      </c>
      <c r="H98372" s="54">
        <v>1.014306074005735</v>
      </c>
      <c r="M98372" s="54">
        <v>9.41E-4</v>
      </c>
    </row>
    <row r="98373" spans="3:13">
      <c r="C98373" s="54">
        <v>4.9463082108494615E-2</v>
      </c>
      <c r="H98373" s="54">
        <v>0.82678008761581667</v>
      </c>
      <c r="M98373" s="54">
        <v>3.4619999999999998E-3</v>
      </c>
    </row>
    <row r="98374" spans="3:13">
      <c r="C98374" s="54">
        <v>4.606552000699727E-2</v>
      </c>
      <c r="H98374" s="54">
        <v>0.89469986428125048</v>
      </c>
      <c r="M98374" s="54">
        <v>2.5360000000000001E-3</v>
      </c>
    </row>
    <row r="98375" spans="3:13">
      <c r="C98375" s="54">
        <v>3.5554141456631529E-2</v>
      </c>
      <c r="H98375" s="54">
        <v>1.1950610358590832</v>
      </c>
      <c r="M98375" s="54">
        <v>4.1619999999999999E-3</v>
      </c>
    </row>
    <row r="98376" spans="3:13">
      <c r="C98376" s="54">
        <v>3.2671684903604142E-2</v>
      </c>
      <c r="H98376" s="54">
        <v>1.1379173950693919</v>
      </c>
      <c r="M98376" s="54">
        <v>2.0449999999999999E-3</v>
      </c>
    </row>
    <row r="98377" spans="3:13">
      <c r="C98377" s="54">
        <v>3.3631924750098185E-2</v>
      </c>
      <c r="H98377" s="54">
        <v>1.2654922075171169</v>
      </c>
      <c r="M98377" s="54">
        <v>3.0379999999999999E-3</v>
      </c>
    </row>
    <row r="98378" spans="3:13">
      <c r="C98378" s="54">
        <v>2.0936738861138157E-2</v>
      </c>
      <c r="H98378" s="54">
        <v>0.40589174644881959</v>
      </c>
      <c r="M98378" s="54">
        <v>6.1500000000000001E-3</v>
      </c>
    </row>
    <row r="98379" spans="3:13">
      <c r="C98379" s="54">
        <v>3.0772951187603426E-2</v>
      </c>
      <c r="H98379" s="54">
        <v>1.1107272593582402</v>
      </c>
      <c r="M98379" s="54">
        <v>2.5799999999999998E-3</v>
      </c>
    </row>
    <row r="98380" spans="3:13">
      <c r="C98380" s="54">
        <v>0.21190060412260434</v>
      </c>
      <c r="H98380" s="54">
        <v>0.90907293396195543</v>
      </c>
      <c r="M98380" s="54">
        <v>1.2007E-2</v>
      </c>
    </row>
    <row r="98381" spans="3:13">
      <c r="C98381" s="54">
        <v>5.8735137891407052E-2</v>
      </c>
      <c r="H98381" s="54">
        <v>2.1810264457932513</v>
      </c>
      <c r="M98381" s="54">
        <v>1.6843E-2</v>
      </c>
    </row>
    <row r="98382" spans="3:13">
      <c r="C98382" s="54">
        <v>1.791399797858231E-2</v>
      </c>
      <c r="H98382" s="54">
        <v>0.83331893671806789</v>
      </c>
      <c r="M98382" s="54">
        <v>1.6000000000000001E-3</v>
      </c>
    </row>
    <row r="98383" spans="3:13">
      <c r="C98383" s="54">
        <v>2.8595590197915115E-2</v>
      </c>
      <c r="H98383" s="54">
        <v>1.1021728286262631</v>
      </c>
      <c r="M98383" s="54">
        <v>2.0089999999999999E-3</v>
      </c>
    </row>
    <row r="98384" spans="3:13">
      <c r="C98384" s="54">
        <v>1.518851294974388E-2</v>
      </c>
      <c r="H98384" s="54">
        <v>0.73633525247542397</v>
      </c>
      <c r="M98384" s="54">
        <v>1.647E-3</v>
      </c>
    </row>
    <row r="98385" spans="3:13">
      <c r="C98385" s="54">
        <v>1.3152287542009386E-2</v>
      </c>
      <c r="H98385" s="54">
        <v>2.0654325961447135</v>
      </c>
      <c r="M98385" s="54">
        <v>3.503E-3</v>
      </c>
    </row>
    <row r="98386" spans="3:13">
      <c r="C98386" s="54">
        <v>3.223722703468343E-2</v>
      </c>
      <c r="H98386" s="54">
        <v>0.9780420492915104</v>
      </c>
      <c r="M98386" s="54">
        <v>1.668E-3</v>
      </c>
    </row>
    <row r="98387" spans="3:13">
      <c r="C98387" s="54">
        <v>2.3282267087558896E-4</v>
      </c>
      <c r="H98387" s="54">
        <v>0</v>
      </c>
      <c r="M98387" s="54">
        <v>4.1199999999999999E-4</v>
      </c>
    </row>
    <row r="114690" spans="3:13">
      <c r="C114690" s="54" t="s">
        <v>1223</v>
      </c>
      <c r="H114690" s="54" t="s">
        <v>1231</v>
      </c>
      <c r="M114690" s="54" t="s">
        <v>1224</v>
      </c>
    </row>
    <row r="114691" spans="3:13">
      <c r="C114691" s="54">
        <v>4.5059906413157817E-2</v>
      </c>
      <c r="H114691" s="54">
        <v>0.96371085163482217</v>
      </c>
      <c r="M114691" s="54">
        <v>9.9200000000000004E-4</v>
      </c>
    </row>
    <row r="114692" spans="3:13">
      <c r="C114692" s="54">
        <v>3.740606523632322E-2</v>
      </c>
      <c r="H114692" s="54">
        <v>0.48465474320031932</v>
      </c>
      <c r="M114692" s="54">
        <v>1.9996E-2</v>
      </c>
    </row>
    <row r="114693" spans="3:13">
      <c r="C114693" s="54">
        <v>2.1970145413600834E-2</v>
      </c>
      <c r="H114693" s="54">
        <v>1.5528938933845255</v>
      </c>
      <c r="M114693" s="54">
        <v>3.3969999999999998E-3</v>
      </c>
    </row>
    <row r="114694" spans="3:13">
      <c r="C114694" s="54">
        <v>2.8353772922653429E-2</v>
      </c>
      <c r="H114694" s="54">
        <v>0.57426789549802493</v>
      </c>
      <c r="M114694" s="54">
        <v>4.248E-3</v>
      </c>
    </row>
    <row r="114695" spans="3:13">
      <c r="C114695" s="54">
        <v>4.3049601739210519E-2</v>
      </c>
      <c r="H114695" s="54">
        <v>0.87481123848233699</v>
      </c>
      <c r="M114695" s="54">
        <v>2.7699999999999999E-3</v>
      </c>
    </row>
    <row r="114696" spans="3:13">
      <c r="C114696" s="54">
        <v>5.3876270837737335E-2</v>
      </c>
      <c r="H114696" s="54">
        <v>1.6349631897970485</v>
      </c>
      <c r="M114696" s="54">
        <v>7.2779999999999997E-3</v>
      </c>
    </row>
    <row r="114697" spans="3:13">
      <c r="C114697" s="54">
        <v>3.8925127935938782E-2</v>
      </c>
      <c r="H114697" s="54">
        <v>0.78659382910081799</v>
      </c>
      <c r="M114697" s="54">
        <v>8.7290000000000006E-3</v>
      </c>
    </row>
    <row r="114698" spans="3:13">
      <c r="C114698" s="54">
        <v>5.9039956989634164E-2</v>
      </c>
      <c r="H114698" s="54">
        <v>0.85731048901214202</v>
      </c>
      <c r="M114698" s="54">
        <v>1.3089999999999999E-2</v>
      </c>
    </row>
    <row r="114699" spans="3:13">
      <c r="C114699" s="54">
        <v>1.7418226726490772E-2</v>
      </c>
      <c r="H114699" s="54">
        <v>0.25225860529032862</v>
      </c>
      <c r="M114699" s="54">
        <v>1.005E-2</v>
      </c>
    </row>
    <row r="114700" spans="3:13">
      <c r="C114700" s="54">
        <v>9.1568055162327189E-2</v>
      </c>
      <c r="H114700" s="54">
        <v>1.154522391840624</v>
      </c>
      <c r="M114700" s="54">
        <v>4.1910000000000003E-3</v>
      </c>
    </row>
    <row r="114701" spans="3:13">
      <c r="C114701" s="54">
        <v>4.5129438923112934E-2</v>
      </c>
      <c r="H114701" s="54">
        <v>1.0402996069596908</v>
      </c>
      <c r="M114701" s="54">
        <v>6.5300000000000004E-4</v>
      </c>
    </row>
    <row r="114702" spans="3:13">
      <c r="C114702" s="54">
        <v>4.1730626595018916E-2</v>
      </c>
      <c r="H114702" s="54">
        <v>0.94988981372467185</v>
      </c>
      <c r="M114702" s="54">
        <v>1.916E-3</v>
      </c>
    </row>
    <row r="114703" spans="3:13">
      <c r="C114703" s="54">
        <v>5.2828648431803092E-2</v>
      </c>
      <c r="H114703" s="54">
        <v>1.3137761622372364</v>
      </c>
      <c r="M114703" s="54">
        <v>6.2769999999999996E-3</v>
      </c>
    </row>
    <row r="114704" spans="3:13">
      <c r="C114704" s="54">
        <v>4.7758138428611513E-2</v>
      </c>
      <c r="H114704" s="54">
        <v>0.8876933323560392</v>
      </c>
      <c r="M114704" s="54">
        <v>3.8040000000000001E-3</v>
      </c>
    </row>
    <row r="114705" spans="3:13">
      <c r="C114705" s="54">
        <v>8.8370421335362992E-2</v>
      </c>
      <c r="H114705" s="54">
        <v>2.4315377357932824</v>
      </c>
      <c r="M114705" s="54">
        <v>2.2339999999999999E-2</v>
      </c>
    </row>
    <row r="114706" spans="3:13">
      <c r="C114706" s="54">
        <v>4.8270998206646161E-2</v>
      </c>
      <c r="H114706" s="54">
        <v>0.55191354779714785</v>
      </c>
      <c r="M114706" s="54">
        <v>1.2579E-2</v>
      </c>
    </row>
    <row r="114707" spans="3:13">
      <c r="C114707" s="54">
        <v>2.7435635935830843E-2</v>
      </c>
      <c r="H114707" s="54">
        <v>1.6581670704781704</v>
      </c>
      <c r="M114707" s="54">
        <v>4.7390000000000002E-3</v>
      </c>
    </row>
    <row r="114708" spans="3:13">
      <c r="C114708" s="54">
        <v>2.742604567359538E-2</v>
      </c>
      <c r="H114708" s="54">
        <v>0.88366407396570612</v>
      </c>
      <c r="M114708" s="54">
        <v>5.1710000000000002E-3</v>
      </c>
    </row>
    <row r="114709" spans="3:13">
      <c r="C114709" s="54">
        <v>5.7792811386112482E-2</v>
      </c>
      <c r="H114709" s="54">
        <v>0.66057008419578356</v>
      </c>
      <c r="M114709" s="54">
        <v>6.143E-3</v>
      </c>
    </row>
    <row r="114710" spans="3:13">
      <c r="C114710" s="54">
        <v>6.4995701246970891E-2</v>
      </c>
      <c r="H114710" s="54">
        <v>2.630158826949538</v>
      </c>
      <c r="M114710" s="54">
        <v>2.1676000000000001E-2</v>
      </c>
    </row>
    <row r="114711" spans="3:13">
      <c r="C114711" s="54">
        <v>0.10947431096420152</v>
      </c>
      <c r="H114711" s="54">
        <v>0.86445994415991845</v>
      </c>
      <c r="M114711" s="54">
        <v>1.337E-2</v>
      </c>
    </row>
    <row r="114712" spans="3:13">
      <c r="C114712" s="54">
        <v>4.4348950832952018E-2</v>
      </c>
      <c r="H114712" s="54">
        <v>0.86301017683041092</v>
      </c>
      <c r="M114712" s="54">
        <v>2.7339999999999999E-3</v>
      </c>
    </row>
    <row r="114713" spans="3:13">
      <c r="C114713" s="54">
        <v>8.8908291109755275E-2</v>
      </c>
      <c r="H114713" s="54">
        <v>0.68328399888534475</v>
      </c>
      <c r="M114713" s="54">
        <v>7.2820000000000003E-3</v>
      </c>
    </row>
    <row r="114714" spans="3:13">
      <c r="C114714" s="54">
        <v>6.6992408544587365E-2</v>
      </c>
      <c r="H114714" s="54">
        <v>0.666441979335476</v>
      </c>
      <c r="M114714" s="54">
        <v>8.4410000000000006E-3</v>
      </c>
    </row>
    <row r="114715" spans="3:13">
      <c r="C114715" s="54">
        <v>0.10230260038894111</v>
      </c>
      <c r="H114715" s="54">
        <v>0.84439309162889109</v>
      </c>
      <c r="M114715" s="54">
        <v>6.8950000000000001E-3</v>
      </c>
    </row>
    <row r="114716" spans="3:13">
      <c r="C114716" s="54">
        <v>7.516506817407069E-2</v>
      </c>
      <c r="H114716" s="54">
        <v>1.7888826926117365</v>
      </c>
      <c r="M114716" s="54">
        <v>1.6150000000000001E-2</v>
      </c>
    </row>
    <row r="114717" spans="3:13">
      <c r="C114717" s="54">
        <v>8.8458315191676198E-2</v>
      </c>
      <c r="H114717" s="54">
        <v>1.7695245186193906</v>
      </c>
      <c r="M114717" s="54">
        <v>2.2046E-2</v>
      </c>
    </row>
    <row r="114718" spans="3:13">
      <c r="C114718" s="54">
        <v>5.2766475957823467E-2</v>
      </c>
      <c r="H114718" s="54">
        <v>2.4769566916721195</v>
      </c>
      <c r="M114718" s="54">
        <v>2.1288999999999999E-2</v>
      </c>
    </row>
    <row r="114719" spans="3:13">
      <c r="C114719" s="54">
        <v>7.8882082704643655E-2</v>
      </c>
      <c r="H114719" s="54">
        <v>0.72338969418707011</v>
      </c>
      <c r="M114719" s="54">
        <v>7.0829999999999999E-3</v>
      </c>
    </row>
    <row r="114720" spans="3:13">
      <c r="C114720" s="54">
        <v>3.9934319161730007E-2</v>
      </c>
      <c r="H114720" s="54">
        <v>1.2145187102184853</v>
      </c>
      <c r="M114720" s="54">
        <v>4.457E-3</v>
      </c>
    </row>
    <row r="114721" spans="3:13">
      <c r="C114721" s="54">
        <v>4.9473520138967865E-2</v>
      </c>
      <c r="H114721" s="54">
        <v>0.92719115036015176</v>
      </c>
      <c r="M114721" s="54">
        <v>1.5319999999999999E-3</v>
      </c>
    </row>
    <row r="114722" spans="3:13">
      <c r="C114722" s="54">
        <v>8.5933283501507376E-2</v>
      </c>
      <c r="H114722" s="54">
        <v>0.95710533333531134</v>
      </c>
      <c r="M114722" s="54">
        <v>3.5469999999999998E-3</v>
      </c>
    </row>
    <row r="114723" spans="3:13">
      <c r="C114723" s="54">
        <v>8.3903037486537879E-2</v>
      </c>
      <c r="H114723" s="54">
        <v>0.13624322388541518</v>
      </c>
      <c r="M114723" s="54">
        <v>6.3480999999999996E-2</v>
      </c>
    </row>
    <row r="114724" spans="3:13">
      <c r="C114724" s="54">
        <v>4.5096203660596627E-2</v>
      </c>
      <c r="H114724" s="54">
        <v>0.83910288255265753</v>
      </c>
      <c r="M114724" s="54">
        <v>7.3130000000000001E-3</v>
      </c>
    </row>
    <row r="114725" spans="3:13">
      <c r="C114725" s="54">
        <v>4.74561892762718E-2</v>
      </c>
      <c r="H114725" s="54">
        <v>1.4575501446143102</v>
      </c>
      <c r="M114725" s="54">
        <v>4.4929999999999996E-3</v>
      </c>
    </row>
    <row r="114726" spans="3:13">
      <c r="C114726" s="54">
        <v>3.7301771902409665E-2</v>
      </c>
      <c r="H114726" s="54">
        <v>1.0723226474119376</v>
      </c>
      <c r="M114726" s="54">
        <v>3.0240000000000002E-3</v>
      </c>
    </row>
    <row r="114727" spans="3:13">
      <c r="C114727" s="54">
        <v>8.197247570591551E-2</v>
      </c>
      <c r="H114727" s="54">
        <v>0.9516682562066946</v>
      </c>
      <c r="M114727" s="54">
        <v>9.8930000000000008E-3</v>
      </c>
    </row>
    <row r="114728" spans="3:13">
      <c r="C114728" s="54">
        <v>4.5973586897288622E-2</v>
      </c>
      <c r="H114728" s="54">
        <v>3.9069277819552592</v>
      </c>
      <c r="M114728" s="54">
        <v>1.7845E-2</v>
      </c>
    </row>
    <row r="114729" spans="3:13">
      <c r="C114729" s="54">
        <v>0.18682881943400589</v>
      </c>
      <c r="H114729" s="54">
        <v>1.4149805236485815</v>
      </c>
      <c r="M114729" s="54">
        <v>2.3365E-2</v>
      </c>
    </row>
    <row r="114730" spans="3:13">
      <c r="C114730" s="54">
        <v>6.1667944916421961E-2</v>
      </c>
      <c r="H114730" s="54">
        <v>0.73671190350136773</v>
      </c>
      <c r="M114730" s="54">
        <v>5.1799999999999997E-3</v>
      </c>
    </row>
    <row r="114731" spans="3:13">
      <c r="C114731" s="54">
        <v>4.5748725448924728E-2</v>
      </c>
      <c r="H114731" s="54">
        <v>0.74928826455297004</v>
      </c>
      <c r="M114731" s="54">
        <v>4.9179999999999996E-3</v>
      </c>
    </row>
    <row r="114732" spans="3:13">
      <c r="C114732" s="54">
        <v>5.0761740725950395E-3</v>
      </c>
      <c r="H114732" s="54">
        <v>0.54569985204507288</v>
      </c>
      <c r="M114732" s="54">
        <v>7.9500000000000003E-4</v>
      </c>
    </row>
    <row r="114733" spans="3:13">
      <c r="C114733" s="54">
        <v>5.5107664181402539E-2</v>
      </c>
      <c r="H114733" s="54">
        <v>1.4250839924543612</v>
      </c>
      <c r="M114733" s="54">
        <v>6.5550000000000001E-3</v>
      </c>
    </row>
    <row r="114734" spans="3:13">
      <c r="C114734" s="54">
        <v>4.7591062335360472E-2</v>
      </c>
      <c r="H114734" s="54">
        <v>0.83021181325111582</v>
      </c>
      <c r="M114734" s="54">
        <v>7.489E-3</v>
      </c>
    </row>
    <row r="114735" spans="3:13">
      <c r="C114735" s="54">
        <v>2.8721736505302364E-2</v>
      </c>
      <c r="H114735" s="54">
        <v>0.93417573124540798</v>
      </c>
      <c r="M114735" s="54">
        <v>3.124E-3</v>
      </c>
    </row>
    <row r="114736" spans="3:13">
      <c r="C114736" s="54">
        <v>5.3545676131504905E-2</v>
      </c>
      <c r="H114736" s="54">
        <v>0.36545298179453939</v>
      </c>
      <c r="M114736" s="54">
        <v>2.6477000000000001E-2</v>
      </c>
    </row>
    <row r="114737" spans="3:13">
      <c r="C114737" s="54">
        <v>8.782093497681267E-4</v>
      </c>
      <c r="H114737" s="54">
        <v>1.2507751101830376</v>
      </c>
      <c r="M114737" s="54">
        <v>9.1000000000000003E-5</v>
      </c>
    </row>
    <row r="114738" spans="3:13">
      <c r="C114738" s="54">
        <v>4.0710265854282647E-2</v>
      </c>
      <c r="H114738" s="54">
        <v>0.75982678985877961</v>
      </c>
      <c r="M114738" s="54">
        <v>3.0360000000000001E-3</v>
      </c>
    </row>
    <row r="114739" spans="3:13">
      <c r="C114739" s="54">
        <v>3.7781665327779997E-2</v>
      </c>
      <c r="H114739" s="54">
        <v>7.089317904691167E-2</v>
      </c>
      <c r="M114739" s="54">
        <v>4.8391000000000003E-2</v>
      </c>
    </row>
    <row r="114740" spans="3:13">
      <c r="C114740" s="54">
        <v>2.120680180811968E-2</v>
      </c>
      <c r="H114740" s="54">
        <v>1.0771734258004013</v>
      </c>
      <c r="M114740" s="54">
        <v>2.3319999999999999E-3</v>
      </c>
    </row>
    <row r="114741" spans="3:13">
      <c r="C114741" s="54">
        <v>3.6479641426960814E-2</v>
      </c>
      <c r="H114741" s="54">
        <v>0.96927529759454656</v>
      </c>
      <c r="M114741" s="54">
        <v>2.2920000000000002E-3</v>
      </c>
    </row>
    <row r="114742" spans="3:13">
      <c r="C114742" s="54">
        <v>4.888758063401643E-2</v>
      </c>
      <c r="H114742" s="54">
        <v>0.92008399688319353</v>
      </c>
      <c r="M114742" s="54">
        <v>1.7899999999999999E-3</v>
      </c>
    </row>
    <row r="114743" spans="3:13">
      <c r="C114743" s="54">
        <v>2.9489443027787415E-2</v>
      </c>
      <c r="H114743" s="54">
        <v>0.8572094592102032</v>
      </c>
      <c r="M114743" s="54">
        <v>2.836E-3</v>
      </c>
    </row>
    <row r="114744" spans="3:13">
      <c r="C114744" s="54">
        <v>3.5794206211355054E-2</v>
      </c>
      <c r="H114744" s="54">
        <v>0.51795685396217339</v>
      </c>
      <c r="M114744" s="54">
        <v>8.0450000000000001E-3</v>
      </c>
    </row>
    <row r="114745" spans="3:13">
      <c r="C114745" s="54">
        <v>8.885580293093491E-2</v>
      </c>
      <c r="H114745" s="54">
        <v>1.3172831496082702</v>
      </c>
      <c r="M114745" s="54">
        <v>9.3650000000000001E-3</v>
      </c>
    </row>
    <row r="114746" spans="3:13">
      <c r="C114746" s="54">
        <v>2.8603795598854315E-2</v>
      </c>
      <c r="H114746" s="54">
        <v>0.61637458364227082</v>
      </c>
      <c r="M114746" s="54">
        <v>3.7799999999999999E-3</v>
      </c>
    </row>
    <row r="114747" spans="3:13">
      <c r="C114747" s="54">
        <v>2.9750287577154391E-2</v>
      </c>
      <c r="H114747" s="54">
        <v>0.94882610255893773</v>
      </c>
      <c r="M114747" s="54">
        <v>8.1800000000000004E-4</v>
      </c>
    </row>
    <row r="114748" spans="3:13">
      <c r="C114748" s="54">
        <v>4.3960780015009325E-2</v>
      </c>
      <c r="H114748" s="54">
        <v>0.83574717432239631</v>
      </c>
      <c r="M114748" s="54">
        <v>2.1810000000000002E-3</v>
      </c>
    </row>
    <row r="114749" spans="3:13">
      <c r="C114749" s="54">
        <v>1.6758963639937639E-2</v>
      </c>
      <c r="H114749" s="54">
        <v>1.3788170063221501</v>
      </c>
      <c r="M114749" s="54">
        <v>1.5920000000000001E-3</v>
      </c>
    </row>
    <row r="114750" spans="3:13">
      <c r="C114750" s="54">
        <v>4.4672080474894009E-2</v>
      </c>
      <c r="H114750" s="54">
        <v>1.0096716356022046</v>
      </c>
      <c r="M114750" s="54">
        <v>1.5969999999999999E-3</v>
      </c>
    </row>
    <row r="114751" spans="3:13">
      <c r="C114751" s="54">
        <v>0.17436949880896915</v>
      </c>
      <c r="H114751" s="54">
        <v>0.38665621958351226</v>
      </c>
      <c r="M114751" s="54">
        <v>3.3798000000000002E-2</v>
      </c>
    </row>
    <row r="114752" spans="3:13">
      <c r="C114752" s="54">
        <v>3.6780465204438513E-2</v>
      </c>
      <c r="H114752" s="54">
        <v>1.0507508843656985</v>
      </c>
      <c r="M114752" s="54">
        <v>1.0460000000000001E-3</v>
      </c>
    </row>
    <row r="114753" spans="3:13">
      <c r="C114753" s="54">
        <v>3.0833000459134109E-2</v>
      </c>
      <c r="H114753" s="54">
        <v>0.83756723499575947</v>
      </c>
      <c r="M114753" s="54">
        <v>2.4780000000000002E-3</v>
      </c>
    </row>
    <row r="114754" spans="3:13">
      <c r="C114754" s="54">
        <v>3.8043685361934088E-2</v>
      </c>
      <c r="H114754" s="54">
        <v>0.739255292424569</v>
      </c>
      <c r="M114754" s="54">
        <v>3.6099999999999999E-3</v>
      </c>
    </row>
    <row r="114755" spans="3:13">
      <c r="C114755" s="54">
        <v>2.9140050401477605E-2</v>
      </c>
      <c r="H114755" s="54">
        <v>0.98815717751944543</v>
      </c>
      <c r="M114755" s="54">
        <v>1.361E-3</v>
      </c>
    </row>
    <row r="114756" spans="3:13">
      <c r="C114756" s="54">
        <v>4.9942922227896681E-2</v>
      </c>
      <c r="H114756" s="54">
        <v>1.014306074005735</v>
      </c>
      <c r="M114756" s="54">
        <v>9.41E-4</v>
      </c>
    </row>
    <row r="114757" spans="3:13">
      <c r="C114757" s="54">
        <v>4.9463082108494615E-2</v>
      </c>
      <c r="H114757" s="54">
        <v>0.82678008761581667</v>
      </c>
      <c r="M114757" s="54">
        <v>3.4619999999999998E-3</v>
      </c>
    </row>
    <row r="114758" spans="3:13">
      <c r="C114758" s="54">
        <v>4.606552000699727E-2</v>
      </c>
      <c r="H114758" s="54">
        <v>0.89469986428125048</v>
      </c>
      <c r="M114758" s="54">
        <v>2.5360000000000001E-3</v>
      </c>
    </row>
    <row r="114759" spans="3:13">
      <c r="C114759" s="54">
        <v>3.5554141456631529E-2</v>
      </c>
      <c r="H114759" s="54">
        <v>1.1950610358590832</v>
      </c>
      <c r="M114759" s="54">
        <v>4.1619999999999999E-3</v>
      </c>
    </row>
    <row r="114760" spans="3:13">
      <c r="C114760" s="54">
        <v>3.2671684903604142E-2</v>
      </c>
      <c r="H114760" s="54">
        <v>1.1379173950693919</v>
      </c>
      <c r="M114760" s="54">
        <v>2.0449999999999999E-3</v>
      </c>
    </row>
    <row r="114761" spans="3:13">
      <c r="C114761" s="54">
        <v>3.3631924750098185E-2</v>
      </c>
      <c r="H114761" s="54">
        <v>1.2654922075171169</v>
      </c>
      <c r="M114761" s="54">
        <v>3.0379999999999999E-3</v>
      </c>
    </row>
    <row r="114762" spans="3:13">
      <c r="C114762" s="54">
        <v>2.0936738861138157E-2</v>
      </c>
      <c r="H114762" s="54">
        <v>0.40589174644881959</v>
      </c>
      <c r="M114762" s="54">
        <v>6.1500000000000001E-3</v>
      </c>
    </row>
    <row r="114763" spans="3:13">
      <c r="C114763" s="54">
        <v>3.0772951187603426E-2</v>
      </c>
      <c r="H114763" s="54">
        <v>1.1107272593582402</v>
      </c>
      <c r="M114763" s="54">
        <v>2.5799999999999998E-3</v>
      </c>
    </row>
    <row r="114764" spans="3:13">
      <c r="C114764" s="54">
        <v>0.21190060412260434</v>
      </c>
      <c r="H114764" s="54">
        <v>0.90907293396195543</v>
      </c>
      <c r="M114764" s="54">
        <v>1.2007E-2</v>
      </c>
    </row>
    <row r="114765" spans="3:13">
      <c r="C114765" s="54">
        <v>5.8735137891407052E-2</v>
      </c>
      <c r="H114765" s="54">
        <v>2.1810264457932513</v>
      </c>
      <c r="M114765" s="54">
        <v>1.6843E-2</v>
      </c>
    </row>
    <row r="114766" spans="3:13">
      <c r="C114766" s="54">
        <v>1.791399797858231E-2</v>
      </c>
      <c r="H114766" s="54">
        <v>0.83331893671806789</v>
      </c>
      <c r="M114766" s="54">
        <v>1.6000000000000001E-3</v>
      </c>
    </row>
    <row r="114767" spans="3:13">
      <c r="C114767" s="54">
        <v>2.8595590197915115E-2</v>
      </c>
      <c r="H114767" s="54">
        <v>1.1021728286262631</v>
      </c>
      <c r="M114767" s="54">
        <v>2.0089999999999999E-3</v>
      </c>
    </row>
    <row r="114768" spans="3:13">
      <c r="C114768" s="54">
        <v>1.518851294974388E-2</v>
      </c>
      <c r="H114768" s="54">
        <v>0.73633525247542397</v>
      </c>
      <c r="M114768" s="54">
        <v>1.647E-3</v>
      </c>
    </row>
    <row r="114769" spans="3:13">
      <c r="C114769" s="54">
        <v>1.3152287542009386E-2</v>
      </c>
      <c r="H114769" s="54">
        <v>2.0654325961447135</v>
      </c>
      <c r="M114769" s="54">
        <v>3.503E-3</v>
      </c>
    </row>
    <row r="114770" spans="3:13">
      <c r="C114770" s="54">
        <v>3.223722703468343E-2</v>
      </c>
      <c r="H114770" s="54">
        <v>0.9780420492915104</v>
      </c>
      <c r="M114770" s="54">
        <v>1.668E-3</v>
      </c>
    </row>
    <row r="114771" spans="3:13">
      <c r="C114771" s="54">
        <v>2.3282267087558896E-4</v>
      </c>
      <c r="H114771" s="54">
        <v>0</v>
      </c>
      <c r="M114771" s="54">
        <v>4.1199999999999999E-4</v>
      </c>
    </row>
    <row r="131074" spans="3:13">
      <c r="C131074" s="54" t="s">
        <v>1223</v>
      </c>
      <c r="H131074" s="54" t="s">
        <v>1231</v>
      </c>
      <c r="M131074" s="54" t="s">
        <v>1224</v>
      </c>
    </row>
    <row r="131075" spans="3:13">
      <c r="C131075" s="54">
        <v>4.5059906413157817E-2</v>
      </c>
      <c r="H131075" s="54">
        <v>0.96371085163482217</v>
      </c>
      <c r="M131075" s="54">
        <v>9.9200000000000004E-4</v>
      </c>
    </row>
    <row r="131076" spans="3:13">
      <c r="C131076" s="54">
        <v>3.740606523632322E-2</v>
      </c>
      <c r="H131076" s="54">
        <v>0.48465474320031932</v>
      </c>
      <c r="M131076" s="54">
        <v>1.9996E-2</v>
      </c>
    </row>
    <row r="131077" spans="3:13">
      <c r="C131077" s="54">
        <v>2.1970145413600834E-2</v>
      </c>
      <c r="H131077" s="54">
        <v>1.5528938933845255</v>
      </c>
      <c r="M131077" s="54">
        <v>3.3969999999999998E-3</v>
      </c>
    </row>
    <row r="131078" spans="3:13">
      <c r="C131078" s="54">
        <v>2.8353772922653429E-2</v>
      </c>
      <c r="H131078" s="54">
        <v>0.57426789549802493</v>
      </c>
      <c r="M131078" s="54">
        <v>4.248E-3</v>
      </c>
    </row>
    <row r="131079" spans="3:13">
      <c r="C131079" s="54">
        <v>4.3049601739210519E-2</v>
      </c>
      <c r="H131079" s="54">
        <v>0.87481123848233699</v>
      </c>
      <c r="M131079" s="54">
        <v>2.7699999999999999E-3</v>
      </c>
    </row>
    <row r="131080" spans="3:13">
      <c r="C131080" s="54">
        <v>5.3876270837737335E-2</v>
      </c>
      <c r="H131080" s="54">
        <v>1.6349631897970485</v>
      </c>
      <c r="M131080" s="54">
        <v>7.2779999999999997E-3</v>
      </c>
    </row>
    <row r="131081" spans="3:13">
      <c r="C131081" s="54">
        <v>3.8925127935938782E-2</v>
      </c>
      <c r="H131081" s="54">
        <v>0.78659382910081799</v>
      </c>
      <c r="M131081" s="54">
        <v>8.7290000000000006E-3</v>
      </c>
    </row>
    <row r="131082" spans="3:13">
      <c r="C131082" s="54">
        <v>5.9039956989634164E-2</v>
      </c>
      <c r="H131082" s="54">
        <v>0.85731048901214202</v>
      </c>
      <c r="M131082" s="54">
        <v>1.3089999999999999E-2</v>
      </c>
    </row>
    <row r="131083" spans="3:13">
      <c r="C131083" s="54">
        <v>1.7418226726490772E-2</v>
      </c>
      <c r="H131083" s="54">
        <v>0.25225860529032862</v>
      </c>
      <c r="M131083" s="54">
        <v>1.005E-2</v>
      </c>
    </row>
    <row r="131084" spans="3:13">
      <c r="C131084" s="54">
        <v>9.1568055162327189E-2</v>
      </c>
      <c r="H131084" s="54">
        <v>1.154522391840624</v>
      </c>
      <c r="M131084" s="54">
        <v>4.1910000000000003E-3</v>
      </c>
    </row>
    <row r="131085" spans="3:13">
      <c r="C131085" s="54">
        <v>4.5129438923112934E-2</v>
      </c>
      <c r="H131085" s="54">
        <v>1.0402996069596908</v>
      </c>
      <c r="M131085" s="54">
        <v>6.5300000000000004E-4</v>
      </c>
    </row>
    <row r="131086" spans="3:13">
      <c r="C131086" s="54">
        <v>4.1730626595018916E-2</v>
      </c>
      <c r="H131086" s="54">
        <v>0.94988981372467185</v>
      </c>
      <c r="M131086" s="54">
        <v>1.916E-3</v>
      </c>
    </row>
    <row r="131087" spans="3:13">
      <c r="C131087" s="54">
        <v>5.2828648431803092E-2</v>
      </c>
      <c r="H131087" s="54">
        <v>1.3137761622372364</v>
      </c>
      <c r="M131087" s="54">
        <v>6.2769999999999996E-3</v>
      </c>
    </row>
    <row r="131088" spans="3:13">
      <c r="C131088" s="54">
        <v>4.7758138428611513E-2</v>
      </c>
      <c r="H131088" s="54">
        <v>0.8876933323560392</v>
      </c>
      <c r="M131088" s="54">
        <v>3.8040000000000001E-3</v>
      </c>
    </row>
    <row r="131089" spans="3:13">
      <c r="C131089" s="54">
        <v>8.8370421335362992E-2</v>
      </c>
      <c r="H131089" s="54">
        <v>2.4315377357932824</v>
      </c>
      <c r="M131089" s="54">
        <v>2.2339999999999999E-2</v>
      </c>
    </row>
    <row r="131090" spans="3:13">
      <c r="C131090" s="54">
        <v>4.8270998206646161E-2</v>
      </c>
      <c r="H131090" s="54">
        <v>0.55191354779714785</v>
      </c>
      <c r="M131090" s="54">
        <v>1.2579E-2</v>
      </c>
    </row>
    <row r="131091" spans="3:13">
      <c r="C131091" s="54">
        <v>2.7435635935830843E-2</v>
      </c>
      <c r="H131091" s="54">
        <v>1.6581670704781704</v>
      </c>
      <c r="M131091" s="54">
        <v>4.7390000000000002E-3</v>
      </c>
    </row>
    <row r="131092" spans="3:13">
      <c r="C131092" s="54">
        <v>2.742604567359538E-2</v>
      </c>
      <c r="H131092" s="54">
        <v>0.88366407396570612</v>
      </c>
      <c r="M131092" s="54">
        <v>5.1710000000000002E-3</v>
      </c>
    </row>
    <row r="131093" spans="3:13">
      <c r="C131093" s="54">
        <v>5.7792811386112482E-2</v>
      </c>
      <c r="H131093" s="54">
        <v>0.66057008419578356</v>
      </c>
      <c r="M131093" s="54">
        <v>6.143E-3</v>
      </c>
    </row>
    <row r="131094" spans="3:13">
      <c r="C131094" s="54">
        <v>6.4995701246970891E-2</v>
      </c>
      <c r="H131094" s="54">
        <v>2.630158826949538</v>
      </c>
      <c r="M131094" s="54">
        <v>2.1676000000000001E-2</v>
      </c>
    </row>
    <row r="131095" spans="3:13">
      <c r="C131095" s="54">
        <v>0.10947431096420152</v>
      </c>
      <c r="H131095" s="54">
        <v>0.86445994415991845</v>
      </c>
      <c r="M131095" s="54">
        <v>1.337E-2</v>
      </c>
    </row>
    <row r="131096" spans="3:13">
      <c r="C131096" s="54">
        <v>4.4348950832952018E-2</v>
      </c>
      <c r="H131096" s="54">
        <v>0.86301017683041092</v>
      </c>
      <c r="M131096" s="54">
        <v>2.7339999999999999E-3</v>
      </c>
    </row>
    <row r="131097" spans="3:13">
      <c r="C131097" s="54">
        <v>8.8908291109755275E-2</v>
      </c>
      <c r="H131097" s="54">
        <v>0.68328399888534475</v>
      </c>
      <c r="M131097" s="54">
        <v>7.2820000000000003E-3</v>
      </c>
    </row>
    <row r="131098" spans="3:13">
      <c r="C131098" s="54">
        <v>6.6992408544587365E-2</v>
      </c>
      <c r="H131098" s="54">
        <v>0.666441979335476</v>
      </c>
      <c r="M131098" s="54">
        <v>8.4410000000000006E-3</v>
      </c>
    </row>
    <row r="131099" spans="3:13">
      <c r="C131099" s="54">
        <v>0.10230260038894111</v>
      </c>
      <c r="H131099" s="54">
        <v>0.84439309162889109</v>
      </c>
      <c r="M131099" s="54">
        <v>6.8950000000000001E-3</v>
      </c>
    </row>
    <row r="131100" spans="3:13">
      <c r="C131100" s="54">
        <v>7.516506817407069E-2</v>
      </c>
      <c r="H131100" s="54">
        <v>1.7888826926117365</v>
      </c>
      <c r="M131100" s="54">
        <v>1.6150000000000001E-2</v>
      </c>
    </row>
    <row r="131101" spans="3:13">
      <c r="C131101" s="54">
        <v>8.8458315191676198E-2</v>
      </c>
      <c r="H131101" s="54">
        <v>1.7695245186193906</v>
      </c>
      <c r="M131101" s="54">
        <v>2.2046E-2</v>
      </c>
    </row>
    <row r="131102" spans="3:13">
      <c r="C131102" s="54">
        <v>5.2766475957823467E-2</v>
      </c>
      <c r="H131102" s="54">
        <v>2.4769566916721195</v>
      </c>
      <c r="M131102" s="54">
        <v>2.1288999999999999E-2</v>
      </c>
    </row>
    <row r="131103" spans="3:13">
      <c r="C131103" s="54">
        <v>7.8882082704643655E-2</v>
      </c>
      <c r="H131103" s="54">
        <v>0.72338969418707011</v>
      </c>
      <c r="M131103" s="54">
        <v>7.0829999999999999E-3</v>
      </c>
    </row>
    <row r="131104" spans="3:13">
      <c r="C131104" s="54">
        <v>3.9934319161730007E-2</v>
      </c>
      <c r="H131104" s="54">
        <v>1.2145187102184853</v>
      </c>
      <c r="M131104" s="54">
        <v>4.457E-3</v>
      </c>
    </row>
    <row r="131105" spans="3:13">
      <c r="C131105" s="54">
        <v>4.9473520138967865E-2</v>
      </c>
      <c r="H131105" s="54">
        <v>0.92719115036015176</v>
      </c>
      <c r="M131105" s="54">
        <v>1.5319999999999999E-3</v>
      </c>
    </row>
    <row r="131106" spans="3:13">
      <c r="C131106" s="54">
        <v>8.5933283501507376E-2</v>
      </c>
      <c r="H131106" s="54">
        <v>0.95710533333531134</v>
      </c>
      <c r="M131106" s="54">
        <v>3.5469999999999998E-3</v>
      </c>
    </row>
    <row r="131107" spans="3:13">
      <c r="C131107" s="54">
        <v>8.3903037486537879E-2</v>
      </c>
      <c r="H131107" s="54">
        <v>0.13624322388541518</v>
      </c>
      <c r="M131107" s="54">
        <v>6.3480999999999996E-2</v>
      </c>
    </row>
    <row r="131108" spans="3:13">
      <c r="C131108" s="54">
        <v>4.5096203660596627E-2</v>
      </c>
      <c r="H131108" s="54">
        <v>0.83910288255265753</v>
      </c>
      <c r="M131108" s="54">
        <v>7.3130000000000001E-3</v>
      </c>
    </row>
    <row r="131109" spans="3:13">
      <c r="C131109" s="54">
        <v>4.74561892762718E-2</v>
      </c>
      <c r="H131109" s="54">
        <v>1.4575501446143102</v>
      </c>
      <c r="M131109" s="54">
        <v>4.4929999999999996E-3</v>
      </c>
    </row>
    <row r="131110" spans="3:13">
      <c r="C131110" s="54">
        <v>3.7301771902409665E-2</v>
      </c>
      <c r="H131110" s="54">
        <v>1.0723226474119376</v>
      </c>
      <c r="M131110" s="54">
        <v>3.0240000000000002E-3</v>
      </c>
    </row>
    <row r="131111" spans="3:13">
      <c r="C131111" s="54">
        <v>8.197247570591551E-2</v>
      </c>
      <c r="H131111" s="54">
        <v>0.9516682562066946</v>
      </c>
      <c r="M131111" s="54">
        <v>9.8930000000000008E-3</v>
      </c>
    </row>
    <row r="131112" spans="3:13">
      <c r="C131112" s="54">
        <v>4.5973586897288622E-2</v>
      </c>
      <c r="H131112" s="54">
        <v>3.9069277819552592</v>
      </c>
      <c r="M131112" s="54">
        <v>1.7845E-2</v>
      </c>
    </row>
    <row r="131113" spans="3:13">
      <c r="C131113" s="54">
        <v>0.18682881943400589</v>
      </c>
      <c r="H131113" s="54">
        <v>1.4149805236485815</v>
      </c>
      <c r="M131113" s="54">
        <v>2.3365E-2</v>
      </c>
    </row>
    <row r="131114" spans="3:13">
      <c r="C131114" s="54">
        <v>6.1667944916421961E-2</v>
      </c>
      <c r="H131114" s="54">
        <v>0.73671190350136773</v>
      </c>
      <c r="M131114" s="54">
        <v>5.1799999999999997E-3</v>
      </c>
    </row>
    <row r="131115" spans="3:13">
      <c r="C131115" s="54">
        <v>4.5748725448924728E-2</v>
      </c>
      <c r="H131115" s="54">
        <v>0.74928826455297004</v>
      </c>
      <c r="M131115" s="54">
        <v>4.9179999999999996E-3</v>
      </c>
    </row>
    <row r="131116" spans="3:13">
      <c r="C131116" s="54">
        <v>5.0761740725950395E-3</v>
      </c>
      <c r="H131116" s="54">
        <v>0.54569985204507288</v>
      </c>
      <c r="M131116" s="54">
        <v>7.9500000000000003E-4</v>
      </c>
    </row>
    <row r="131117" spans="3:13">
      <c r="C131117" s="54">
        <v>5.5107664181402539E-2</v>
      </c>
      <c r="H131117" s="54">
        <v>1.4250839924543612</v>
      </c>
      <c r="M131117" s="54">
        <v>6.5550000000000001E-3</v>
      </c>
    </row>
    <row r="131118" spans="3:13">
      <c r="C131118" s="54">
        <v>4.7591062335360472E-2</v>
      </c>
      <c r="H131118" s="54">
        <v>0.83021181325111582</v>
      </c>
      <c r="M131118" s="54">
        <v>7.489E-3</v>
      </c>
    </row>
    <row r="131119" spans="3:13">
      <c r="C131119" s="54">
        <v>2.8721736505302364E-2</v>
      </c>
      <c r="H131119" s="54">
        <v>0.93417573124540798</v>
      </c>
      <c r="M131119" s="54">
        <v>3.124E-3</v>
      </c>
    </row>
    <row r="131120" spans="3:13">
      <c r="C131120" s="54">
        <v>5.3545676131504905E-2</v>
      </c>
      <c r="H131120" s="54">
        <v>0.36545298179453939</v>
      </c>
      <c r="M131120" s="54">
        <v>2.6477000000000001E-2</v>
      </c>
    </row>
    <row r="131121" spans="3:13">
      <c r="C131121" s="54">
        <v>8.782093497681267E-4</v>
      </c>
      <c r="H131121" s="54">
        <v>1.2507751101830376</v>
      </c>
      <c r="M131121" s="54">
        <v>9.1000000000000003E-5</v>
      </c>
    </row>
    <row r="131122" spans="3:13">
      <c r="C131122" s="54">
        <v>4.0710265854282647E-2</v>
      </c>
      <c r="H131122" s="54">
        <v>0.75982678985877961</v>
      </c>
      <c r="M131122" s="54">
        <v>3.0360000000000001E-3</v>
      </c>
    </row>
    <row r="131123" spans="3:13">
      <c r="C131123" s="54">
        <v>3.7781665327779997E-2</v>
      </c>
      <c r="H131123" s="54">
        <v>7.089317904691167E-2</v>
      </c>
      <c r="M131123" s="54">
        <v>4.8391000000000003E-2</v>
      </c>
    </row>
    <row r="131124" spans="3:13">
      <c r="C131124" s="54">
        <v>2.120680180811968E-2</v>
      </c>
      <c r="H131124" s="54">
        <v>1.0771734258004013</v>
      </c>
      <c r="M131124" s="54">
        <v>2.3319999999999999E-3</v>
      </c>
    </row>
    <row r="131125" spans="3:13">
      <c r="C131125" s="54">
        <v>3.6479641426960814E-2</v>
      </c>
      <c r="H131125" s="54">
        <v>0.96927529759454656</v>
      </c>
      <c r="M131125" s="54">
        <v>2.2920000000000002E-3</v>
      </c>
    </row>
    <row r="131126" spans="3:13">
      <c r="C131126" s="54">
        <v>4.888758063401643E-2</v>
      </c>
      <c r="H131126" s="54">
        <v>0.92008399688319353</v>
      </c>
      <c r="M131126" s="54">
        <v>1.7899999999999999E-3</v>
      </c>
    </row>
    <row r="131127" spans="3:13">
      <c r="C131127" s="54">
        <v>2.9489443027787415E-2</v>
      </c>
      <c r="H131127" s="54">
        <v>0.8572094592102032</v>
      </c>
      <c r="M131127" s="54">
        <v>2.836E-3</v>
      </c>
    </row>
    <row r="131128" spans="3:13">
      <c r="C131128" s="54">
        <v>3.5794206211355054E-2</v>
      </c>
      <c r="H131128" s="54">
        <v>0.51795685396217339</v>
      </c>
      <c r="M131128" s="54">
        <v>8.0450000000000001E-3</v>
      </c>
    </row>
    <row r="131129" spans="3:13">
      <c r="C131129" s="54">
        <v>8.885580293093491E-2</v>
      </c>
      <c r="H131129" s="54">
        <v>1.3172831496082702</v>
      </c>
      <c r="M131129" s="54">
        <v>9.3650000000000001E-3</v>
      </c>
    </row>
    <row r="131130" spans="3:13">
      <c r="C131130" s="54">
        <v>2.8603795598854315E-2</v>
      </c>
      <c r="H131130" s="54">
        <v>0.61637458364227082</v>
      </c>
      <c r="M131130" s="54">
        <v>3.7799999999999999E-3</v>
      </c>
    </row>
    <row r="131131" spans="3:13">
      <c r="C131131" s="54">
        <v>2.9750287577154391E-2</v>
      </c>
      <c r="H131131" s="54">
        <v>0.94882610255893773</v>
      </c>
      <c r="M131131" s="54">
        <v>8.1800000000000004E-4</v>
      </c>
    </row>
    <row r="131132" spans="3:13">
      <c r="C131132" s="54">
        <v>4.3960780015009325E-2</v>
      </c>
      <c r="H131132" s="54">
        <v>0.83574717432239631</v>
      </c>
      <c r="M131132" s="54">
        <v>2.1810000000000002E-3</v>
      </c>
    </row>
    <row r="131133" spans="3:13">
      <c r="C131133" s="54">
        <v>1.6758963639937639E-2</v>
      </c>
      <c r="H131133" s="54">
        <v>1.3788170063221501</v>
      </c>
      <c r="M131133" s="54">
        <v>1.5920000000000001E-3</v>
      </c>
    </row>
    <row r="131134" spans="3:13">
      <c r="C131134" s="54">
        <v>4.4672080474894009E-2</v>
      </c>
      <c r="H131134" s="54">
        <v>1.0096716356022046</v>
      </c>
      <c r="M131134" s="54">
        <v>1.5969999999999999E-3</v>
      </c>
    </row>
    <row r="131135" spans="3:13">
      <c r="C131135" s="54">
        <v>0.17436949880896915</v>
      </c>
      <c r="H131135" s="54">
        <v>0.38665621958351226</v>
      </c>
      <c r="M131135" s="54">
        <v>3.3798000000000002E-2</v>
      </c>
    </row>
    <row r="131136" spans="3:13">
      <c r="C131136" s="54">
        <v>3.6780465204438513E-2</v>
      </c>
      <c r="H131136" s="54">
        <v>1.0507508843656985</v>
      </c>
      <c r="M131136" s="54">
        <v>1.0460000000000001E-3</v>
      </c>
    </row>
    <row r="131137" spans="3:13">
      <c r="C131137" s="54">
        <v>3.0833000459134109E-2</v>
      </c>
      <c r="H131137" s="54">
        <v>0.83756723499575947</v>
      </c>
      <c r="M131137" s="54">
        <v>2.4780000000000002E-3</v>
      </c>
    </row>
    <row r="131138" spans="3:13">
      <c r="C131138" s="54">
        <v>3.8043685361934088E-2</v>
      </c>
      <c r="H131138" s="54">
        <v>0.739255292424569</v>
      </c>
      <c r="M131138" s="54">
        <v>3.6099999999999999E-3</v>
      </c>
    </row>
    <row r="131139" spans="3:13">
      <c r="C131139" s="54">
        <v>2.9140050401477605E-2</v>
      </c>
      <c r="H131139" s="54">
        <v>0.98815717751944543</v>
      </c>
      <c r="M131139" s="54">
        <v>1.361E-3</v>
      </c>
    </row>
    <row r="131140" spans="3:13">
      <c r="C131140" s="54">
        <v>4.9942922227896681E-2</v>
      </c>
      <c r="H131140" s="54">
        <v>1.014306074005735</v>
      </c>
      <c r="M131140" s="54">
        <v>9.41E-4</v>
      </c>
    </row>
    <row r="131141" spans="3:13">
      <c r="C131141" s="54">
        <v>4.9463082108494615E-2</v>
      </c>
      <c r="H131141" s="54">
        <v>0.82678008761581667</v>
      </c>
      <c r="M131141" s="54">
        <v>3.4619999999999998E-3</v>
      </c>
    </row>
    <row r="131142" spans="3:13">
      <c r="C131142" s="54">
        <v>4.606552000699727E-2</v>
      </c>
      <c r="H131142" s="54">
        <v>0.89469986428125048</v>
      </c>
      <c r="M131142" s="54">
        <v>2.5360000000000001E-3</v>
      </c>
    </row>
    <row r="131143" spans="3:13">
      <c r="C131143" s="54">
        <v>3.5554141456631529E-2</v>
      </c>
      <c r="H131143" s="54">
        <v>1.1950610358590832</v>
      </c>
      <c r="M131143" s="54">
        <v>4.1619999999999999E-3</v>
      </c>
    </row>
    <row r="131144" spans="3:13">
      <c r="C131144" s="54">
        <v>3.2671684903604142E-2</v>
      </c>
      <c r="H131144" s="54">
        <v>1.1379173950693919</v>
      </c>
      <c r="M131144" s="54">
        <v>2.0449999999999999E-3</v>
      </c>
    </row>
    <row r="131145" spans="3:13">
      <c r="C131145" s="54">
        <v>3.3631924750098185E-2</v>
      </c>
      <c r="H131145" s="54">
        <v>1.2654922075171169</v>
      </c>
      <c r="M131145" s="54">
        <v>3.0379999999999999E-3</v>
      </c>
    </row>
    <row r="131146" spans="3:13">
      <c r="C131146" s="54">
        <v>2.0936738861138157E-2</v>
      </c>
      <c r="H131146" s="54">
        <v>0.40589174644881959</v>
      </c>
      <c r="M131146" s="54">
        <v>6.1500000000000001E-3</v>
      </c>
    </row>
    <row r="131147" spans="3:13">
      <c r="C131147" s="54">
        <v>3.0772951187603426E-2</v>
      </c>
      <c r="H131147" s="54">
        <v>1.1107272593582402</v>
      </c>
      <c r="M131147" s="54">
        <v>2.5799999999999998E-3</v>
      </c>
    </row>
    <row r="131148" spans="3:13">
      <c r="C131148" s="54">
        <v>0.21190060412260434</v>
      </c>
      <c r="H131148" s="54">
        <v>0.90907293396195543</v>
      </c>
      <c r="M131148" s="54">
        <v>1.2007E-2</v>
      </c>
    </row>
    <row r="131149" spans="3:13">
      <c r="C131149" s="54">
        <v>5.8735137891407052E-2</v>
      </c>
      <c r="H131149" s="54">
        <v>2.1810264457932513</v>
      </c>
      <c r="M131149" s="54">
        <v>1.6843E-2</v>
      </c>
    </row>
    <row r="131150" spans="3:13">
      <c r="C131150" s="54">
        <v>1.791399797858231E-2</v>
      </c>
      <c r="H131150" s="54">
        <v>0.83331893671806789</v>
      </c>
      <c r="M131150" s="54">
        <v>1.6000000000000001E-3</v>
      </c>
    </row>
    <row r="131151" spans="3:13">
      <c r="C131151" s="54">
        <v>2.8595590197915115E-2</v>
      </c>
      <c r="H131151" s="54">
        <v>1.1021728286262631</v>
      </c>
      <c r="M131151" s="54">
        <v>2.0089999999999999E-3</v>
      </c>
    </row>
    <row r="131152" spans="3:13">
      <c r="C131152" s="54">
        <v>1.518851294974388E-2</v>
      </c>
      <c r="H131152" s="54">
        <v>0.73633525247542397</v>
      </c>
      <c r="M131152" s="54">
        <v>1.647E-3</v>
      </c>
    </row>
    <row r="131153" spans="3:13">
      <c r="C131153" s="54">
        <v>1.3152287542009386E-2</v>
      </c>
      <c r="H131153" s="54">
        <v>2.0654325961447135</v>
      </c>
      <c r="M131153" s="54">
        <v>3.503E-3</v>
      </c>
    </row>
    <row r="131154" spans="3:13">
      <c r="C131154" s="54">
        <v>3.223722703468343E-2</v>
      </c>
      <c r="H131154" s="54">
        <v>0.9780420492915104</v>
      </c>
      <c r="M131154" s="54">
        <v>1.668E-3</v>
      </c>
    </row>
    <row r="131155" spans="3:13">
      <c r="C131155" s="54">
        <v>2.3282267087558896E-4</v>
      </c>
      <c r="H131155" s="54">
        <v>0</v>
      </c>
      <c r="M131155" s="54">
        <v>4.1199999999999999E-4</v>
      </c>
    </row>
    <row r="147458" spans="3:13">
      <c r="C147458" s="54" t="s">
        <v>1223</v>
      </c>
      <c r="H147458" s="54" t="s">
        <v>1231</v>
      </c>
      <c r="M147458" s="54" t="s">
        <v>1224</v>
      </c>
    </row>
    <row r="147459" spans="3:13">
      <c r="C147459" s="54">
        <v>4.5059906413157817E-2</v>
      </c>
      <c r="H147459" s="54">
        <v>0.96371085163482217</v>
      </c>
      <c r="M147459" s="54">
        <v>9.9200000000000004E-4</v>
      </c>
    </row>
    <row r="147460" spans="3:13">
      <c r="C147460" s="54">
        <v>3.740606523632322E-2</v>
      </c>
      <c r="H147460" s="54">
        <v>0.48465474320031932</v>
      </c>
      <c r="M147460" s="54">
        <v>1.9996E-2</v>
      </c>
    </row>
    <row r="147461" spans="3:13">
      <c r="C147461" s="54">
        <v>2.1970145413600834E-2</v>
      </c>
      <c r="H147461" s="54">
        <v>1.5528938933845255</v>
      </c>
      <c r="M147461" s="54">
        <v>3.3969999999999998E-3</v>
      </c>
    </row>
    <row r="147462" spans="3:13">
      <c r="C147462" s="54">
        <v>2.8353772922653429E-2</v>
      </c>
      <c r="H147462" s="54">
        <v>0.57426789549802493</v>
      </c>
      <c r="M147462" s="54">
        <v>4.248E-3</v>
      </c>
    </row>
    <row r="147463" spans="3:13">
      <c r="C147463" s="54">
        <v>4.3049601739210519E-2</v>
      </c>
      <c r="H147463" s="54">
        <v>0.87481123848233699</v>
      </c>
      <c r="M147463" s="54">
        <v>2.7699999999999999E-3</v>
      </c>
    </row>
    <row r="147464" spans="3:13">
      <c r="C147464" s="54">
        <v>5.3876270837737335E-2</v>
      </c>
      <c r="H147464" s="54">
        <v>1.6349631897970485</v>
      </c>
      <c r="M147464" s="54">
        <v>7.2779999999999997E-3</v>
      </c>
    </row>
    <row r="147465" spans="3:13">
      <c r="C147465" s="54">
        <v>3.8925127935938782E-2</v>
      </c>
      <c r="H147465" s="54">
        <v>0.78659382910081799</v>
      </c>
      <c r="M147465" s="54">
        <v>8.7290000000000006E-3</v>
      </c>
    </row>
    <row r="147466" spans="3:13">
      <c r="C147466" s="54">
        <v>5.9039956989634164E-2</v>
      </c>
      <c r="H147466" s="54">
        <v>0.85731048901214202</v>
      </c>
      <c r="M147466" s="54">
        <v>1.3089999999999999E-2</v>
      </c>
    </row>
    <row r="147467" spans="3:13">
      <c r="C147467" s="54">
        <v>1.7418226726490772E-2</v>
      </c>
      <c r="H147467" s="54">
        <v>0.25225860529032862</v>
      </c>
      <c r="M147467" s="54">
        <v>1.005E-2</v>
      </c>
    </row>
    <row r="147468" spans="3:13">
      <c r="C147468" s="54">
        <v>9.1568055162327189E-2</v>
      </c>
      <c r="H147468" s="54">
        <v>1.154522391840624</v>
      </c>
      <c r="M147468" s="54">
        <v>4.1910000000000003E-3</v>
      </c>
    </row>
    <row r="147469" spans="3:13">
      <c r="C147469" s="54">
        <v>4.5129438923112934E-2</v>
      </c>
      <c r="H147469" s="54">
        <v>1.0402996069596908</v>
      </c>
      <c r="M147469" s="54">
        <v>6.5300000000000004E-4</v>
      </c>
    </row>
    <row r="147470" spans="3:13">
      <c r="C147470" s="54">
        <v>4.1730626595018916E-2</v>
      </c>
      <c r="H147470" s="54">
        <v>0.94988981372467185</v>
      </c>
      <c r="M147470" s="54">
        <v>1.916E-3</v>
      </c>
    </row>
    <row r="147471" spans="3:13">
      <c r="C147471" s="54">
        <v>5.2828648431803092E-2</v>
      </c>
      <c r="H147471" s="54">
        <v>1.3137761622372364</v>
      </c>
      <c r="M147471" s="54">
        <v>6.2769999999999996E-3</v>
      </c>
    </row>
    <row r="147472" spans="3:13">
      <c r="C147472" s="54">
        <v>4.7758138428611513E-2</v>
      </c>
      <c r="H147472" s="54">
        <v>0.8876933323560392</v>
      </c>
      <c r="M147472" s="54">
        <v>3.8040000000000001E-3</v>
      </c>
    </row>
    <row r="147473" spans="3:13">
      <c r="C147473" s="54">
        <v>8.8370421335362992E-2</v>
      </c>
      <c r="H147473" s="54">
        <v>2.4315377357932824</v>
      </c>
      <c r="M147473" s="54">
        <v>2.2339999999999999E-2</v>
      </c>
    </row>
    <row r="147474" spans="3:13">
      <c r="C147474" s="54">
        <v>4.8270998206646161E-2</v>
      </c>
      <c r="H147474" s="54">
        <v>0.55191354779714785</v>
      </c>
      <c r="M147474" s="54">
        <v>1.2579E-2</v>
      </c>
    </row>
    <row r="147475" spans="3:13">
      <c r="C147475" s="54">
        <v>2.7435635935830843E-2</v>
      </c>
      <c r="H147475" s="54">
        <v>1.6581670704781704</v>
      </c>
      <c r="M147475" s="54">
        <v>4.7390000000000002E-3</v>
      </c>
    </row>
    <row r="147476" spans="3:13">
      <c r="C147476" s="54">
        <v>2.742604567359538E-2</v>
      </c>
      <c r="H147476" s="54">
        <v>0.88366407396570612</v>
      </c>
      <c r="M147476" s="54">
        <v>5.1710000000000002E-3</v>
      </c>
    </row>
    <row r="147477" spans="3:13">
      <c r="C147477" s="54">
        <v>5.7792811386112482E-2</v>
      </c>
      <c r="H147477" s="54">
        <v>0.66057008419578356</v>
      </c>
      <c r="M147477" s="54">
        <v>6.143E-3</v>
      </c>
    </row>
    <row r="147478" spans="3:13">
      <c r="C147478" s="54">
        <v>6.4995701246970891E-2</v>
      </c>
      <c r="H147478" s="54">
        <v>2.630158826949538</v>
      </c>
      <c r="M147478" s="54">
        <v>2.1676000000000001E-2</v>
      </c>
    </row>
    <row r="147479" spans="3:13">
      <c r="C147479" s="54">
        <v>0.10947431096420152</v>
      </c>
      <c r="H147479" s="54">
        <v>0.86445994415991845</v>
      </c>
      <c r="M147479" s="54">
        <v>1.337E-2</v>
      </c>
    </row>
    <row r="147480" spans="3:13">
      <c r="C147480" s="54">
        <v>4.4348950832952018E-2</v>
      </c>
      <c r="H147480" s="54">
        <v>0.86301017683041092</v>
      </c>
      <c r="M147480" s="54">
        <v>2.7339999999999999E-3</v>
      </c>
    </row>
    <row r="147481" spans="3:13">
      <c r="C147481" s="54">
        <v>8.8908291109755275E-2</v>
      </c>
      <c r="H147481" s="54">
        <v>0.68328399888534475</v>
      </c>
      <c r="M147481" s="54">
        <v>7.2820000000000003E-3</v>
      </c>
    </row>
    <row r="147482" spans="3:13">
      <c r="C147482" s="54">
        <v>6.6992408544587365E-2</v>
      </c>
      <c r="H147482" s="54">
        <v>0.666441979335476</v>
      </c>
      <c r="M147482" s="54">
        <v>8.4410000000000006E-3</v>
      </c>
    </row>
    <row r="147483" spans="3:13">
      <c r="C147483" s="54">
        <v>0.10230260038894111</v>
      </c>
      <c r="H147483" s="54">
        <v>0.84439309162889109</v>
      </c>
      <c r="M147483" s="54">
        <v>6.8950000000000001E-3</v>
      </c>
    </row>
    <row r="147484" spans="3:13">
      <c r="C147484" s="54">
        <v>7.516506817407069E-2</v>
      </c>
      <c r="H147484" s="54">
        <v>1.7888826926117365</v>
      </c>
      <c r="M147484" s="54">
        <v>1.6150000000000001E-2</v>
      </c>
    </row>
    <row r="147485" spans="3:13">
      <c r="C147485" s="54">
        <v>8.8458315191676198E-2</v>
      </c>
      <c r="H147485" s="54">
        <v>1.7695245186193906</v>
      </c>
      <c r="M147485" s="54">
        <v>2.2046E-2</v>
      </c>
    </row>
    <row r="147486" spans="3:13">
      <c r="C147486" s="54">
        <v>5.2766475957823467E-2</v>
      </c>
      <c r="H147486" s="54">
        <v>2.4769566916721195</v>
      </c>
      <c r="M147486" s="54">
        <v>2.1288999999999999E-2</v>
      </c>
    </row>
    <row r="147487" spans="3:13">
      <c r="C147487" s="54">
        <v>7.8882082704643655E-2</v>
      </c>
      <c r="H147487" s="54">
        <v>0.72338969418707011</v>
      </c>
      <c r="M147487" s="54">
        <v>7.0829999999999999E-3</v>
      </c>
    </row>
    <row r="147488" spans="3:13">
      <c r="C147488" s="54">
        <v>3.9934319161730007E-2</v>
      </c>
      <c r="H147488" s="54">
        <v>1.2145187102184853</v>
      </c>
      <c r="M147488" s="54">
        <v>4.457E-3</v>
      </c>
    </row>
    <row r="147489" spans="3:13">
      <c r="C147489" s="54">
        <v>4.9473520138967865E-2</v>
      </c>
      <c r="H147489" s="54">
        <v>0.92719115036015176</v>
      </c>
      <c r="M147489" s="54">
        <v>1.5319999999999999E-3</v>
      </c>
    </row>
    <row r="147490" spans="3:13">
      <c r="C147490" s="54">
        <v>8.5933283501507376E-2</v>
      </c>
      <c r="H147490" s="54">
        <v>0.95710533333531134</v>
      </c>
      <c r="M147490" s="54">
        <v>3.5469999999999998E-3</v>
      </c>
    </row>
    <row r="147491" spans="3:13">
      <c r="C147491" s="54">
        <v>8.3903037486537879E-2</v>
      </c>
      <c r="H147491" s="54">
        <v>0.13624322388541518</v>
      </c>
      <c r="M147491" s="54">
        <v>6.3480999999999996E-2</v>
      </c>
    </row>
    <row r="147492" spans="3:13">
      <c r="C147492" s="54">
        <v>4.5096203660596627E-2</v>
      </c>
      <c r="H147492" s="54">
        <v>0.83910288255265753</v>
      </c>
      <c r="M147492" s="54">
        <v>7.3130000000000001E-3</v>
      </c>
    </row>
    <row r="147493" spans="3:13">
      <c r="C147493" s="54">
        <v>4.74561892762718E-2</v>
      </c>
      <c r="H147493" s="54">
        <v>1.4575501446143102</v>
      </c>
      <c r="M147493" s="54">
        <v>4.4929999999999996E-3</v>
      </c>
    </row>
    <row r="147494" spans="3:13">
      <c r="C147494" s="54">
        <v>3.7301771902409665E-2</v>
      </c>
      <c r="H147494" s="54">
        <v>1.0723226474119376</v>
      </c>
      <c r="M147494" s="54">
        <v>3.0240000000000002E-3</v>
      </c>
    </row>
    <row r="147495" spans="3:13">
      <c r="C147495" s="54">
        <v>8.197247570591551E-2</v>
      </c>
      <c r="H147495" s="54">
        <v>0.9516682562066946</v>
      </c>
      <c r="M147495" s="54">
        <v>9.8930000000000008E-3</v>
      </c>
    </row>
    <row r="147496" spans="3:13">
      <c r="C147496" s="54">
        <v>4.5973586897288622E-2</v>
      </c>
      <c r="H147496" s="54">
        <v>3.9069277819552592</v>
      </c>
      <c r="M147496" s="54">
        <v>1.7845E-2</v>
      </c>
    </row>
    <row r="147497" spans="3:13">
      <c r="C147497" s="54">
        <v>0.18682881943400589</v>
      </c>
      <c r="H147497" s="54">
        <v>1.4149805236485815</v>
      </c>
      <c r="M147497" s="54">
        <v>2.3365E-2</v>
      </c>
    </row>
    <row r="147498" spans="3:13">
      <c r="C147498" s="54">
        <v>6.1667944916421961E-2</v>
      </c>
      <c r="H147498" s="54">
        <v>0.73671190350136773</v>
      </c>
      <c r="M147498" s="54">
        <v>5.1799999999999997E-3</v>
      </c>
    </row>
    <row r="147499" spans="3:13">
      <c r="C147499" s="54">
        <v>4.5748725448924728E-2</v>
      </c>
      <c r="H147499" s="54">
        <v>0.74928826455297004</v>
      </c>
      <c r="M147499" s="54">
        <v>4.9179999999999996E-3</v>
      </c>
    </row>
    <row r="147500" spans="3:13">
      <c r="C147500" s="54">
        <v>5.0761740725950395E-3</v>
      </c>
      <c r="H147500" s="54">
        <v>0.54569985204507288</v>
      </c>
      <c r="M147500" s="54">
        <v>7.9500000000000003E-4</v>
      </c>
    </row>
    <row r="147501" spans="3:13">
      <c r="C147501" s="54">
        <v>5.5107664181402539E-2</v>
      </c>
      <c r="H147501" s="54">
        <v>1.4250839924543612</v>
      </c>
      <c r="M147501" s="54">
        <v>6.5550000000000001E-3</v>
      </c>
    </row>
    <row r="147502" spans="3:13">
      <c r="C147502" s="54">
        <v>4.7591062335360472E-2</v>
      </c>
      <c r="H147502" s="54">
        <v>0.83021181325111582</v>
      </c>
      <c r="M147502" s="54">
        <v>7.489E-3</v>
      </c>
    </row>
    <row r="147503" spans="3:13">
      <c r="C147503" s="54">
        <v>2.8721736505302364E-2</v>
      </c>
      <c r="H147503" s="54">
        <v>0.93417573124540798</v>
      </c>
      <c r="M147503" s="54">
        <v>3.124E-3</v>
      </c>
    </row>
    <row r="147504" spans="3:13">
      <c r="C147504" s="54">
        <v>5.3545676131504905E-2</v>
      </c>
      <c r="H147504" s="54">
        <v>0.36545298179453939</v>
      </c>
      <c r="M147504" s="54">
        <v>2.6477000000000001E-2</v>
      </c>
    </row>
    <row r="147505" spans="3:13">
      <c r="C147505" s="54">
        <v>8.782093497681267E-4</v>
      </c>
      <c r="H147505" s="54">
        <v>1.2507751101830376</v>
      </c>
      <c r="M147505" s="54">
        <v>9.1000000000000003E-5</v>
      </c>
    </row>
    <row r="147506" spans="3:13">
      <c r="C147506" s="54">
        <v>4.0710265854282647E-2</v>
      </c>
      <c r="H147506" s="54">
        <v>0.75982678985877961</v>
      </c>
      <c r="M147506" s="54">
        <v>3.0360000000000001E-3</v>
      </c>
    </row>
    <row r="147507" spans="3:13">
      <c r="C147507" s="54">
        <v>3.7781665327779997E-2</v>
      </c>
      <c r="H147507" s="54">
        <v>7.089317904691167E-2</v>
      </c>
      <c r="M147507" s="54">
        <v>4.8391000000000003E-2</v>
      </c>
    </row>
    <row r="147508" spans="3:13">
      <c r="C147508" s="54">
        <v>2.120680180811968E-2</v>
      </c>
      <c r="H147508" s="54">
        <v>1.0771734258004013</v>
      </c>
      <c r="M147508" s="54">
        <v>2.3319999999999999E-3</v>
      </c>
    </row>
    <row r="147509" spans="3:13">
      <c r="C147509" s="54">
        <v>3.6479641426960814E-2</v>
      </c>
      <c r="H147509" s="54">
        <v>0.96927529759454656</v>
      </c>
      <c r="M147509" s="54">
        <v>2.2920000000000002E-3</v>
      </c>
    </row>
    <row r="147510" spans="3:13">
      <c r="C147510" s="54">
        <v>4.888758063401643E-2</v>
      </c>
      <c r="H147510" s="54">
        <v>0.92008399688319353</v>
      </c>
      <c r="M147510" s="54">
        <v>1.7899999999999999E-3</v>
      </c>
    </row>
    <row r="147511" spans="3:13">
      <c r="C147511" s="54">
        <v>2.9489443027787415E-2</v>
      </c>
      <c r="H147511" s="54">
        <v>0.8572094592102032</v>
      </c>
      <c r="M147511" s="54">
        <v>2.836E-3</v>
      </c>
    </row>
    <row r="147512" spans="3:13">
      <c r="C147512" s="54">
        <v>3.5794206211355054E-2</v>
      </c>
      <c r="H147512" s="54">
        <v>0.51795685396217339</v>
      </c>
      <c r="M147512" s="54">
        <v>8.0450000000000001E-3</v>
      </c>
    </row>
    <row r="147513" spans="3:13">
      <c r="C147513" s="54">
        <v>8.885580293093491E-2</v>
      </c>
      <c r="H147513" s="54">
        <v>1.3172831496082702</v>
      </c>
      <c r="M147513" s="54">
        <v>9.3650000000000001E-3</v>
      </c>
    </row>
    <row r="147514" spans="3:13">
      <c r="C147514" s="54">
        <v>2.8603795598854315E-2</v>
      </c>
      <c r="H147514" s="54">
        <v>0.61637458364227082</v>
      </c>
      <c r="M147514" s="54">
        <v>3.7799999999999999E-3</v>
      </c>
    </row>
    <row r="147515" spans="3:13">
      <c r="C147515" s="54">
        <v>2.9750287577154391E-2</v>
      </c>
      <c r="H147515" s="54">
        <v>0.94882610255893773</v>
      </c>
      <c r="M147515" s="54">
        <v>8.1800000000000004E-4</v>
      </c>
    </row>
    <row r="147516" spans="3:13">
      <c r="C147516" s="54">
        <v>4.3960780015009325E-2</v>
      </c>
      <c r="H147516" s="54">
        <v>0.83574717432239631</v>
      </c>
      <c r="M147516" s="54">
        <v>2.1810000000000002E-3</v>
      </c>
    </row>
    <row r="147517" spans="3:13">
      <c r="C147517" s="54">
        <v>1.6758963639937639E-2</v>
      </c>
      <c r="H147517" s="54">
        <v>1.3788170063221501</v>
      </c>
      <c r="M147517" s="54">
        <v>1.5920000000000001E-3</v>
      </c>
    </row>
    <row r="147518" spans="3:13">
      <c r="C147518" s="54">
        <v>4.4672080474894009E-2</v>
      </c>
      <c r="H147518" s="54">
        <v>1.0096716356022046</v>
      </c>
      <c r="M147518" s="54">
        <v>1.5969999999999999E-3</v>
      </c>
    </row>
    <row r="147519" spans="3:13">
      <c r="C147519" s="54">
        <v>0.17436949880896915</v>
      </c>
      <c r="H147519" s="54">
        <v>0.38665621958351226</v>
      </c>
      <c r="M147519" s="54">
        <v>3.3798000000000002E-2</v>
      </c>
    </row>
    <row r="147520" spans="3:13">
      <c r="C147520" s="54">
        <v>3.6780465204438513E-2</v>
      </c>
      <c r="H147520" s="54">
        <v>1.0507508843656985</v>
      </c>
      <c r="M147520" s="54">
        <v>1.0460000000000001E-3</v>
      </c>
    </row>
    <row r="147521" spans="3:13">
      <c r="C147521" s="54">
        <v>3.0833000459134109E-2</v>
      </c>
      <c r="H147521" s="54">
        <v>0.83756723499575947</v>
      </c>
      <c r="M147521" s="54">
        <v>2.4780000000000002E-3</v>
      </c>
    </row>
    <row r="147522" spans="3:13">
      <c r="C147522" s="54">
        <v>3.8043685361934088E-2</v>
      </c>
      <c r="H147522" s="54">
        <v>0.739255292424569</v>
      </c>
      <c r="M147522" s="54">
        <v>3.6099999999999999E-3</v>
      </c>
    </row>
    <row r="147523" spans="3:13">
      <c r="C147523" s="54">
        <v>2.9140050401477605E-2</v>
      </c>
      <c r="H147523" s="54">
        <v>0.98815717751944543</v>
      </c>
      <c r="M147523" s="54">
        <v>1.361E-3</v>
      </c>
    </row>
    <row r="147524" spans="3:13">
      <c r="C147524" s="54">
        <v>4.9942922227896681E-2</v>
      </c>
      <c r="H147524" s="54">
        <v>1.014306074005735</v>
      </c>
      <c r="M147524" s="54">
        <v>9.41E-4</v>
      </c>
    </row>
    <row r="147525" spans="3:13">
      <c r="C147525" s="54">
        <v>4.9463082108494615E-2</v>
      </c>
      <c r="H147525" s="54">
        <v>0.82678008761581667</v>
      </c>
      <c r="M147525" s="54">
        <v>3.4619999999999998E-3</v>
      </c>
    </row>
    <row r="147526" spans="3:13">
      <c r="C147526" s="54">
        <v>4.606552000699727E-2</v>
      </c>
      <c r="H147526" s="54">
        <v>0.89469986428125048</v>
      </c>
      <c r="M147526" s="54">
        <v>2.5360000000000001E-3</v>
      </c>
    </row>
    <row r="147527" spans="3:13">
      <c r="C147527" s="54">
        <v>3.5554141456631529E-2</v>
      </c>
      <c r="H147527" s="54">
        <v>1.1950610358590832</v>
      </c>
      <c r="M147527" s="54">
        <v>4.1619999999999999E-3</v>
      </c>
    </row>
    <row r="147528" spans="3:13">
      <c r="C147528" s="54">
        <v>3.2671684903604142E-2</v>
      </c>
      <c r="H147528" s="54">
        <v>1.1379173950693919</v>
      </c>
      <c r="M147528" s="54">
        <v>2.0449999999999999E-3</v>
      </c>
    </row>
    <row r="147529" spans="3:13">
      <c r="C147529" s="54">
        <v>3.3631924750098185E-2</v>
      </c>
      <c r="H147529" s="54">
        <v>1.2654922075171169</v>
      </c>
      <c r="M147529" s="54">
        <v>3.0379999999999999E-3</v>
      </c>
    </row>
    <row r="147530" spans="3:13">
      <c r="C147530" s="54">
        <v>2.0936738861138157E-2</v>
      </c>
      <c r="H147530" s="54">
        <v>0.40589174644881959</v>
      </c>
      <c r="M147530" s="54">
        <v>6.1500000000000001E-3</v>
      </c>
    </row>
    <row r="147531" spans="3:13">
      <c r="C147531" s="54">
        <v>3.0772951187603426E-2</v>
      </c>
      <c r="H147531" s="54">
        <v>1.1107272593582402</v>
      </c>
      <c r="M147531" s="54">
        <v>2.5799999999999998E-3</v>
      </c>
    </row>
    <row r="147532" spans="3:13">
      <c r="C147532" s="54">
        <v>0.21190060412260434</v>
      </c>
      <c r="H147532" s="54">
        <v>0.90907293396195543</v>
      </c>
      <c r="M147532" s="54">
        <v>1.2007E-2</v>
      </c>
    </row>
    <row r="147533" spans="3:13">
      <c r="C147533" s="54">
        <v>5.8735137891407052E-2</v>
      </c>
      <c r="H147533" s="54">
        <v>2.1810264457932513</v>
      </c>
      <c r="M147533" s="54">
        <v>1.6843E-2</v>
      </c>
    </row>
    <row r="147534" spans="3:13">
      <c r="C147534" s="54">
        <v>1.791399797858231E-2</v>
      </c>
      <c r="H147534" s="54">
        <v>0.83331893671806789</v>
      </c>
      <c r="M147534" s="54">
        <v>1.6000000000000001E-3</v>
      </c>
    </row>
    <row r="147535" spans="3:13">
      <c r="C147535" s="54">
        <v>2.8595590197915115E-2</v>
      </c>
      <c r="H147535" s="54">
        <v>1.1021728286262631</v>
      </c>
      <c r="M147535" s="54">
        <v>2.0089999999999999E-3</v>
      </c>
    </row>
    <row r="147536" spans="3:13">
      <c r="C147536" s="54">
        <v>1.518851294974388E-2</v>
      </c>
      <c r="H147536" s="54">
        <v>0.73633525247542397</v>
      </c>
      <c r="M147536" s="54">
        <v>1.647E-3</v>
      </c>
    </row>
    <row r="147537" spans="3:13">
      <c r="C147537" s="54">
        <v>1.3152287542009386E-2</v>
      </c>
      <c r="H147537" s="54">
        <v>2.0654325961447135</v>
      </c>
      <c r="M147537" s="54">
        <v>3.503E-3</v>
      </c>
    </row>
    <row r="147538" spans="3:13">
      <c r="C147538" s="54">
        <v>3.223722703468343E-2</v>
      </c>
      <c r="H147538" s="54">
        <v>0.9780420492915104</v>
      </c>
      <c r="M147538" s="54">
        <v>1.668E-3</v>
      </c>
    </row>
    <row r="147539" spans="3:13">
      <c r="C147539" s="54">
        <v>2.3282267087558896E-4</v>
      </c>
      <c r="H147539" s="54">
        <v>0</v>
      </c>
      <c r="M147539" s="54">
        <v>4.1199999999999999E-4</v>
      </c>
    </row>
    <row r="163842" spans="3:13">
      <c r="C163842" s="54" t="s">
        <v>1223</v>
      </c>
      <c r="H163842" s="54" t="s">
        <v>1231</v>
      </c>
      <c r="M163842" s="54" t="s">
        <v>1224</v>
      </c>
    </row>
    <row r="163843" spans="3:13">
      <c r="C163843" s="54">
        <v>4.5059906413157817E-2</v>
      </c>
      <c r="H163843" s="54">
        <v>0.96371085163482217</v>
      </c>
      <c r="M163843" s="54">
        <v>9.9200000000000004E-4</v>
      </c>
    </row>
    <row r="163844" spans="3:13">
      <c r="C163844" s="54">
        <v>3.740606523632322E-2</v>
      </c>
      <c r="H163844" s="54">
        <v>0.48465474320031932</v>
      </c>
      <c r="M163844" s="54">
        <v>1.9996E-2</v>
      </c>
    </row>
    <row r="163845" spans="3:13">
      <c r="C163845" s="54">
        <v>2.1970145413600834E-2</v>
      </c>
      <c r="H163845" s="54">
        <v>1.5528938933845255</v>
      </c>
      <c r="M163845" s="54">
        <v>3.3969999999999998E-3</v>
      </c>
    </row>
    <row r="163846" spans="3:13">
      <c r="C163846" s="54">
        <v>2.8353772922653429E-2</v>
      </c>
      <c r="H163846" s="54">
        <v>0.57426789549802493</v>
      </c>
      <c r="M163846" s="54">
        <v>4.248E-3</v>
      </c>
    </row>
    <row r="163847" spans="3:13">
      <c r="C163847" s="54">
        <v>4.3049601739210519E-2</v>
      </c>
      <c r="H163847" s="54">
        <v>0.87481123848233699</v>
      </c>
      <c r="M163847" s="54">
        <v>2.7699999999999999E-3</v>
      </c>
    </row>
    <row r="163848" spans="3:13">
      <c r="C163848" s="54">
        <v>5.3876270837737335E-2</v>
      </c>
      <c r="H163848" s="54">
        <v>1.6349631897970485</v>
      </c>
      <c r="M163848" s="54">
        <v>7.2779999999999997E-3</v>
      </c>
    </row>
    <row r="163849" spans="3:13">
      <c r="C163849" s="54">
        <v>3.8925127935938782E-2</v>
      </c>
      <c r="H163849" s="54">
        <v>0.78659382910081799</v>
      </c>
      <c r="M163849" s="54">
        <v>8.7290000000000006E-3</v>
      </c>
    </row>
    <row r="163850" spans="3:13">
      <c r="C163850" s="54">
        <v>5.9039956989634164E-2</v>
      </c>
      <c r="H163850" s="54">
        <v>0.85731048901214202</v>
      </c>
      <c r="M163850" s="54">
        <v>1.3089999999999999E-2</v>
      </c>
    </row>
    <row r="163851" spans="3:13">
      <c r="C163851" s="54">
        <v>1.7418226726490772E-2</v>
      </c>
      <c r="H163851" s="54">
        <v>0.25225860529032862</v>
      </c>
      <c r="M163851" s="54">
        <v>1.005E-2</v>
      </c>
    </row>
    <row r="163852" spans="3:13">
      <c r="C163852" s="54">
        <v>9.1568055162327189E-2</v>
      </c>
      <c r="H163852" s="54">
        <v>1.154522391840624</v>
      </c>
      <c r="M163852" s="54">
        <v>4.1910000000000003E-3</v>
      </c>
    </row>
    <row r="163853" spans="3:13">
      <c r="C163853" s="54">
        <v>4.5129438923112934E-2</v>
      </c>
      <c r="H163853" s="54">
        <v>1.0402996069596908</v>
      </c>
      <c r="M163853" s="54">
        <v>6.5300000000000004E-4</v>
      </c>
    </row>
    <row r="163854" spans="3:13">
      <c r="C163854" s="54">
        <v>4.1730626595018916E-2</v>
      </c>
      <c r="H163854" s="54">
        <v>0.94988981372467185</v>
      </c>
      <c r="M163854" s="54">
        <v>1.916E-3</v>
      </c>
    </row>
    <row r="163855" spans="3:13">
      <c r="C163855" s="54">
        <v>5.2828648431803092E-2</v>
      </c>
      <c r="H163855" s="54">
        <v>1.3137761622372364</v>
      </c>
      <c r="M163855" s="54">
        <v>6.2769999999999996E-3</v>
      </c>
    </row>
    <row r="163856" spans="3:13">
      <c r="C163856" s="54">
        <v>4.7758138428611513E-2</v>
      </c>
      <c r="H163856" s="54">
        <v>0.8876933323560392</v>
      </c>
      <c r="M163856" s="54">
        <v>3.8040000000000001E-3</v>
      </c>
    </row>
    <row r="163857" spans="3:13">
      <c r="C163857" s="54">
        <v>8.8370421335362992E-2</v>
      </c>
      <c r="H163857" s="54">
        <v>2.4315377357932824</v>
      </c>
      <c r="M163857" s="54">
        <v>2.2339999999999999E-2</v>
      </c>
    </row>
    <row r="163858" spans="3:13">
      <c r="C163858" s="54">
        <v>4.8270998206646161E-2</v>
      </c>
      <c r="H163858" s="54">
        <v>0.55191354779714785</v>
      </c>
      <c r="M163858" s="54">
        <v>1.2579E-2</v>
      </c>
    </row>
    <row r="163859" spans="3:13">
      <c r="C163859" s="54">
        <v>2.7435635935830843E-2</v>
      </c>
      <c r="H163859" s="54">
        <v>1.6581670704781704</v>
      </c>
      <c r="M163859" s="54">
        <v>4.7390000000000002E-3</v>
      </c>
    </row>
    <row r="163860" spans="3:13">
      <c r="C163860" s="54">
        <v>2.742604567359538E-2</v>
      </c>
      <c r="H163860" s="54">
        <v>0.88366407396570612</v>
      </c>
      <c r="M163860" s="54">
        <v>5.1710000000000002E-3</v>
      </c>
    </row>
    <row r="163861" spans="3:13">
      <c r="C163861" s="54">
        <v>5.7792811386112482E-2</v>
      </c>
      <c r="H163861" s="54">
        <v>0.66057008419578356</v>
      </c>
      <c r="M163861" s="54">
        <v>6.143E-3</v>
      </c>
    </row>
    <row r="163862" spans="3:13">
      <c r="C163862" s="54">
        <v>6.4995701246970891E-2</v>
      </c>
      <c r="H163862" s="54">
        <v>2.630158826949538</v>
      </c>
      <c r="M163862" s="54">
        <v>2.1676000000000001E-2</v>
      </c>
    </row>
    <row r="163863" spans="3:13">
      <c r="C163863" s="54">
        <v>0.10947431096420152</v>
      </c>
      <c r="H163863" s="54">
        <v>0.86445994415991845</v>
      </c>
      <c r="M163863" s="54">
        <v>1.337E-2</v>
      </c>
    </row>
    <row r="163864" spans="3:13">
      <c r="C163864" s="54">
        <v>4.4348950832952018E-2</v>
      </c>
      <c r="H163864" s="54">
        <v>0.86301017683041092</v>
      </c>
      <c r="M163864" s="54">
        <v>2.7339999999999999E-3</v>
      </c>
    </row>
    <row r="163865" spans="3:13">
      <c r="C163865" s="54">
        <v>8.8908291109755275E-2</v>
      </c>
      <c r="H163865" s="54">
        <v>0.68328399888534475</v>
      </c>
      <c r="M163865" s="54">
        <v>7.2820000000000003E-3</v>
      </c>
    </row>
    <row r="163866" spans="3:13">
      <c r="C163866" s="54">
        <v>6.6992408544587365E-2</v>
      </c>
      <c r="H163866" s="54">
        <v>0.666441979335476</v>
      </c>
      <c r="M163866" s="54">
        <v>8.4410000000000006E-3</v>
      </c>
    </row>
    <row r="163867" spans="3:13">
      <c r="C163867" s="54">
        <v>0.10230260038894111</v>
      </c>
      <c r="H163867" s="54">
        <v>0.84439309162889109</v>
      </c>
      <c r="M163867" s="54">
        <v>6.8950000000000001E-3</v>
      </c>
    </row>
    <row r="163868" spans="3:13">
      <c r="C163868" s="54">
        <v>7.516506817407069E-2</v>
      </c>
      <c r="H163868" s="54">
        <v>1.7888826926117365</v>
      </c>
      <c r="M163868" s="54">
        <v>1.6150000000000001E-2</v>
      </c>
    </row>
    <row r="163869" spans="3:13">
      <c r="C163869" s="54">
        <v>8.8458315191676198E-2</v>
      </c>
      <c r="H163869" s="54">
        <v>1.7695245186193906</v>
      </c>
      <c r="M163869" s="54">
        <v>2.2046E-2</v>
      </c>
    </row>
    <row r="163870" spans="3:13">
      <c r="C163870" s="54">
        <v>5.2766475957823467E-2</v>
      </c>
      <c r="H163870" s="54">
        <v>2.4769566916721195</v>
      </c>
      <c r="M163870" s="54">
        <v>2.1288999999999999E-2</v>
      </c>
    </row>
    <row r="163871" spans="3:13">
      <c r="C163871" s="54">
        <v>7.8882082704643655E-2</v>
      </c>
      <c r="H163871" s="54">
        <v>0.72338969418707011</v>
      </c>
      <c r="M163871" s="54">
        <v>7.0829999999999999E-3</v>
      </c>
    </row>
    <row r="163872" spans="3:13">
      <c r="C163872" s="54">
        <v>3.9934319161730007E-2</v>
      </c>
      <c r="H163872" s="54">
        <v>1.2145187102184853</v>
      </c>
      <c r="M163872" s="54">
        <v>4.457E-3</v>
      </c>
    </row>
    <row r="163873" spans="3:13">
      <c r="C163873" s="54">
        <v>4.9473520138967865E-2</v>
      </c>
      <c r="H163873" s="54">
        <v>0.92719115036015176</v>
      </c>
      <c r="M163873" s="54">
        <v>1.5319999999999999E-3</v>
      </c>
    </row>
    <row r="163874" spans="3:13">
      <c r="C163874" s="54">
        <v>8.5933283501507376E-2</v>
      </c>
      <c r="H163874" s="54">
        <v>0.95710533333531134</v>
      </c>
      <c r="M163874" s="54">
        <v>3.5469999999999998E-3</v>
      </c>
    </row>
    <row r="163875" spans="3:13">
      <c r="C163875" s="54">
        <v>8.3903037486537879E-2</v>
      </c>
      <c r="H163875" s="54">
        <v>0.13624322388541518</v>
      </c>
      <c r="M163875" s="54">
        <v>6.3480999999999996E-2</v>
      </c>
    </row>
    <row r="163876" spans="3:13">
      <c r="C163876" s="54">
        <v>4.5096203660596627E-2</v>
      </c>
      <c r="H163876" s="54">
        <v>0.83910288255265753</v>
      </c>
      <c r="M163876" s="54">
        <v>7.3130000000000001E-3</v>
      </c>
    </row>
    <row r="163877" spans="3:13">
      <c r="C163877" s="54">
        <v>4.74561892762718E-2</v>
      </c>
      <c r="H163877" s="54">
        <v>1.4575501446143102</v>
      </c>
      <c r="M163877" s="54">
        <v>4.4929999999999996E-3</v>
      </c>
    </row>
    <row r="163878" spans="3:13">
      <c r="C163878" s="54">
        <v>3.7301771902409665E-2</v>
      </c>
      <c r="H163878" s="54">
        <v>1.0723226474119376</v>
      </c>
      <c r="M163878" s="54">
        <v>3.0240000000000002E-3</v>
      </c>
    </row>
    <row r="163879" spans="3:13">
      <c r="C163879" s="54">
        <v>8.197247570591551E-2</v>
      </c>
      <c r="H163879" s="54">
        <v>0.9516682562066946</v>
      </c>
      <c r="M163879" s="54">
        <v>9.8930000000000008E-3</v>
      </c>
    </row>
    <row r="163880" spans="3:13">
      <c r="C163880" s="54">
        <v>4.5973586897288622E-2</v>
      </c>
      <c r="H163880" s="54">
        <v>3.9069277819552592</v>
      </c>
      <c r="M163880" s="54">
        <v>1.7845E-2</v>
      </c>
    </row>
    <row r="163881" spans="3:13">
      <c r="C163881" s="54">
        <v>0.18682881943400589</v>
      </c>
      <c r="H163881" s="54">
        <v>1.4149805236485815</v>
      </c>
      <c r="M163881" s="54">
        <v>2.3365E-2</v>
      </c>
    </row>
    <row r="163882" spans="3:13">
      <c r="C163882" s="54">
        <v>6.1667944916421961E-2</v>
      </c>
      <c r="H163882" s="54">
        <v>0.73671190350136773</v>
      </c>
      <c r="M163882" s="54">
        <v>5.1799999999999997E-3</v>
      </c>
    </row>
    <row r="163883" spans="3:13">
      <c r="C163883" s="54">
        <v>4.5748725448924728E-2</v>
      </c>
      <c r="H163883" s="54">
        <v>0.74928826455297004</v>
      </c>
      <c r="M163883" s="54">
        <v>4.9179999999999996E-3</v>
      </c>
    </row>
    <row r="163884" spans="3:13">
      <c r="C163884" s="54">
        <v>5.0761740725950395E-3</v>
      </c>
      <c r="H163884" s="54">
        <v>0.54569985204507288</v>
      </c>
      <c r="M163884" s="54">
        <v>7.9500000000000003E-4</v>
      </c>
    </row>
    <row r="163885" spans="3:13">
      <c r="C163885" s="54">
        <v>5.5107664181402539E-2</v>
      </c>
      <c r="H163885" s="54">
        <v>1.4250839924543612</v>
      </c>
      <c r="M163885" s="54">
        <v>6.5550000000000001E-3</v>
      </c>
    </row>
    <row r="163886" spans="3:13">
      <c r="C163886" s="54">
        <v>4.7591062335360472E-2</v>
      </c>
      <c r="H163886" s="54">
        <v>0.83021181325111582</v>
      </c>
      <c r="M163886" s="54">
        <v>7.489E-3</v>
      </c>
    </row>
    <row r="163887" spans="3:13">
      <c r="C163887" s="54">
        <v>2.8721736505302364E-2</v>
      </c>
      <c r="H163887" s="54">
        <v>0.93417573124540798</v>
      </c>
      <c r="M163887" s="54">
        <v>3.124E-3</v>
      </c>
    </row>
    <row r="163888" spans="3:13">
      <c r="C163888" s="54">
        <v>5.3545676131504905E-2</v>
      </c>
      <c r="H163888" s="54">
        <v>0.36545298179453939</v>
      </c>
      <c r="M163888" s="54">
        <v>2.6477000000000001E-2</v>
      </c>
    </row>
    <row r="163889" spans="3:13">
      <c r="C163889" s="54">
        <v>8.782093497681267E-4</v>
      </c>
      <c r="H163889" s="54">
        <v>1.2507751101830376</v>
      </c>
      <c r="M163889" s="54">
        <v>9.1000000000000003E-5</v>
      </c>
    </row>
    <row r="163890" spans="3:13">
      <c r="C163890" s="54">
        <v>4.0710265854282647E-2</v>
      </c>
      <c r="H163890" s="54">
        <v>0.75982678985877961</v>
      </c>
      <c r="M163890" s="54">
        <v>3.0360000000000001E-3</v>
      </c>
    </row>
    <row r="163891" spans="3:13">
      <c r="C163891" s="54">
        <v>3.7781665327779997E-2</v>
      </c>
      <c r="H163891" s="54">
        <v>7.089317904691167E-2</v>
      </c>
      <c r="M163891" s="54">
        <v>4.8391000000000003E-2</v>
      </c>
    </row>
    <row r="163892" spans="3:13">
      <c r="C163892" s="54">
        <v>2.120680180811968E-2</v>
      </c>
      <c r="H163892" s="54">
        <v>1.0771734258004013</v>
      </c>
      <c r="M163892" s="54">
        <v>2.3319999999999999E-3</v>
      </c>
    </row>
    <row r="163893" spans="3:13">
      <c r="C163893" s="54">
        <v>3.6479641426960814E-2</v>
      </c>
      <c r="H163893" s="54">
        <v>0.96927529759454656</v>
      </c>
      <c r="M163893" s="54">
        <v>2.2920000000000002E-3</v>
      </c>
    </row>
    <row r="163894" spans="3:13">
      <c r="C163894" s="54">
        <v>4.888758063401643E-2</v>
      </c>
      <c r="H163894" s="54">
        <v>0.92008399688319353</v>
      </c>
      <c r="M163894" s="54">
        <v>1.7899999999999999E-3</v>
      </c>
    </row>
    <row r="163895" spans="3:13">
      <c r="C163895" s="54">
        <v>2.9489443027787415E-2</v>
      </c>
      <c r="H163895" s="54">
        <v>0.8572094592102032</v>
      </c>
      <c r="M163895" s="54">
        <v>2.836E-3</v>
      </c>
    </row>
    <row r="163896" spans="3:13">
      <c r="C163896" s="54">
        <v>3.5794206211355054E-2</v>
      </c>
      <c r="H163896" s="54">
        <v>0.51795685396217339</v>
      </c>
      <c r="M163896" s="54">
        <v>8.0450000000000001E-3</v>
      </c>
    </row>
    <row r="163897" spans="3:13">
      <c r="C163897" s="54">
        <v>8.885580293093491E-2</v>
      </c>
      <c r="H163897" s="54">
        <v>1.3172831496082702</v>
      </c>
      <c r="M163897" s="54">
        <v>9.3650000000000001E-3</v>
      </c>
    </row>
    <row r="163898" spans="3:13">
      <c r="C163898" s="54">
        <v>2.8603795598854315E-2</v>
      </c>
      <c r="H163898" s="54">
        <v>0.61637458364227082</v>
      </c>
      <c r="M163898" s="54">
        <v>3.7799999999999999E-3</v>
      </c>
    </row>
    <row r="163899" spans="3:13">
      <c r="C163899" s="54">
        <v>2.9750287577154391E-2</v>
      </c>
      <c r="H163899" s="54">
        <v>0.94882610255893773</v>
      </c>
      <c r="M163899" s="54">
        <v>8.1800000000000004E-4</v>
      </c>
    </row>
    <row r="163900" spans="3:13">
      <c r="C163900" s="54">
        <v>4.3960780015009325E-2</v>
      </c>
      <c r="H163900" s="54">
        <v>0.83574717432239631</v>
      </c>
      <c r="M163900" s="54">
        <v>2.1810000000000002E-3</v>
      </c>
    </row>
    <row r="163901" spans="3:13">
      <c r="C163901" s="54">
        <v>1.6758963639937639E-2</v>
      </c>
      <c r="H163901" s="54">
        <v>1.3788170063221501</v>
      </c>
      <c r="M163901" s="54">
        <v>1.5920000000000001E-3</v>
      </c>
    </row>
    <row r="163902" spans="3:13">
      <c r="C163902" s="54">
        <v>4.4672080474894009E-2</v>
      </c>
      <c r="H163902" s="54">
        <v>1.0096716356022046</v>
      </c>
      <c r="M163902" s="54">
        <v>1.5969999999999999E-3</v>
      </c>
    </row>
    <row r="163903" spans="3:13">
      <c r="C163903" s="54">
        <v>0.17436949880896915</v>
      </c>
      <c r="H163903" s="54">
        <v>0.38665621958351226</v>
      </c>
      <c r="M163903" s="54">
        <v>3.3798000000000002E-2</v>
      </c>
    </row>
    <row r="163904" spans="3:13">
      <c r="C163904" s="54">
        <v>3.6780465204438513E-2</v>
      </c>
      <c r="H163904" s="54">
        <v>1.0507508843656985</v>
      </c>
      <c r="M163904" s="54">
        <v>1.0460000000000001E-3</v>
      </c>
    </row>
    <row r="163905" spans="3:13">
      <c r="C163905" s="54">
        <v>3.0833000459134109E-2</v>
      </c>
      <c r="H163905" s="54">
        <v>0.83756723499575947</v>
      </c>
      <c r="M163905" s="54">
        <v>2.4780000000000002E-3</v>
      </c>
    </row>
    <row r="163906" spans="3:13">
      <c r="C163906" s="54">
        <v>3.8043685361934088E-2</v>
      </c>
      <c r="H163906" s="54">
        <v>0.739255292424569</v>
      </c>
      <c r="M163906" s="54">
        <v>3.6099999999999999E-3</v>
      </c>
    </row>
    <row r="163907" spans="3:13">
      <c r="C163907" s="54">
        <v>2.9140050401477605E-2</v>
      </c>
      <c r="H163907" s="54">
        <v>0.98815717751944543</v>
      </c>
      <c r="M163907" s="54">
        <v>1.361E-3</v>
      </c>
    </row>
    <row r="163908" spans="3:13">
      <c r="C163908" s="54">
        <v>4.9942922227896681E-2</v>
      </c>
      <c r="H163908" s="54">
        <v>1.014306074005735</v>
      </c>
      <c r="M163908" s="54">
        <v>9.41E-4</v>
      </c>
    </row>
    <row r="163909" spans="3:13">
      <c r="C163909" s="54">
        <v>4.9463082108494615E-2</v>
      </c>
      <c r="H163909" s="54">
        <v>0.82678008761581667</v>
      </c>
      <c r="M163909" s="54">
        <v>3.4619999999999998E-3</v>
      </c>
    </row>
    <row r="163910" spans="3:13">
      <c r="C163910" s="54">
        <v>4.606552000699727E-2</v>
      </c>
      <c r="H163910" s="54">
        <v>0.89469986428125048</v>
      </c>
      <c r="M163910" s="54">
        <v>2.5360000000000001E-3</v>
      </c>
    </row>
    <row r="163911" spans="3:13">
      <c r="C163911" s="54">
        <v>3.5554141456631529E-2</v>
      </c>
      <c r="H163911" s="54">
        <v>1.1950610358590832</v>
      </c>
      <c r="M163911" s="54">
        <v>4.1619999999999999E-3</v>
      </c>
    </row>
    <row r="163912" spans="3:13">
      <c r="C163912" s="54">
        <v>3.2671684903604142E-2</v>
      </c>
      <c r="H163912" s="54">
        <v>1.1379173950693919</v>
      </c>
      <c r="M163912" s="54">
        <v>2.0449999999999999E-3</v>
      </c>
    </row>
    <row r="163913" spans="3:13">
      <c r="C163913" s="54">
        <v>3.3631924750098185E-2</v>
      </c>
      <c r="H163913" s="54">
        <v>1.2654922075171169</v>
      </c>
      <c r="M163913" s="54">
        <v>3.0379999999999999E-3</v>
      </c>
    </row>
    <row r="163914" spans="3:13">
      <c r="C163914" s="54">
        <v>2.0936738861138157E-2</v>
      </c>
      <c r="H163914" s="54">
        <v>0.40589174644881959</v>
      </c>
      <c r="M163914" s="54">
        <v>6.1500000000000001E-3</v>
      </c>
    </row>
    <row r="163915" spans="3:13">
      <c r="C163915" s="54">
        <v>3.0772951187603426E-2</v>
      </c>
      <c r="H163915" s="54">
        <v>1.1107272593582402</v>
      </c>
      <c r="M163915" s="54">
        <v>2.5799999999999998E-3</v>
      </c>
    </row>
    <row r="163916" spans="3:13">
      <c r="C163916" s="54">
        <v>0.21190060412260434</v>
      </c>
      <c r="H163916" s="54">
        <v>0.90907293396195543</v>
      </c>
      <c r="M163916" s="54">
        <v>1.2007E-2</v>
      </c>
    </row>
    <row r="163917" spans="3:13">
      <c r="C163917" s="54">
        <v>5.8735137891407052E-2</v>
      </c>
      <c r="H163917" s="54">
        <v>2.1810264457932513</v>
      </c>
      <c r="M163917" s="54">
        <v>1.6843E-2</v>
      </c>
    </row>
    <row r="163918" spans="3:13">
      <c r="C163918" s="54">
        <v>1.791399797858231E-2</v>
      </c>
      <c r="H163918" s="54">
        <v>0.83331893671806789</v>
      </c>
      <c r="M163918" s="54">
        <v>1.6000000000000001E-3</v>
      </c>
    </row>
    <row r="163919" spans="3:13">
      <c r="C163919" s="54">
        <v>2.8595590197915115E-2</v>
      </c>
      <c r="H163919" s="54">
        <v>1.1021728286262631</v>
      </c>
      <c r="M163919" s="54">
        <v>2.0089999999999999E-3</v>
      </c>
    </row>
    <row r="163920" spans="3:13">
      <c r="C163920" s="54">
        <v>1.518851294974388E-2</v>
      </c>
      <c r="H163920" s="54">
        <v>0.73633525247542397</v>
      </c>
      <c r="M163920" s="54">
        <v>1.647E-3</v>
      </c>
    </row>
    <row r="163921" spans="3:13">
      <c r="C163921" s="54">
        <v>1.3152287542009386E-2</v>
      </c>
      <c r="H163921" s="54">
        <v>2.0654325961447135</v>
      </c>
      <c r="M163921" s="54">
        <v>3.503E-3</v>
      </c>
    </row>
    <row r="163922" spans="3:13">
      <c r="C163922" s="54">
        <v>3.223722703468343E-2</v>
      </c>
      <c r="H163922" s="54">
        <v>0.9780420492915104</v>
      </c>
      <c r="M163922" s="54">
        <v>1.668E-3</v>
      </c>
    </row>
    <row r="163923" spans="3:13">
      <c r="C163923" s="54">
        <v>2.3282267087558896E-4</v>
      </c>
      <c r="H163923" s="54">
        <v>0</v>
      </c>
      <c r="M163923" s="54">
        <v>4.1199999999999999E-4</v>
      </c>
    </row>
    <row r="180226" spans="3:13">
      <c r="C180226" s="54" t="s">
        <v>1223</v>
      </c>
      <c r="H180226" s="54" t="s">
        <v>1231</v>
      </c>
      <c r="M180226" s="54" t="s">
        <v>1224</v>
      </c>
    </row>
    <row r="180227" spans="3:13">
      <c r="C180227" s="54">
        <v>4.5059906413157817E-2</v>
      </c>
      <c r="H180227" s="54">
        <v>0.96371085163482217</v>
      </c>
      <c r="M180227" s="54">
        <v>9.9200000000000004E-4</v>
      </c>
    </row>
    <row r="180228" spans="3:13">
      <c r="C180228" s="54">
        <v>3.740606523632322E-2</v>
      </c>
      <c r="H180228" s="54">
        <v>0.48465474320031932</v>
      </c>
      <c r="M180228" s="54">
        <v>1.9996E-2</v>
      </c>
    </row>
    <row r="180229" spans="3:13">
      <c r="C180229" s="54">
        <v>2.1970145413600834E-2</v>
      </c>
      <c r="H180229" s="54">
        <v>1.5528938933845255</v>
      </c>
      <c r="M180229" s="54">
        <v>3.3969999999999998E-3</v>
      </c>
    </row>
    <row r="180230" spans="3:13">
      <c r="C180230" s="54">
        <v>2.8353772922653429E-2</v>
      </c>
      <c r="H180230" s="54">
        <v>0.57426789549802493</v>
      </c>
      <c r="M180230" s="54">
        <v>4.248E-3</v>
      </c>
    </row>
    <row r="180231" spans="3:13">
      <c r="C180231" s="54">
        <v>4.3049601739210519E-2</v>
      </c>
      <c r="H180231" s="54">
        <v>0.87481123848233699</v>
      </c>
      <c r="M180231" s="54">
        <v>2.7699999999999999E-3</v>
      </c>
    </row>
    <row r="180232" spans="3:13">
      <c r="C180232" s="54">
        <v>5.3876270837737335E-2</v>
      </c>
      <c r="H180232" s="54">
        <v>1.6349631897970485</v>
      </c>
      <c r="M180232" s="54">
        <v>7.2779999999999997E-3</v>
      </c>
    </row>
    <row r="180233" spans="3:13">
      <c r="C180233" s="54">
        <v>3.8925127935938782E-2</v>
      </c>
      <c r="H180233" s="54">
        <v>0.78659382910081799</v>
      </c>
      <c r="M180233" s="54">
        <v>8.7290000000000006E-3</v>
      </c>
    </row>
    <row r="180234" spans="3:13">
      <c r="C180234" s="54">
        <v>5.9039956989634164E-2</v>
      </c>
      <c r="H180234" s="54">
        <v>0.85731048901214202</v>
      </c>
      <c r="M180234" s="54">
        <v>1.3089999999999999E-2</v>
      </c>
    </row>
    <row r="180235" spans="3:13">
      <c r="C180235" s="54">
        <v>1.7418226726490772E-2</v>
      </c>
      <c r="H180235" s="54">
        <v>0.25225860529032862</v>
      </c>
      <c r="M180235" s="54">
        <v>1.005E-2</v>
      </c>
    </row>
    <row r="180236" spans="3:13">
      <c r="C180236" s="54">
        <v>9.1568055162327189E-2</v>
      </c>
      <c r="H180236" s="54">
        <v>1.154522391840624</v>
      </c>
      <c r="M180236" s="54">
        <v>4.1910000000000003E-3</v>
      </c>
    </row>
    <row r="180237" spans="3:13">
      <c r="C180237" s="54">
        <v>4.5129438923112934E-2</v>
      </c>
      <c r="H180237" s="54">
        <v>1.0402996069596908</v>
      </c>
      <c r="M180237" s="54">
        <v>6.5300000000000004E-4</v>
      </c>
    </row>
    <row r="180238" spans="3:13">
      <c r="C180238" s="54">
        <v>4.1730626595018916E-2</v>
      </c>
      <c r="H180238" s="54">
        <v>0.94988981372467185</v>
      </c>
      <c r="M180238" s="54">
        <v>1.916E-3</v>
      </c>
    </row>
    <row r="180239" spans="3:13">
      <c r="C180239" s="54">
        <v>5.2828648431803092E-2</v>
      </c>
      <c r="H180239" s="54">
        <v>1.3137761622372364</v>
      </c>
      <c r="M180239" s="54">
        <v>6.2769999999999996E-3</v>
      </c>
    </row>
    <row r="180240" spans="3:13">
      <c r="C180240" s="54">
        <v>4.7758138428611513E-2</v>
      </c>
      <c r="H180240" s="54">
        <v>0.8876933323560392</v>
      </c>
      <c r="M180240" s="54">
        <v>3.8040000000000001E-3</v>
      </c>
    </row>
    <row r="180241" spans="3:13">
      <c r="C180241" s="54">
        <v>8.8370421335362992E-2</v>
      </c>
      <c r="H180241" s="54">
        <v>2.4315377357932824</v>
      </c>
      <c r="M180241" s="54">
        <v>2.2339999999999999E-2</v>
      </c>
    </row>
    <row r="180242" spans="3:13">
      <c r="C180242" s="54">
        <v>4.8270998206646161E-2</v>
      </c>
      <c r="H180242" s="54">
        <v>0.55191354779714785</v>
      </c>
      <c r="M180242" s="54">
        <v>1.2579E-2</v>
      </c>
    </row>
    <row r="180243" spans="3:13">
      <c r="C180243" s="54">
        <v>2.7435635935830843E-2</v>
      </c>
      <c r="H180243" s="54">
        <v>1.6581670704781704</v>
      </c>
      <c r="M180243" s="54">
        <v>4.7390000000000002E-3</v>
      </c>
    </row>
    <row r="180244" spans="3:13">
      <c r="C180244" s="54">
        <v>2.742604567359538E-2</v>
      </c>
      <c r="H180244" s="54">
        <v>0.88366407396570612</v>
      </c>
      <c r="M180244" s="54">
        <v>5.1710000000000002E-3</v>
      </c>
    </row>
    <row r="180245" spans="3:13">
      <c r="C180245" s="54">
        <v>5.7792811386112482E-2</v>
      </c>
      <c r="H180245" s="54">
        <v>0.66057008419578356</v>
      </c>
      <c r="M180245" s="54">
        <v>6.143E-3</v>
      </c>
    </row>
    <row r="180246" spans="3:13">
      <c r="C180246" s="54">
        <v>6.4995701246970891E-2</v>
      </c>
      <c r="H180246" s="54">
        <v>2.630158826949538</v>
      </c>
      <c r="M180246" s="54">
        <v>2.1676000000000001E-2</v>
      </c>
    </row>
    <row r="180247" spans="3:13">
      <c r="C180247" s="54">
        <v>0.10947431096420152</v>
      </c>
      <c r="H180247" s="54">
        <v>0.86445994415991845</v>
      </c>
      <c r="M180247" s="54">
        <v>1.337E-2</v>
      </c>
    </row>
    <row r="180248" spans="3:13">
      <c r="C180248" s="54">
        <v>4.4348950832952018E-2</v>
      </c>
      <c r="H180248" s="54">
        <v>0.86301017683041092</v>
      </c>
      <c r="M180248" s="54">
        <v>2.7339999999999999E-3</v>
      </c>
    </row>
    <row r="180249" spans="3:13">
      <c r="C180249" s="54">
        <v>8.8908291109755275E-2</v>
      </c>
      <c r="H180249" s="54">
        <v>0.68328399888534475</v>
      </c>
      <c r="M180249" s="54">
        <v>7.2820000000000003E-3</v>
      </c>
    </row>
    <row r="180250" spans="3:13">
      <c r="C180250" s="54">
        <v>6.6992408544587365E-2</v>
      </c>
      <c r="H180250" s="54">
        <v>0.666441979335476</v>
      </c>
      <c r="M180250" s="54">
        <v>8.4410000000000006E-3</v>
      </c>
    </row>
    <row r="180251" spans="3:13">
      <c r="C180251" s="54">
        <v>0.10230260038894111</v>
      </c>
      <c r="H180251" s="54">
        <v>0.84439309162889109</v>
      </c>
      <c r="M180251" s="54">
        <v>6.8950000000000001E-3</v>
      </c>
    </row>
    <row r="180252" spans="3:13">
      <c r="C180252" s="54">
        <v>7.516506817407069E-2</v>
      </c>
      <c r="H180252" s="54">
        <v>1.7888826926117365</v>
      </c>
      <c r="M180252" s="54">
        <v>1.6150000000000001E-2</v>
      </c>
    </row>
    <row r="180253" spans="3:13">
      <c r="C180253" s="54">
        <v>8.8458315191676198E-2</v>
      </c>
      <c r="H180253" s="54">
        <v>1.7695245186193906</v>
      </c>
      <c r="M180253" s="54">
        <v>2.2046E-2</v>
      </c>
    </row>
    <row r="180254" spans="3:13">
      <c r="C180254" s="54">
        <v>5.2766475957823467E-2</v>
      </c>
      <c r="H180254" s="54">
        <v>2.4769566916721195</v>
      </c>
      <c r="M180254" s="54">
        <v>2.1288999999999999E-2</v>
      </c>
    </row>
    <row r="180255" spans="3:13">
      <c r="C180255" s="54">
        <v>7.8882082704643655E-2</v>
      </c>
      <c r="H180255" s="54">
        <v>0.72338969418707011</v>
      </c>
      <c r="M180255" s="54">
        <v>7.0829999999999999E-3</v>
      </c>
    </row>
    <row r="180256" spans="3:13">
      <c r="C180256" s="54">
        <v>3.9934319161730007E-2</v>
      </c>
      <c r="H180256" s="54">
        <v>1.2145187102184853</v>
      </c>
      <c r="M180256" s="54">
        <v>4.457E-3</v>
      </c>
    </row>
    <row r="180257" spans="3:13">
      <c r="C180257" s="54">
        <v>4.9473520138967865E-2</v>
      </c>
      <c r="H180257" s="54">
        <v>0.92719115036015176</v>
      </c>
      <c r="M180257" s="54">
        <v>1.5319999999999999E-3</v>
      </c>
    </row>
    <row r="180258" spans="3:13">
      <c r="C180258" s="54">
        <v>8.5933283501507376E-2</v>
      </c>
      <c r="H180258" s="54">
        <v>0.95710533333531134</v>
      </c>
      <c r="M180258" s="54">
        <v>3.5469999999999998E-3</v>
      </c>
    </row>
    <row r="180259" spans="3:13">
      <c r="C180259" s="54">
        <v>8.3903037486537879E-2</v>
      </c>
      <c r="H180259" s="54">
        <v>0.13624322388541518</v>
      </c>
      <c r="M180259" s="54">
        <v>6.3480999999999996E-2</v>
      </c>
    </row>
    <row r="180260" spans="3:13">
      <c r="C180260" s="54">
        <v>4.5096203660596627E-2</v>
      </c>
      <c r="H180260" s="54">
        <v>0.83910288255265753</v>
      </c>
      <c r="M180260" s="54">
        <v>7.3130000000000001E-3</v>
      </c>
    </row>
    <row r="180261" spans="3:13">
      <c r="C180261" s="54">
        <v>4.74561892762718E-2</v>
      </c>
      <c r="H180261" s="54">
        <v>1.4575501446143102</v>
      </c>
      <c r="M180261" s="54">
        <v>4.4929999999999996E-3</v>
      </c>
    </row>
    <row r="180262" spans="3:13">
      <c r="C180262" s="54">
        <v>3.7301771902409665E-2</v>
      </c>
      <c r="H180262" s="54">
        <v>1.0723226474119376</v>
      </c>
      <c r="M180262" s="54">
        <v>3.0240000000000002E-3</v>
      </c>
    </row>
    <row r="180263" spans="3:13">
      <c r="C180263" s="54">
        <v>8.197247570591551E-2</v>
      </c>
      <c r="H180263" s="54">
        <v>0.9516682562066946</v>
      </c>
      <c r="M180263" s="54">
        <v>9.8930000000000008E-3</v>
      </c>
    </row>
    <row r="180264" spans="3:13">
      <c r="C180264" s="54">
        <v>4.5973586897288622E-2</v>
      </c>
      <c r="H180264" s="54">
        <v>3.9069277819552592</v>
      </c>
      <c r="M180264" s="54">
        <v>1.7845E-2</v>
      </c>
    </row>
    <row r="180265" spans="3:13">
      <c r="C180265" s="54">
        <v>0.18682881943400589</v>
      </c>
      <c r="H180265" s="54">
        <v>1.4149805236485815</v>
      </c>
      <c r="M180265" s="54">
        <v>2.3365E-2</v>
      </c>
    </row>
    <row r="180266" spans="3:13">
      <c r="C180266" s="54">
        <v>6.1667944916421961E-2</v>
      </c>
      <c r="H180266" s="54">
        <v>0.73671190350136773</v>
      </c>
      <c r="M180266" s="54">
        <v>5.1799999999999997E-3</v>
      </c>
    </row>
    <row r="180267" spans="3:13">
      <c r="C180267" s="54">
        <v>4.5748725448924728E-2</v>
      </c>
      <c r="H180267" s="54">
        <v>0.74928826455297004</v>
      </c>
      <c r="M180267" s="54">
        <v>4.9179999999999996E-3</v>
      </c>
    </row>
    <row r="180268" spans="3:13">
      <c r="C180268" s="54">
        <v>5.0761740725950395E-3</v>
      </c>
      <c r="H180268" s="54">
        <v>0.54569985204507288</v>
      </c>
      <c r="M180268" s="54">
        <v>7.9500000000000003E-4</v>
      </c>
    </row>
    <row r="180269" spans="3:13">
      <c r="C180269" s="54">
        <v>5.5107664181402539E-2</v>
      </c>
      <c r="H180269" s="54">
        <v>1.4250839924543612</v>
      </c>
      <c r="M180269" s="54">
        <v>6.5550000000000001E-3</v>
      </c>
    </row>
    <row r="180270" spans="3:13">
      <c r="C180270" s="54">
        <v>4.7591062335360472E-2</v>
      </c>
      <c r="H180270" s="54">
        <v>0.83021181325111582</v>
      </c>
      <c r="M180270" s="54">
        <v>7.489E-3</v>
      </c>
    </row>
    <row r="180271" spans="3:13">
      <c r="C180271" s="54">
        <v>2.8721736505302364E-2</v>
      </c>
      <c r="H180271" s="54">
        <v>0.93417573124540798</v>
      </c>
      <c r="M180271" s="54">
        <v>3.124E-3</v>
      </c>
    </row>
    <row r="180272" spans="3:13">
      <c r="C180272" s="54">
        <v>5.3545676131504905E-2</v>
      </c>
      <c r="H180272" s="54">
        <v>0.36545298179453939</v>
      </c>
      <c r="M180272" s="54">
        <v>2.6477000000000001E-2</v>
      </c>
    </row>
    <row r="180273" spans="3:13">
      <c r="C180273" s="54">
        <v>8.782093497681267E-4</v>
      </c>
      <c r="H180273" s="54">
        <v>1.2507751101830376</v>
      </c>
      <c r="M180273" s="54">
        <v>9.1000000000000003E-5</v>
      </c>
    </row>
    <row r="180274" spans="3:13">
      <c r="C180274" s="54">
        <v>4.0710265854282647E-2</v>
      </c>
      <c r="H180274" s="54">
        <v>0.75982678985877961</v>
      </c>
      <c r="M180274" s="54">
        <v>3.0360000000000001E-3</v>
      </c>
    </row>
    <row r="180275" spans="3:13">
      <c r="C180275" s="54">
        <v>3.7781665327779997E-2</v>
      </c>
      <c r="H180275" s="54">
        <v>7.089317904691167E-2</v>
      </c>
      <c r="M180275" s="54">
        <v>4.8391000000000003E-2</v>
      </c>
    </row>
    <row r="180276" spans="3:13">
      <c r="C180276" s="54">
        <v>2.120680180811968E-2</v>
      </c>
      <c r="H180276" s="54">
        <v>1.0771734258004013</v>
      </c>
      <c r="M180276" s="54">
        <v>2.3319999999999999E-3</v>
      </c>
    </row>
    <row r="180277" spans="3:13">
      <c r="C180277" s="54">
        <v>3.6479641426960814E-2</v>
      </c>
      <c r="H180277" s="54">
        <v>0.96927529759454656</v>
      </c>
      <c r="M180277" s="54">
        <v>2.2920000000000002E-3</v>
      </c>
    </row>
    <row r="180278" spans="3:13">
      <c r="C180278" s="54">
        <v>4.888758063401643E-2</v>
      </c>
      <c r="H180278" s="54">
        <v>0.92008399688319353</v>
      </c>
      <c r="M180278" s="54">
        <v>1.7899999999999999E-3</v>
      </c>
    </row>
    <row r="180279" spans="3:13">
      <c r="C180279" s="54">
        <v>2.9489443027787415E-2</v>
      </c>
      <c r="H180279" s="54">
        <v>0.8572094592102032</v>
      </c>
      <c r="M180279" s="54">
        <v>2.836E-3</v>
      </c>
    </row>
    <row r="180280" spans="3:13">
      <c r="C180280" s="54">
        <v>3.5794206211355054E-2</v>
      </c>
      <c r="H180280" s="54">
        <v>0.51795685396217339</v>
      </c>
      <c r="M180280" s="54">
        <v>8.0450000000000001E-3</v>
      </c>
    </row>
    <row r="180281" spans="3:13">
      <c r="C180281" s="54">
        <v>8.885580293093491E-2</v>
      </c>
      <c r="H180281" s="54">
        <v>1.3172831496082702</v>
      </c>
      <c r="M180281" s="54">
        <v>9.3650000000000001E-3</v>
      </c>
    </row>
    <row r="180282" spans="3:13">
      <c r="C180282" s="54">
        <v>2.8603795598854315E-2</v>
      </c>
      <c r="H180282" s="54">
        <v>0.61637458364227082</v>
      </c>
      <c r="M180282" s="54">
        <v>3.7799999999999999E-3</v>
      </c>
    </row>
    <row r="180283" spans="3:13">
      <c r="C180283" s="54">
        <v>2.9750287577154391E-2</v>
      </c>
      <c r="H180283" s="54">
        <v>0.94882610255893773</v>
      </c>
      <c r="M180283" s="54">
        <v>8.1800000000000004E-4</v>
      </c>
    </row>
    <row r="180284" spans="3:13">
      <c r="C180284" s="54">
        <v>4.3960780015009325E-2</v>
      </c>
      <c r="H180284" s="54">
        <v>0.83574717432239631</v>
      </c>
      <c r="M180284" s="54">
        <v>2.1810000000000002E-3</v>
      </c>
    </row>
    <row r="180285" spans="3:13">
      <c r="C180285" s="54">
        <v>1.6758963639937639E-2</v>
      </c>
      <c r="H180285" s="54">
        <v>1.3788170063221501</v>
      </c>
      <c r="M180285" s="54">
        <v>1.5920000000000001E-3</v>
      </c>
    </row>
    <row r="180286" spans="3:13">
      <c r="C180286" s="54">
        <v>4.4672080474894009E-2</v>
      </c>
      <c r="H180286" s="54">
        <v>1.0096716356022046</v>
      </c>
      <c r="M180286" s="54">
        <v>1.5969999999999999E-3</v>
      </c>
    </row>
    <row r="180287" spans="3:13">
      <c r="C180287" s="54">
        <v>0.17436949880896915</v>
      </c>
      <c r="H180287" s="54">
        <v>0.38665621958351226</v>
      </c>
      <c r="M180287" s="54">
        <v>3.3798000000000002E-2</v>
      </c>
    </row>
    <row r="180288" spans="3:13">
      <c r="C180288" s="54">
        <v>3.6780465204438513E-2</v>
      </c>
      <c r="H180288" s="54">
        <v>1.0507508843656985</v>
      </c>
      <c r="M180288" s="54">
        <v>1.0460000000000001E-3</v>
      </c>
    </row>
    <row r="180289" spans="3:13">
      <c r="C180289" s="54">
        <v>3.0833000459134109E-2</v>
      </c>
      <c r="H180289" s="54">
        <v>0.83756723499575947</v>
      </c>
      <c r="M180289" s="54">
        <v>2.4780000000000002E-3</v>
      </c>
    </row>
    <row r="180290" spans="3:13">
      <c r="C180290" s="54">
        <v>3.8043685361934088E-2</v>
      </c>
      <c r="H180290" s="54">
        <v>0.739255292424569</v>
      </c>
      <c r="M180290" s="54">
        <v>3.6099999999999999E-3</v>
      </c>
    </row>
    <row r="180291" spans="3:13">
      <c r="C180291" s="54">
        <v>2.9140050401477605E-2</v>
      </c>
      <c r="H180291" s="54">
        <v>0.98815717751944543</v>
      </c>
      <c r="M180291" s="54">
        <v>1.361E-3</v>
      </c>
    </row>
    <row r="180292" spans="3:13">
      <c r="C180292" s="54">
        <v>4.9942922227896681E-2</v>
      </c>
      <c r="H180292" s="54">
        <v>1.014306074005735</v>
      </c>
      <c r="M180292" s="54">
        <v>9.41E-4</v>
      </c>
    </row>
    <row r="180293" spans="3:13">
      <c r="C180293" s="54">
        <v>4.9463082108494615E-2</v>
      </c>
      <c r="H180293" s="54">
        <v>0.82678008761581667</v>
      </c>
      <c r="M180293" s="54">
        <v>3.4619999999999998E-3</v>
      </c>
    </row>
    <row r="180294" spans="3:13">
      <c r="C180294" s="54">
        <v>4.606552000699727E-2</v>
      </c>
      <c r="H180294" s="54">
        <v>0.89469986428125048</v>
      </c>
      <c r="M180294" s="54">
        <v>2.5360000000000001E-3</v>
      </c>
    </row>
    <row r="180295" spans="3:13">
      <c r="C180295" s="54">
        <v>3.5554141456631529E-2</v>
      </c>
      <c r="H180295" s="54">
        <v>1.1950610358590832</v>
      </c>
      <c r="M180295" s="54">
        <v>4.1619999999999999E-3</v>
      </c>
    </row>
    <row r="180296" spans="3:13">
      <c r="C180296" s="54">
        <v>3.2671684903604142E-2</v>
      </c>
      <c r="H180296" s="54">
        <v>1.1379173950693919</v>
      </c>
      <c r="M180296" s="54">
        <v>2.0449999999999999E-3</v>
      </c>
    </row>
    <row r="180297" spans="3:13">
      <c r="C180297" s="54">
        <v>3.3631924750098185E-2</v>
      </c>
      <c r="H180297" s="54">
        <v>1.2654922075171169</v>
      </c>
      <c r="M180297" s="54">
        <v>3.0379999999999999E-3</v>
      </c>
    </row>
    <row r="180298" spans="3:13">
      <c r="C180298" s="54">
        <v>2.0936738861138157E-2</v>
      </c>
      <c r="H180298" s="54">
        <v>0.40589174644881959</v>
      </c>
      <c r="M180298" s="54">
        <v>6.1500000000000001E-3</v>
      </c>
    </row>
    <row r="180299" spans="3:13">
      <c r="C180299" s="54">
        <v>3.0772951187603426E-2</v>
      </c>
      <c r="H180299" s="54">
        <v>1.1107272593582402</v>
      </c>
      <c r="M180299" s="54">
        <v>2.5799999999999998E-3</v>
      </c>
    </row>
    <row r="180300" spans="3:13">
      <c r="C180300" s="54">
        <v>0.21190060412260434</v>
      </c>
      <c r="H180300" s="54">
        <v>0.90907293396195543</v>
      </c>
      <c r="M180300" s="54">
        <v>1.2007E-2</v>
      </c>
    </row>
    <row r="180301" spans="3:13">
      <c r="C180301" s="54">
        <v>5.8735137891407052E-2</v>
      </c>
      <c r="H180301" s="54">
        <v>2.1810264457932513</v>
      </c>
      <c r="M180301" s="54">
        <v>1.6843E-2</v>
      </c>
    </row>
    <row r="180302" spans="3:13">
      <c r="C180302" s="54">
        <v>1.791399797858231E-2</v>
      </c>
      <c r="H180302" s="54">
        <v>0.83331893671806789</v>
      </c>
      <c r="M180302" s="54">
        <v>1.6000000000000001E-3</v>
      </c>
    </row>
    <row r="180303" spans="3:13">
      <c r="C180303" s="54">
        <v>2.8595590197915115E-2</v>
      </c>
      <c r="H180303" s="54">
        <v>1.1021728286262631</v>
      </c>
      <c r="M180303" s="54">
        <v>2.0089999999999999E-3</v>
      </c>
    </row>
    <row r="180304" spans="3:13">
      <c r="C180304" s="54">
        <v>1.518851294974388E-2</v>
      </c>
      <c r="H180304" s="54">
        <v>0.73633525247542397</v>
      </c>
      <c r="M180304" s="54">
        <v>1.647E-3</v>
      </c>
    </row>
    <row r="180305" spans="3:13">
      <c r="C180305" s="54">
        <v>1.3152287542009386E-2</v>
      </c>
      <c r="H180305" s="54">
        <v>2.0654325961447135</v>
      </c>
      <c r="M180305" s="54">
        <v>3.503E-3</v>
      </c>
    </row>
    <row r="180306" spans="3:13">
      <c r="C180306" s="54">
        <v>3.223722703468343E-2</v>
      </c>
      <c r="H180306" s="54">
        <v>0.9780420492915104</v>
      </c>
      <c r="M180306" s="54">
        <v>1.668E-3</v>
      </c>
    </row>
    <row r="180307" spans="3:13">
      <c r="C180307" s="54">
        <v>2.3282267087558896E-4</v>
      </c>
      <c r="H180307" s="54">
        <v>0</v>
      </c>
      <c r="M180307" s="54">
        <v>4.1199999999999999E-4</v>
      </c>
    </row>
    <row r="196610" spans="3:13">
      <c r="C196610" s="54" t="s">
        <v>1223</v>
      </c>
      <c r="H196610" s="54" t="s">
        <v>1231</v>
      </c>
      <c r="M196610" s="54" t="s">
        <v>1224</v>
      </c>
    </row>
    <row r="196611" spans="3:13">
      <c r="C196611" s="54">
        <v>4.5059906413157817E-2</v>
      </c>
      <c r="H196611" s="54">
        <v>0.96371085163482217</v>
      </c>
      <c r="M196611" s="54">
        <v>9.9200000000000004E-4</v>
      </c>
    </row>
    <row r="196612" spans="3:13">
      <c r="C196612" s="54">
        <v>3.740606523632322E-2</v>
      </c>
      <c r="H196612" s="54">
        <v>0.48465474320031932</v>
      </c>
      <c r="M196612" s="54">
        <v>1.9996E-2</v>
      </c>
    </row>
    <row r="196613" spans="3:13">
      <c r="C196613" s="54">
        <v>2.1970145413600834E-2</v>
      </c>
      <c r="H196613" s="54">
        <v>1.5528938933845255</v>
      </c>
      <c r="M196613" s="54">
        <v>3.3969999999999998E-3</v>
      </c>
    </row>
    <row r="196614" spans="3:13">
      <c r="C196614" s="54">
        <v>2.8353772922653429E-2</v>
      </c>
      <c r="H196614" s="54">
        <v>0.57426789549802493</v>
      </c>
      <c r="M196614" s="54">
        <v>4.248E-3</v>
      </c>
    </row>
    <row r="196615" spans="3:13">
      <c r="C196615" s="54">
        <v>4.3049601739210519E-2</v>
      </c>
      <c r="H196615" s="54">
        <v>0.87481123848233699</v>
      </c>
      <c r="M196615" s="54">
        <v>2.7699999999999999E-3</v>
      </c>
    </row>
    <row r="196616" spans="3:13">
      <c r="C196616" s="54">
        <v>5.3876270837737335E-2</v>
      </c>
      <c r="H196616" s="54">
        <v>1.6349631897970485</v>
      </c>
      <c r="M196616" s="54">
        <v>7.2779999999999997E-3</v>
      </c>
    </row>
    <row r="196617" spans="3:13">
      <c r="C196617" s="54">
        <v>3.8925127935938782E-2</v>
      </c>
      <c r="H196617" s="54">
        <v>0.78659382910081799</v>
      </c>
      <c r="M196617" s="54">
        <v>8.7290000000000006E-3</v>
      </c>
    </row>
    <row r="196618" spans="3:13">
      <c r="C196618" s="54">
        <v>5.9039956989634164E-2</v>
      </c>
      <c r="H196618" s="54">
        <v>0.85731048901214202</v>
      </c>
      <c r="M196618" s="54">
        <v>1.3089999999999999E-2</v>
      </c>
    </row>
    <row r="196619" spans="3:13">
      <c r="C196619" s="54">
        <v>1.7418226726490772E-2</v>
      </c>
      <c r="H196619" s="54">
        <v>0.25225860529032862</v>
      </c>
      <c r="M196619" s="54">
        <v>1.005E-2</v>
      </c>
    </row>
    <row r="196620" spans="3:13">
      <c r="C196620" s="54">
        <v>9.1568055162327189E-2</v>
      </c>
      <c r="H196620" s="54">
        <v>1.154522391840624</v>
      </c>
      <c r="M196620" s="54">
        <v>4.1910000000000003E-3</v>
      </c>
    </row>
    <row r="196621" spans="3:13">
      <c r="C196621" s="54">
        <v>4.5129438923112934E-2</v>
      </c>
      <c r="H196621" s="54">
        <v>1.0402996069596908</v>
      </c>
      <c r="M196621" s="54">
        <v>6.5300000000000004E-4</v>
      </c>
    </row>
    <row r="196622" spans="3:13">
      <c r="C196622" s="54">
        <v>4.1730626595018916E-2</v>
      </c>
      <c r="H196622" s="54">
        <v>0.94988981372467185</v>
      </c>
      <c r="M196622" s="54">
        <v>1.916E-3</v>
      </c>
    </row>
    <row r="196623" spans="3:13">
      <c r="C196623" s="54">
        <v>5.2828648431803092E-2</v>
      </c>
      <c r="H196623" s="54">
        <v>1.3137761622372364</v>
      </c>
      <c r="M196623" s="54">
        <v>6.2769999999999996E-3</v>
      </c>
    </row>
    <row r="196624" spans="3:13">
      <c r="C196624" s="54">
        <v>4.7758138428611513E-2</v>
      </c>
      <c r="H196624" s="54">
        <v>0.8876933323560392</v>
      </c>
      <c r="M196624" s="54">
        <v>3.8040000000000001E-3</v>
      </c>
    </row>
    <row r="196625" spans="3:13">
      <c r="C196625" s="54">
        <v>8.8370421335362992E-2</v>
      </c>
      <c r="H196625" s="54">
        <v>2.4315377357932824</v>
      </c>
      <c r="M196625" s="54">
        <v>2.2339999999999999E-2</v>
      </c>
    </row>
    <row r="196626" spans="3:13">
      <c r="C196626" s="54">
        <v>4.8270998206646161E-2</v>
      </c>
      <c r="H196626" s="54">
        <v>0.55191354779714785</v>
      </c>
      <c r="M196626" s="54">
        <v>1.2579E-2</v>
      </c>
    </row>
    <row r="196627" spans="3:13">
      <c r="C196627" s="54">
        <v>2.7435635935830843E-2</v>
      </c>
      <c r="H196627" s="54">
        <v>1.6581670704781704</v>
      </c>
      <c r="M196627" s="54">
        <v>4.7390000000000002E-3</v>
      </c>
    </row>
    <row r="196628" spans="3:13">
      <c r="C196628" s="54">
        <v>2.742604567359538E-2</v>
      </c>
      <c r="H196628" s="54">
        <v>0.88366407396570612</v>
      </c>
      <c r="M196628" s="54">
        <v>5.1710000000000002E-3</v>
      </c>
    </row>
    <row r="196629" spans="3:13">
      <c r="C196629" s="54">
        <v>5.7792811386112482E-2</v>
      </c>
      <c r="H196629" s="54">
        <v>0.66057008419578356</v>
      </c>
      <c r="M196629" s="54">
        <v>6.143E-3</v>
      </c>
    </row>
    <row r="196630" spans="3:13">
      <c r="C196630" s="54">
        <v>6.4995701246970891E-2</v>
      </c>
      <c r="H196630" s="54">
        <v>2.630158826949538</v>
      </c>
      <c r="M196630" s="54">
        <v>2.1676000000000001E-2</v>
      </c>
    </row>
    <row r="196631" spans="3:13">
      <c r="C196631" s="54">
        <v>0.10947431096420152</v>
      </c>
      <c r="H196631" s="54">
        <v>0.86445994415991845</v>
      </c>
      <c r="M196631" s="54">
        <v>1.337E-2</v>
      </c>
    </row>
    <row r="196632" spans="3:13">
      <c r="C196632" s="54">
        <v>4.4348950832952018E-2</v>
      </c>
      <c r="H196632" s="54">
        <v>0.86301017683041092</v>
      </c>
      <c r="M196632" s="54">
        <v>2.7339999999999999E-3</v>
      </c>
    </row>
    <row r="196633" spans="3:13">
      <c r="C196633" s="54">
        <v>8.8908291109755275E-2</v>
      </c>
      <c r="H196633" s="54">
        <v>0.68328399888534475</v>
      </c>
      <c r="M196633" s="54">
        <v>7.2820000000000003E-3</v>
      </c>
    </row>
    <row r="196634" spans="3:13">
      <c r="C196634" s="54">
        <v>6.6992408544587365E-2</v>
      </c>
      <c r="H196634" s="54">
        <v>0.666441979335476</v>
      </c>
      <c r="M196634" s="54">
        <v>8.4410000000000006E-3</v>
      </c>
    </row>
    <row r="196635" spans="3:13">
      <c r="C196635" s="54">
        <v>0.10230260038894111</v>
      </c>
      <c r="H196635" s="54">
        <v>0.84439309162889109</v>
      </c>
      <c r="M196635" s="54">
        <v>6.8950000000000001E-3</v>
      </c>
    </row>
    <row r="196636" spans="3:13">
      <c r="C196636" s="54">
        <v>7.516506817407069E-2</v>
      </c>
      <c r="H196636" s="54">
        <v>1.7888826926117365</v>
      </c>
      <c r="M196636" s="54">
        <v>1.6150000000000001E-2</v>
      </c>
    </row>
    <row r="196637" spans="3:13">
      <c r="C196637" s="54">
        <v>8.8458315191676198E-2</v>
      </c>
      <c r="H196637" s="54">
        <v>1.7695245186193906</v>
      </c>
      <c r="M196637" s="54">
        <v>2.2046E-2</v>
      </c>
    </row>
    <row r="196638" spans="3:13">
      <c r="C196638" s="54">
        <v>5.2766475957823467E-2</v>
      </c>
      <c r="H196638" s="54">
        <v>2.4769566916721195</v>
      </c>
      <c r="M196638" s="54">
        <v>2.1288999999999999E-2</v>
      </c>
    </row>
    <row r="196639" spans="3:13">
      <c r="C196639" s="54">
        <v>7.8882082704643655E-2</v>
      </c>
      <c r="H196639" s="54">
        <v>0.72338969418707011</v>
      </c>
      <c r="M196639" s="54">
        <v>7.0829999999999999E-3</v>
      </c>
    </row>
    <row r="196640" spans="3:13">
      <c r="C196640" s="54">
        <v>3.9934319161730007E-2</v>
      </c>
      <c r="H196640" s="54">
        <v>1.2145187102184853</v>
      </c>
      <c r="M196640" s="54">
        <v>4.457E-3</v>
      </c>
    </row>
    <row r="196641" spans="3:13">
      <c r="C196641" s="54">
        <v>4.9473520138967865E-2</v>
      </c>
      <c r="H196641" s="54">
        <v>0.92719115036015176</v>
      </c>
      <c r="M196641" s="54">
        <v>1.5319999999999999E-3</v>
      </c>
    </row>
    <row r="196642" spans="3:13">
      <c r="C196642" s="54">
        <v>8.5933283501507376E-2</v>
      </c>
      <c r="H196642" s="54">
        <v>0.95710533333531134</v>
      </c>
      <c r="M196642" s="54">
        <v>3.5469999999999998E-3</v>
      </c>
    </row>
    <row r="196643" spans="3:13">
      <c r="C196643" s="54">
        <v>8.3903037486537879E-2</v>
      </c>
      <c r="H196643" s="54">
        <v>0.13624322388541518</v>
      </c>
      <c r="M196643" s="54">
        <v>6.3480999999999996E-2</v>
      </c>
    </row>
    <row r="196644" spans="3:13">
      <c r="C196644" s="54">
        <v>4.5096203660596627E-2</v>
      </c>
      <c r="H196644" s="54">
        <v>0.83910288255265753</v>
      </c>
      <c r="M196644" s="54">
        <v>7.3130000000000001E-3</v>
      </c>
    </row>
    <row r="196645" spans="3:13">
      <c r="C196645" s="54">
        <v>4.74561892762718E-2</v>
      </c>
      <c r="H196645" s="54">
        <v>1.4575501446143102</v>
      </c>
      <c r="M196645" s="54">
        <v>4.4929999999999996E-3</v>
      </c>
    </row>
    <row r="196646" spans="3:13">
      <c r="C196646" s="54">
        <v>3.7301771902409665E-2</v>
      </c>
      <c r="H196646" s="54">
        <v>1.0723226474119376</v>
      </c>
      <c r="M196646" s="54">
        <v>3.0240000000000002E-3</v>
      </c>
    </row>
    <row r="196647" spans="3:13">
      <c r="C196647" s="54">
        <v>8.197247570591551E-2</v>
      </c>
      <c r="H196647" s="54">
        <v>0.9516682562066946</v>
      </c>
      <c r="M196647" s="54">
        <v>9.8930000000000008E-3</v>
      </c>
    </row>
    <row r="196648" spans="3:13">
      <c r="C196648" s="54">
        <v>4.5973586897288622E-2</v>
      </c>
      <c r="H196648" s="54">
        <v>3.9069277819552592</v>
      </c>
      <c r="M196648" s="54">
        <v>1.7845E-2</v>
      </c>
    </row>
    <row r="196649" spans="3:13">
      <c r="C196649" s="54">
        <v>0.18682881943400589</v>
      </c>
      <c r="H196649" s="54">
        <v>1.4149805236485815</v>
      </c>
      <c r="M196649" s="54">
        <v>2.3365E-2</v>
      </c>
    </row>
    <row r="196650" spans="3:13">
      <c r="C196650" s="54">
        <v>6.1667944916421961E-2</v>
      </c>
      <c r="H196650" s="54">
        <v>0.73671190350136773</v>
      </c>
      <c r="M196650" s="54">
        <v>5.1799999999999997E-3</v>
      </c>
    </row>
    <row r="196651" spans="3:13">
      <c r="C196651" s="54">
        <v>4.5748725448924728E-2</v>
      </c>
      <c r="H196651" s="54">
        <v>0.74928826455297004</v>
      </c>
      <c r="M196651" s="54">
        <v>4.9179999999999996E-3</v>
      </c>
    </row>
    <row r="196652" spans="3:13">
      <c r="C196652" s="54">
        <v>5.0761740725950395E-3</v>
      </c>
      <c r="H196652" s="54">
        <v>0.54569985204507288</v>
      </c>
      <c r="M196652" s="54">
        <v>7.9500000000000003E-4</v>
      </c>
    </row>
    <row r="196653" spans="3:13">
      <c r="C196653" s="54">
        <v>5.5107664181402539E-2</v>
      </c>
      <c r="H196653" s="54">
        <v>1.4250839924543612</v>
      </c>
      <c r="M196653" s="54">
        <v>6.5550000000000001E-3</v>
      </c>
    </row>
    <row r="196654" spans="3:13">
      <c r="C196654" s="54">
        <v>4.7591062335360472E-2</v>
      </c>
      <c r="H196654" s="54">
        <v>0.83021181325111582</v>
      </c>
      <c r="M196654" s="54">
        <v>7.489E-3</v>
      </c>
    </row>
    <row r="196655" spans="3:13">
      <c r="C196655" s="54">
        <v>2.8721736505302364E-2</v>
      </c>
      <c r="H196655" s="54">
        <v>0.93417573124540798</v>
      </c>
      <c r="M196655" s="54">
        <v>3.124E-3</v>
      </c>
    </row>
    <row r="196656" spans="3:13">
      <c r="C196656" s="54">
        <v>5.3545676131504905E-2</v>
      </c>
      <c r="H196656" s="54">
        <v>0.36545298179453939</v>
      </c>
      <c r="M196656" s="54">
        <v>2.6477000000000001E-2</v>
      </c>
    </row>
    <row r="196657" spans="3:13">
      <c r="C196657" s="54">
        <v>8.782093497681267E-4</v>
      </c>
      <c r="H196657" s="54">
        <v>1.2507751101830376</v>
      </c>
      <c r="M196657" s="54">
        <v>9.1000000000000003E-5</v>
      </c>
    </row>
    <row r="196658" spans="3:13">
      <c r="C196658" s="54">
        <v>4.0710265854282647E-2</v>
      </c>
      <c r="H196658" s="54">
        <v>0.75982678985877961</v>
      </c>
      <c r="M196658" s="54">
        <v>3.0360000000000001E-3</v>
      </c>
    </row>
    <row r="196659" spans="3:13">
      <c r="C196659" s="54">
        <v>3.7781665327779997E-2</v>
      </c>
      <c r="H196659" s="54">
        <v>7.089317904691167E-2</v>
      </c>
      <c r="M196659" s="54">
        <v>4.8391000000000003E-2</v>
      </c>
    </row>
    <row r="196660" spans="3:13">
      <c r="C196660" s="54">
        <v>2.120680180811968E-2</v>
      </c>
      <c r="H196660" s="54">
        <v>1.0771734258004013</v>
      </c>
      <c r="M196660" s="54">
        <v>2.3319999999999999E-3</v>
      </c>
    </row>
    <row r="196661" spans="3:13">
      <c r="C196661" s="54">
        <v>3.6479641426960814E-2</v>
      </c>
      <c r="H196661" s="54">
        <v>0.96927529759454656</v>
      </c>
      <c r="M196661" s="54">
        <v>2.2920000000000002E-3</v>
      </c>
    </row>
    <row r="196662" spans="3:13">
      <c r="C196662" s="54">
        <v>4.888758063401643E-2</v>
      </c>
      <c r="H196662" s="54">
        <v>0.92008399688319353</v>
      </c>
      <c r="M196662" s="54">
        <v>1.7899999999999999E-3</v>
      </c>
    </row>
    <row r="196663" spans="3:13">
      <c r="C196663" s="54">
        <v>2.9489443027787415E-2</v>
      </c>
      <c r="H196663" s="54">
        <v>0.8572094592102032</v>
      </c>
      <c r="M196663" s="54">
        <v>2.836E-3</v>
      </c>
    </row>
    <row r="196664" spans="3:13">
      <c r="C196664" s="54">
        <v>3.5794206211355054E-2</v>
      </c>
      <c r="H196664" s="54">
        <v>0.51795685396217339</v>
      </c>
      <c r="M196664" s="54">
        <v>8.0450000000000001E-3</v>
      </c>
    </row>
    <row r="196665" spans="3:13">
      <c r="C196665" s="54">
        <v>8.885580293093491E-2</v>
      </c>
      <c r="H196665" s="54">
        <v>1.3172831496082702</v>
      </c>
      <c r="M196665" s="54">
        <v>9.3650000000000001E-3</v>
      </c>
    </row>
    <row r="196666" spans="3:13">
      <c r="C196666" s="54">
        <v>2.8603795598854315E-2</v>
      </c>
      <c r="H196666" s="54">
        <v>0.61637458364227082</v>
      </c>
      <c r="M196666" s="54">
        <v>3.7799999999999999E-3</v>
      </c>
    </row>
    <row r="196667" spans="3:13">
      <c r="C196667" s="54">
        <v>2.9750287577154391E-2</v>
      </c>
      <c r="H196667" s="54">
        <v>0.94882610255893773</v>
      </c>
      <c r="M196667" s="54">
        <v>8.1800000000000004E-4</v>
      </c>
    </row>
    <row r="196668" spans="3:13">
      <c r="C196668" s="54">
        <v>4.3960780015009325E-2</v>
      </c>
      <c r="H196668" s="54">
        <v>0.83574717432239631</v>
      </c>
      <c r="M196668" s="54">
        <v>2.1810000000000002E-3</v>
      </c>
    </row>
    <row r="196669" spans="3:13">
      <c r="C196669" s="54">
        <v>1.6758963639937639E-2</v>
      </c>
      <c r="H196669" s="54">
        <v>1.3788170063221501</v>
      </c>
      <c r="M196669" s="54">
        <v>1.5920000000000001E-3</v>
      </c>
    </row>
    <row r="196670" spans="3:13">
      <c r="C196670" s="54">
        <v>4.4672080474894009E-2</v>
      </c>
      <c r="H196670" s="54">
        <v>1.0096716356022046</v>
      </c>
      <c r="M196670" s="54">
        <v>1.5969999999999999E-3</v>
      </c>
    </row>
    <row r="196671" spans="3:13">
      <c r="C196671" s="54">
        <v>0.17436949880896915</v>
      </c>
      <c r="H196671" s="54">
        <v>0.38665621958351226</v>
      </c>
      <c r="M196671" s="54">
        <v>3.3798000000000002E-2</v>
      </c>
    </row>
    <row r="196672" spans="3:13">
      <c r="C196672" s="54">
        <v>3.6780465204438513E-2</v>
      </c>
      <c r="H196672" s="54">
        <v>1.0507508843656985</v>
      </c>
      <c r="M196672" s="54">
        <v>1.0460000000000001E-3</v>
      </c>
    </row>
    <row r="196673" spans="3:13">
      <c r="C196673" s="54">
        <v>3.0833000459134109E-2</v>
      </c>
      <c r="H196673" s="54">
        <v>0.83756723499575947</v>
      </c>
      <c r="M196673" s="54">
        <v>2.4780000000000002E-3</v>
      </c>
    </row>
    <row r="196674" spans="3:13">
      <c r="C196674" s="54">
        <v>3.8043685361934088E-2</v>
      </c>
      <c r="H196674" s="54">
        <v>0.739255292424569</v>
      </c>
      <c r="M196674" s="54">
        <v>3.6099999999999999E-3</v>
      </c>
    </row>
    <row r="196675" spans="3:13">
      <c r="C196675" s="54">
        <v>2.9140050401477605E-2</v>
      </c>
      <c r="H196675" s="54">
        <v>0.98815717751944543</v>
      </c>
      <c r="M196675" s="54">
        <v>1.361E-3</v>
      </c>
    </row>
    <row r="196676" spans="3:13">
      <c r="C196676" s="54">
        <v>4.9942922227896681E-2</v>
      </c>
      <c r="H196676" s="54">
        <v>1.014306074005735</v>
      </c>
      <c r="M196676" s="54">
        <v>9.41E-4</v>
      </c>
    </row>
    <row r="196677" spans="3:13">
      <c r="C196677" s="54">
        <v>4.9463082108494615E-2</v>
      </c>
      <c r="H196677" s="54">
        <v>0.82678008761581667</v>
      </c>
      <c r="M196677" s="54">
        <v>3.4619999999999998E-3</v>
      </c>
    </row>
    <row r="196678" spans="3:13">
      <c r="C196678" s="54">
        <v>4.606552000699727E-2</v>
      </c>
      <c r="H196678" s="54">
        <v>0.89469986428125048</v>
      </c>
      <c r="M196678" s="54">
        <v>2.5360000000000001E-3</v>
      </c>
    </row>
    <row r="196679" spans="3:13">
      <c r="C196679" s="54">
        <v>3.5554141456631529E-2</v>
      </c>
      <c r="H196679" s="54">
        <v>1.1950610358590832</v>
      </c>
      <c r="M196679" s="54">
        <v>4.1619999999999999E-3</v>
      </c>
    </row>
    <row r="196680" spans="3:13">
      <c r="C196680" s="54">
        <v>3.2671684903604142E-2</v>
      </c>
      <c r="H196680" s="54">
        <v>1.1379173950693919</v>
      </c>
      <c r="M196680" s="54">
        <v>2.0449999999999999E-3</v>
      </c>
    </row>
    <row r="196681" spans="3:13">
      <c r="C196681" s="54">
        <v>3.3631924750098185E-2</v>
      </c>
      <c r="H196681" s="54">
        <v>1.2654922075171169</v>
      </c>
      <c r="M196681" s="54">
        <v>3.0379999999999999E-3</v>
      </c>
    </row>
    <row r="196682" spans="3:13">
      <c r="C196682" s="54">
        <v>2.0936738861138157E-2</v>
      </c>
      <c r="H196682" s="54">
        <v>0.40589174644881959</v>
      </c>
      <c r="M196682" s="54">
        <v>6.1500000000000001E-3</v>
      </c>
    </row>
    <row r="196683" spans="3:13">
      <c r="C196683" s="54">
        <v>3.0772951187603426E-2</v>
      </c>
      <c r="H196683" s="54">
        <v>1.1107272593582402</v>
      </c>
      <c r="M196683" s="54">
        <v>2.5799999999999998E-3</v>
      </c>
    </row>
    <row r="196684" spans="3:13">
      <c r="C196684" s="54">
        <v>0.21190060412260434</v>
      </c>
      <c r="H196684" s="54">
        <v>0.90907293396195543</v>
      </c>
      <c r="M196684" s="54">
        <v>1.2007E-2</v>
      </c>
    </row>
    <row r="196685" spans="3:13">
      <c r="C196685" s="54">
        <v>5.8735137891407052E-2</v>
      </c>
      <c r="H196685" s="54">
        <v>2.1810264457932513</v>
      </c>
      <c r="M196685" s="54">
        <v>1.6843E-2</v>
      </c>
    </row>
    <row r="196686" spans="3:13">
      <c r="C196686" s="54">
        <v>1.791399797858231E-2</v>
      </c>
      <c r="H196686" s="54">
        <v>0.83331893671806789</v>
      </c>
      <c r="M196686" s="54">
        <v>1.6000000000000001E-3</v>
      </c>
    </row>
    <row r="196687" spans="3:13">
      <c r="C196687" s="54">
        <v>2.8595590197915115E-2</v>
      </c>
      <c r="H196687" s="54">
        <v>1.1021728286262631</v>
      </c>
      <c r="M196687" s="54">
        <v>2.0089999999999999E-3</v>
      </c>
    </row>
    <row r="196688" spans="3:13">
      <c r="C196688" s="54">
        <v>1.518851294974388E-2</v>
      </c>
      <c r="H196688" s="54">
        <v>0.73633525247542397</v>
      </c>
      <c r="M196688" s="54">
        <v>1.647E-3</v>
      </c>
    </row>
    <row r="196689" spans="3:13">
      <c r="C196689" s="54">
        <v>1.3152287542009386E-2</v>
      </c>
      <c r="H196689" s="54">
        <v>2.0654325961447135</v>
      </c>
      <c r="M196689" s="54">
        <v>3.503E-3</v>
      </c>
    </row>
    <row r="196690" spans="3:13">
      <c r="C196690" s="54">
        <v>3.223722703468343E-2</v>
      </c>
      <c r="H196690" s="54">
        <v>0.9780420492915104</v>
      </c>
      <c r="M196690" s="54">
        <v>1.668E-3</v>
      </c>
    </row>
    <row r="196691" spans="3:13">
      <c r="C196691" s="54">
        <v>2.3282267087558896E-4</v>
      </c>
      <c r="H196691" s="54">
        <v>0</v>
      </c>
      <c r="M196691" s="54">
        <v>4.1199999999999999E-4</v>
      </c>
    </row>
    <row r="212994" spans="3:13">
      <c r="C212994" s="54" t="s">
        <v>1223</v>
      </c>
      <c r="H212994" s="54" t="s">
        <v>1231</v>
      </c>
      <c r="M212994" s="54" t="s">
        <v>1224</v>
      </c>
    </row>
    <row r="212995" spans="3:13">
      <c r="C212995" s="54">
        <v>4.5059906413157817E-2</v>
      </c>
      <c r="H212995" s="54">
        <v>0.96371085163482217</v>
      </c>
      <c r="M212995" s="54">
        <v>9.9200000000000004E-4</v>
      </c>
    </row>
    <row r="212996" spans="3:13">
      <c r="C212996" s="54">
        <v>3.740606523632322E-2</v>
      </c>
      <c r="H212996" s="54">
        <v>0.48465474320031932</v>
      </c>
      <c r="M212996" s="54">
        <v>1.9996E-2</v>
      </c>
    </row>
    <row r="212997" spans="3:13">
      <c r="C212997" s="54">
        <v>2.1970145413600834E-2</v>
      </c>
      <c r="H212997" s="54">
        <v>1.5528938933845255</v>
      </c>
      <c r="M212997" s="54">
        <v>3.3969999999999998E-3</v>
      </c>
    </row>
    <row r="212998" spans="3:13">
      <c r="C212998" s="54">
        <v>2.8353772922653429E-2</v>
      </c>
      <c r="H212998" s="54">
        <v>0.57426789549802493</v>
      </c>
      <c r="M212998" s="54">
        <v>4.248E-3</v>
      </c>
    </row>
    <row r="212999" spans="3:13">
      <c r="C212999" s="54">
        <v>4.3049601739210519E-2</v>
      </c>
      <c r="H212999" s="54">
        <v>0.87481123848233699</v>
      </c>
      <c r="M212999" s="54">
        <v>2.7699999999999999E-3</v>
      </c>
    </row>
    <row r="213000" spans="3:13">
      <c r="C213000" s="54">
        <v>5.3876270837737335E-2</v>
      </c>
      <c r="H213000" s="54">
        <v>1.6349631897970485</v>
      </c>
      <c r="M213000" s="54">
        <v>7.2779999999999997E-3</v>
      </c>
    </row>
    <row r="213001" spans="3:13">
      <c r="C213001" s="54">
        <v>3.8925127935938782E-2</v>
      </c>
      <c r="H213001" s="54">
        <v>0.78659382910081799</v>
      </c>
      <c r="M213001" s="54">
        <v>8.7290000000000006E-3</v>
      </c>
    </row>
    <row r="213002" spans="3:13">
      <c r="C213002" s="54">
        <v>5.9039956989634164E-2</v>
      </c>
      <c r="H213002" s="54">
        <v>0.85731048901214202</v>
      </c>
      <c r="M213002" s="54">
        <v>1.3089999999999999E-2</v>
      </c>
    </row>
    <row r="213003" spans="3:13">
      <c r="C213003" s="54">
        <v>1.7418226726490772E-2</v>
      </c>
      <c r="H213003" s="54">
        <v>0.25225860529032862</v>
      </c>
      <c r="M213003" s="54">
        <v>1.005E-2</v>
      </c>
    </row>
    <row r="213004" spans="3:13">
      <c r="C213004" s="54">
        <v>9.1568055162327189E-2</v>
      </c>
      <c r="H213004" s="54">
        <v>1.154522391840624</v>
      </c>
      <c r="M213004" s="54">
        <v>4.1910000000000003E-3</v>
      </c>
    </row>
    <row r="213005" spans="3:13">
      <c r="C213005" s="54">
        <v>4.5129438923112934E-2</v>
      </c>
      <c r="H213005" s="54">
        <v>1.0402996069596908</v>
      </c>
      <c r="M213005" s="54">
        <v>6.5300000000000004E-4</v>
      </c>
    </row>
    <row r="213006" spans="3:13">
      <c r="C213006" s="54">
        <v>4.1730626595018916E-2</v>
      </c>
      <c r="H213006" s="54">
        <v>0.94988981372467185</v>
      </c>
      <c r="M213006" s="54">
        <v>1.916E-3</v>
      </c>
    </row>
    <row r="213007" spans="3:13">
      <c r="C213007" s="54">
        <v>5.2828648431803092E-2</v>
      </c>
      <c r="H213007" s="54">
        <v>1.3137761622372364</v>
      </c>
      <c r="M213007" s="54">
        <v>6.2769999999999996E-3</v>
      </c>
    </row>
    <row r="213008" spans="3:13">
      <c r="C213008" s="54">
        <v>4.7758138428611513E-2</v>
      </c>
      <c r="H213008" s="54">
        <v>0.8876933323560392</v>
      </c>
      <c r="M213008" s="54">
        <v>3.8040000000000001E-3</v>
      </c>
    </row>
    <row r="213009" spans="3:13">
      <c r="C213009" s="54">
        <v>8.8370421335362992E-2</v>
      </c>
      <c r="H213009" s="54">
        <v>2.4315377357932824</v>
      </c>
      <c r="M213009" s="54">
        <v>2.2339999999999999E-2</v>
      </c>
    </row>
    <row r="213010" spans="3:13">
      <c r="C213010" s="54">
        <v>4.8270998206646161E-2</v>
      </c>
      <c r="H213010" s="54">
        <v>0.55191354779714785</v>
      </c>
      <c r="M213010" s="54">
        <v>1.2579E-2</v>
      </c>
    </row>
    <row r="213011" spans="3:13">
      <c r="C213011" s="54">
        <v>2.7435635935830843E-2</v>
      </c>
      <c r="H213011" s="54">
        <v>1.6581670704781704</v>
      </c>
      <c r="M213011" s="54">
        <v>4.7390000000000002E-3</v>
      </c>
    </row>
    <row r="213012" spans="3:13">
      <c r="C213012" s="54">
        <v>2.742604567359538E-2</v>
      </c>
      <c r="H213012" s="54">
        <v>0.88366407396570612</v>
      </c>
      <c r="M213012" s="54">
        <v>5.1710000000000002E-3</v>
      </c>
    </row>
    <row r="213013" spans="3:13">
      <c r="C213013" s="54">
        <v>5.7792811386112482E-2</v>
      </c>
      <c r="H213013" s="54">
        <v>0.66057008419578356</v>
      </c>
      <c r="M213013" s="54">
        <v>6.143E-3</v>
      </c>
    </row>
    <row r="213014" spans="3:13">
      <c r="C213014" s="54">
        <v>6.4995701246970891E-2</v>
      </c>
      <c r="H213014" s="54">
        <v>2.630158826949538</v>
      </c>
      <c r="M213014" s="54">
        <v>2.1676000000000001E-2</v>
      </c>
    </row>
    <row r="213015" spans="3:13">
      <c r="C213015" s="54">
        <v>0.10947431096420152</v>
      </c>
      <c r="H213015" s="54">
        <v>0.86445994415991845</v>
      </c>
      <c r="M213015" s="54">
        <v>1.337E-2</v>
      </c>
    </row>
    <row r="213016" spans="3:13">
      <c r="C213016" s="54">
        <v>4.4348950832952018E-2</v>
      </c>
      <c r="H213016" s="54">
        <v>0.86301017683041092</v>
      </c>
      <c r="M213016" s="54">
        <v>2.7339999999999999E-3</v>
      </c>
    </row>
    <row r="213017" spans="3:13">
      <c r="C213017" s="54">
        <v>8.8908291109755275E-2</v>
      </c>
      <c r="H213017" s="54">
        <v>0.68328399888534475</v>
      </c>
      <c r="M213017" s="54">
        <v>7.2820000000000003E-3</v>
      </c>
    </row>
    <row r="213018" spans="3:13">
      <c r="C213018" s="54">
        <v>6.6992408544587365E-2</v>
      </c>
      <c r="H213018" s="54">
        <v>0.666441979335476</v>
      </c>
      <c r="M213018" s="54">
        <v>8.4410000000000006E-3</v>
      </c>
    </row>
    <row r="213019" spans="3:13">
      <c r="C213019" s="54">
        <v>0.10230260038894111</v>
      </c>
      <c r="H213019" s="54">
        <v>0.84439309162889109</v>
      </c>
      <c r="M213019" s="54">
        <v>6.8950000000000001E-3</v>
      </c>
    </row>
    <row r="213020" spans="3:13">
      <c r="C213020" s="54">
        <v>7.516506817407069E-2</v>
      </c>
      <c r="H213020" s="54">
        <v>1.7888826926117365</v>
      </c>
      <c r="M213020" s="54">
        <v>1.6150000000000001E-2</v>
      </c>
    </row>
    <row r="213021" spans="3:13">
      <c r="C213021" s="54">
        <v>8.8458315191676198E-2</v>
      </c>
      <c r="H213021" s="54">
        <v>1.7695245186193906</v>
      </c>
      <c r="M213021" s="54">
        <v>2.2046E-2</v>
      </c>
    </row>
    <row r="213022" spans="3:13">
      <c r="C213022" s="54">
        <v>5.2766475957823467E-2</v>
      </c>
      <c r="H213022" s="54">
        <v>2.4769566916721195</v>
      </c>
      <c r="M213022" s="54">
        <v>2.1288999999999999E-2</v>
      </c>
    </row>
    <row r="213023" spans="3:13">
      <c r="C213023" s="54">
        <v>7.8882082704643655E-2</v>
      </c>
      <c r="H213023" s="54">
        <v>0.72338969418707011</v>
      </c>
      <c r="M213023" s="54">
        <v>7.0829999999999999E-3</v>
      </c>
    </row>
    <row r="213024" spans="3:13">
      <c r="C213024" s="54">
        <v>3.9934319161730007E-2</v>
      </c>
      <c r="H213024" s="54">
        <v>1.2145187102184853</v>
      </c>
      <c r="M213024" s="54">
        <v>4.457E-3</v>
      </c>
    </row>
    <row r="213025" spans="3:13">
      <c r="C213025" s="54">
        <v>4.9473520138967865E-2</v>
      </c>
      <c r="H213025" s="54">
        <v>0.92719115036015176</v>
      </c>
      <c r="M213025" s="54">
        <v>1.5319999999999999E-3</v>
      </c>
    </row>
    <row r="213026" spans="3:13">
      <c r="C213026" s="54">
        <v>8.5933283501507376E-2</v>
      </c>
      <c r="H213026" s="54">
        <v>0.95710533333531134</v>
      </c>
      <c r="M213026" s="54">
        <v>3.5469999999999998E-3</v>
      </c>
    </row>
    <row r="213027" spans="3:13">
      <c r="C213027" s="54">
        <v>8.3903037486537879E-2</v>
      </c>
      <c r="H213027" s="54">
        <v>0.13624322388541518</v>
      </c>
      <c r="M213027" s="54">
        <v>6.3480999999999996E-2</v>
      </c>
    </row>
    <row r="213028" spans="3:13">
      <c r="C213028" s="54">
        <v>4.5096203660596627E-2</v>
      </c>
      <c r="H213028" s="54">
        <v>0.83910288255265753</v>
      </c>
      <c r="M213028" s="54">
        <v>7.3130000000000001E-3</v>
      </c>
    </row>
    <row r="213029" spans="3:13">
      <c r="C213029" s="54">
        <v>4.74561892762718E-2</v>
      </c>
      <c r="H213029" s="54">
        <v>1.4575501446143102</v>
      </c>
      <c r="M213029" s="54">
        <v>4.4929999999999996E-3</v>
      </c>
    </row>
    <row r="213030" spans="3:13">
      <c r="C213030" s="54">
        <v>3.7301771902409665E-2</v>
      </c>
      <c r="H213030" s="54">
        <v>1.0723226474119376</v>
      </c>
      <c r="M213030" s="54">
        <v>3.0240000000000002E-3</v>
      </c>
    </row>
    <row r="213031" spans="3:13">
      <c r="C213031" s="54">
        <v>8.197247570591551E-2</v>
      </c>
      <c r="H213031" s="54">
        <v>0.9516682562066946</v>
      </c>
      <c r="M213031" s="54">
        <v>9.8930000000000008E-3</v>
      </c>
    </row>
    <row r="213032" spans="3:13">
      <c r="C213032" s="54">
        <v>4.5973586897288622E-2</v>
      </c>
      <c r="H213032" s="54">
        <v>3.9069277819552592</v>
      </c>
      <c r="M213032" s="54">
        <v>1.7845E-2</v>
      </c>
    </row>
    <row r="213033" spans="3:13">
      <c r="C213033" s="54">
        <v>0.18682881943400589</v>
      </c>
      <c r="H213033" s="54">
        <v>1.4149805236485815</v>
      </c>
      <c r="M213033" s="54">
        <v>2.3365E-2</v>
      </c>
    </row>
    <row r="213034" spans="3:13">
      <c r="C213034" s="54">
        <v>6.1667944916421961E-2</v>
      </c>
      <c r="H213034" s="54">
        <v>0.73671190350136773</v>
      </c>
      <c r="M213034" s="54">
        <v>5.1799999999999997E-3</v>
      </c>
    </row>
    <row r="213035" spans="3:13">
      <c r="C213035" s="54">
        <v>4.5748725448924728E-2</v>
      </c>
      <c r="H213035" s="54">
        <v>0.74928826455297004</v>
      </c>
      <c r="M213035" s="54">
        <v>4.9179999999999996E-3</v>
      </c>
    </row>
    <row r="213036" spans="3:13">
      <c r="C213036" s="54">
        <v>5.0761740725950395E-3</v>
      </c>
      <c r="H213036" s="54">
        <v>0.54569985204507288</v>
      </c>
      <c r="M213036" s="54">
        <v>7.9500000000000003E-4</v>
      </c>
    </row>
    <row r="213037" spans="3:13">
      <c r="C213037" s="54">
        <v>5.5107664181402539E-2</v>
      </c>
      <c r="H213037" s="54">
        <v>1.4250839924543612</v>
      </c>
      <c r="M213037" s="54">
        <v>6.5550000000000001E-3</v>
      </c>
    </row>
    <row r="213038" spans="3:13">
      <c r="C213038" s="54">
        <v>4.7591062335360472E-2</v>
      </c>
      <c r="H213038" s="54">
        <v>0.83021181325111582</v>
      </c>
      <c r="M213038" s="54">
        <v>7.489E-3</v>
      </c>
    </row>
    <row r="213039" spans="3:13">
      <c r="C213039" s="54">
        <v>2.8721736505302364E-2</v>
      </c>
      <c r="H213039" s="54">
        <v>0.93417573124540798</v>
      </c>
      <c r="M213039" s="54">
        <v>3.124E-3</v>
      </c>
    </row>
    <row r="213040" spans="3:13">
      <c r="C213040" s="54">
        <v>5.3545676131504905E-2</v>
      </c>
      <c r="H213040" s="54">
        <v>0.36545298179453939</v>
      </c>
      <c r="M213040" s="54">
        <v>2.6477000000000001E-2</v>
      </c>
    </row>
    <row r="213041" spans="3:13">
      <c r="C213041" s="54">
        <v>8.782093497681267E-4</v>
      </c>
      <c r="H213041" s="54">
        <v>1.2507751101830376</v>
      </c>
      <c r="M213041" s="54">
        <v>9.1000000000000003E-5</v>
      </c>
    </row>
    <row r="213042" spans="3:13">
      <c r="C213042" s="54">
        <v>4.0710265854282647E-2</v>
      </c>
      <c r="H213042" s="54">
        <v>0.75982678985877961</v>
      </c>
      <c r="M213042" s="54">
        <v>3.0360000000000001E-3</v>
      </c>
    </row>
    <row r="213043" spans="3:13">
      <c r="C213043" s="54">
        <v>3.7781665327779997E-2</v>
      </c>
      <c r="H213043" s="54">
        <v>7.089317904691167E-2</v>
      </c>
      <c r="M213043" s="54">
        <v>4.8391000000000003E-2</v>
      </c>
    </row>
    <row r="213044" spans="3:13">
      <c r="C213044" s="54">
        <v>2.120680180811968E-2</v>
      </c>
      <c r="H213044" s="54">
        <v>1.0771734258004013</v>
      </c>
      <c r="M213044" s="54">
        <v>2.3319999999999999E-3</v>
      </c>
    </row>
    <row r="213045" spans="3:13">
      <c r="C213045" s="54">
        <v>3.6479641426960814E-2</v>
      </c>
      <c r="H213045" s="54">
        <v>0.96927529759454656</v>
      </c>
      <c r="M213045" s="54">
        <v>2.2920000000000002E-3</v>
      </c>
    </row>
    <row r="213046" spans="3:13">
      <c r="C213046" s="54">
        <v>4.888758063401643E-2</v>
      </c>
      <c r="H213046" s="54">
        <v>0.92008399688319353</v>
      </c>
      <c r="M213046" s="54">
        <v>1.7899999999999999E-3</v>
      </c>
    </row>
    <row r="213047" spans="3:13">
      <c r="C213047" s="54">
        <v>2.9489443027787415E-2</v>
      </c>
      <c r="H213047" s="54">
        <v>0.8572094592102032</v>
      </c>
      <c r="M213047" s="54">
        <v>2.836E-3</v>
      </c>
    </row>
    <row r="213048" spans="3:13">
      <c r="C213048" s="54">
        <v>3.5794206211355054E-2</v>
      </c>
      <c r="H213048" s="54">
        <v>0.51795685396217339</v>
      </c>
      <c r="M213048" s="54">
        <v>8.0450000000000001E-3</v>
      </c>
    </row>
    <row r="213049" spans="3:13">
      <c r="C213049" s="54">
        <v>8.885580293093491E-2</v>
      </c>
      <c r="H213049" s="54">
        <v>1.3172831496082702</v>
      </c>
      <c r="M213049" s="54">
        <v>9.3650000000000001E-3</v>
      </c>
    </row>
    <row r="213050" spans="3:13">
      <c r="C213050" s="54">
        <v>2.8603795598854315E-2</v>
      </c>
      <c r="H213050" s="54">
        <v>0.61637458364227082</v>
      </c>
      <c r="M213050" s="54">
        <v>3.7799999999999999E-3</v>
      </c>
    </row>
    <row r="213051" spans="3:13">
      <c r="C213051" s="54">
        <v>2.9750287577154391E-2</v>
      </c>
      <c r="H213051" s="54">
        <v>0.94882610255893773</v>
      </c>
      <c r="M213051" s="54">
        <v>8.1800000000000004E-4</v>
      </c>
    </row>
    <row r="213052" spans="3:13">
      <c r="C213052" s="54">
        <v>4.3960780015009325E-2</v>
      </c>
      <c r="H213052" s="54">
        <v>0.83574717432239631</v>
      </c>
      <c r="M213052" s="54">
        <v>2.1810000000000002E-3</v>
      </c>
    </row>
    <row r="213053" spans="3:13">
      <c r="C213053" s="54">
        <v>1.6758963639937639E-2</v>
      </c>
      <c r="H213053" s="54">
        <v>1.3788170063221501</v>
      </c>
      <c r="M213053" s="54">
        <v>1.5920000000000001E-3</v>
      </c>
    </row>
    <row r="213054" spans="3:13">
      <c r="C213054" s="54">
        <v>4.4672080474894009E-2</v>
      </c>
      <c r="H213054" s="54">
        <v>1.0096716356022046</v>
      </c>
      <c r="M213054" s="54">
        <v>1.5969999999999999E-3</v>
      </c>
    </row>
    <row r="213055" spans="3:13">
      <c r="C213055" s="54">
        <v>0.17436949880896915</v>
      </c>
      <c r="H213055" s="54">
        <v>0.38665621958351226</v>
      </c>
      <c r="M213055" s="54">
        <v>3.3798000000000002E-2</v>
      </c>
    </row>
    <row r="213056" spans="3:13">
      <c r="C213056" s="54">
        <v>3.6780465204438513E-2</v>
      </c>
      <c r="H213056" s="54">
        <v>1.0507508843656985</v>
      </c>
      <c r="M213056" s="54">
        <v>1.0460000000000001E-3</v>
      </c>
    </row>
    <row r="213057" spans="3:13">
      <c r="C213057" s="54">
        <v>3.0833000459134109E-2</v>
      </c>
      <c r="H213057" s="54">
        <v>0.83756723499575947</v>
      </c>
      <c r="M213057" s="54">
        <v>2.4780000000000002E-3</v>
      </c>
    </row>
    <row r="213058" spans="3:13">
      <c r="C213058" s="54">
        <v>3.8043685361934088E-2</v>
      </c>
      <c r="H213058" s="54">
        <v>0.739255292424569</v>
      </c>
      <c r="M213058" s="54">
        <v>3.6099999999999999E-3</v>
      </c>
    </row>
    <row r="213059" spans="3:13">
      <c r="C213059" s="54">
        <v>2.9140050401477605E-2</v>
      </c>
      <c r="H213059" s="54">
        <v>0.98815717751944543</v>
      </c>
      <c r="M213059" s="54">
        <v>1.361E-3</v>
      </c>
    </row>
    <row r="213060" spans="3:13">
      <c r="C213060" s="54">
        <v>4.9942922227896681E-2</v>
      </c>
      <c r="H213060" s="54">
        <v>1.014306074005735</v>
      </c>
      <c r="M213060" s="54">
        <v>9.41E-4</v>
      </c>
    </row>
    <row r="213061" spans="3:13">
      <c r="C213061" s="54">
        <v>4.9463082108494615E-2</v>
      </c>
      <c r="H213061" s="54">
        <v>0.82678008761581667</v>
      </c>
      <c r="M213061" s="54">
        <v>3.4619999999999998E-3</v>
      </c>
    </row>
    <row r="213062" spans="3:13">
      <c r="C213062" s="54">
        <v>4.606552000699727E-2</v>
      </c>
      <c r="H213062" s="54">
        <v>0.89469986428125048</v>
      </c>
      <c r="M213062" s="54">
        <v>2.5360000000000001E-3</v>
      </c>
    </row>
    <row r="213063" spans="3:13">
      <c r="C213063" s="54">
        <v>3.5554141456631529E-2</v>
      </c>
      <c r="H213063" s="54">
        <v>1.1950610358590832</v>
      </c>
      <c r="M213063" s="54">
        <v>4.1619999999999999E-3</v>
      </c>
    </row>
    <row r="213064" spans="3:13">
      <c r="C213064" s="54">
        <v>3.2671684903604142E-2</v>
      </c>
      <c r="H213064" s="54">
        <v>1.1379173950693919</v>
      </c>
      <c r="M213064" s="54">
        <v>2.0449999999999999E-3</v>
      </c>
    </row>
    <row r="213065" spans="3:13">
      <c r="C213065" s="54">
        <v>3.3631924750098185E-2</v>
      </c>
      <c r="H213065" s="54">
        <v>1.2654922075171169</v>
      </c>
      <c r="M213065" s="54">
        <v>3.0379999999999999E-3</v>
      </c>
    </row>
    <row r="213066" spans="3:13">
      <c r="C213066" s="54">
        <v>2.0936738861138157E-2</v>
      </c>
      <c r="H213066" s="54">
        <v>0.40589174644881959</v>
      </c>
      <c r="M213066" s="54">
        <v>6.1500000000000001E-3</v>
      </c>
    </row>
    <row r="213067" spans="3:13">
      <c r="C213067" s="54">
        <v>3.0772951187603426E-2</v>
      </c>
      <c r="H213067" s="54">
        <v>1.1107272593582402</v>
      </c>
      <c r="M213067" s="54">
        <v>2.5799999999999998E-3</v>
      </c>
    </row>
    <row r="213068" spans="3:13">
      <c r="C213068" s="54">
        <v>0.21190060412260434</v>
      </c>
      <c r="H213068" s="54">
        <v>0.90907293396195543</v>
      </c>
      <c r="M213068" s="54">
        <v>1.2007E-2</v>
      </c>
    </row>
    <row r="213069" spans="3:13">
      <c r="C213069" s="54">
        <v>5.8735137891407052E-2</v>
      </c>
      <c r="H213069" s="54">
        <v>2.1810264457932513</v>
      </c>
      <c r="M213069" s="54">
        <v>1.6843E-2</v>
      </c>
    </row>
    <row r="213070" spans="3:13">
      <c r="C213070" s="54">
        <v>1.791399797858231E-2</v>
      </c>
      <c r="H213070" s="54">
        <v>0.83331893671806789</v>
      </c>
      <c r="M213070" s="54">
        <v>1.6000000000000001E-3</v>
      </c>
    </row>
    <row r="213071" spans="3:13">
      <c r="C213071" s="54">
        <v>2.8595590197915115E-2</v>
      </c>
      <c r="H213071" s="54">
        <v>1.1021728286262631</v>
      </c>
      <c r="M213071" s="54">
        <v>2.0089999999999999E-3</v>
      </c>
    </row>
    <row r="213072" spans="3:13">
      <c r="C213072" s="54">
        <v>1.518851294974388E-2</v>
      </c>
      <c r="H213072" s="54">
        <v>0.73633525247542397</v>
      </c>
      <c r="M213072" s="54">
        <v>1.647E-3</v>
      </c>
    </row>
    <row r="213073" spans="3:13">
      <c r="C213073" s="54">
        <v>1.3152287542009386E-2</v>
      </c>
      <c r="H213073" s="54">
        <v>2.0654325961447135</v>
      </c>
      <c r="M213073" s="54">
        <v>3.503E-3</v>
      </c>
    </row>
    <row r="213074" spans="3:13">
      <c r="C213074" s="54">
        <v>3.223722703468343E-2</v>
      </c>
      <c r="H213074" s="54">
        <v>0.9780420492915104</v>
      </c>
      <c r="M213074" s="54">
        <v>1.668E-3</v>
      </c>
    </row>
    <row r="213075" spans="3:13">
      <c r="C213075" s="54">
        <v>2.3282267087558896E-4</v>
      </c>
      <c r="H213075" s="54">
        <v>0</v>
      </c>
      <c r="M213075" s="54">
        <v>4.1199999999999999E-4</v>
      </c>
    </row>
    <row r="229378" spans="3:13">
      <c r="C229378" s="54" t="s">
        <v>1223</v>
      </c>
      <c r="H229378" s="54" t="s">
        <v>1231</v>
      </c>
      <c r="M229378" s="54" t="s">
        <v>1224</v>
      </c>
    </row>
    <row r="229379" spans="3:13">
      <c r="C229379" s="54">
        <v>4.5059906413157817E-2</v>
      </c>
      <c r="H229379" s="54">
        <v>0.96371085163482217</v>
      </c>
      <c r="M229379" s="54">
        <v>9.9200000000000004E-4</v>
      </c>
    </row>
    <row r="229380" spans="3:13">
      <c r="C229380" s="54">
        <v>3.740606523632322E-2</v>
      </c>
      <c r="H229380" s="54">
        <v>0.48465474320031932</v>
      </c>
      <c r="M229380" s="54">
        <v>1.9996E-2</v>
      </c>
    </row>
    <row r="229381" spans="3:13">
      <c r="C229381" s="54">
        <v>2.1970145413600834E-2</v>
      </c>
      <c r="H229381" s="54">
        <v>1.5528938933845255</v>
      </c>
      <c r="M229381" s="54">
        <v>3.3969999999999998E-3</v>
      </c>
    </row>
    <row r="229382" spans="3:13">
      <c r="C229382" s="54">
        <v>2.8353772922653429E-2</v>
      </c>
      <c r="H229382" s="54">
        <v>0.57426789549802493</v>
      </c>
      <c r="M229382" s="54">
        <v>4.248E-3</v>
      </c>
    </row>
    <row r="229383" spans="3:13">
      <c r="C229383" s="54">
        <v>4.3049601739210519E-2</v>
      </c>
      <c r="H229383" s="54">
        <v>0.87481123848233699</v>
      </c>
      <c r="M229383" s="54">
        <v>2.7699999999999999E-3</v>
      </c>
    </row>
    <row r="229384" spans="3:13">
      <c r="C229384" s="54">
        <v>5.3876270837737335E-2</v>
      </c>
      <c r="H229384" s="54">
        <v>1.6349631897970485</v>
      </c>
      <c r="M229384" s="54">
        <v>7.2779999999999997E-3</v>
      </c>
    </row>
    <row r="229385" spans="3:13">
      <c r="C229385" s="54">
        <v>3.8925127935938782E-2</v>
      </c>
      <c r="H229385" s="54">
        <v>0.78659382910081799</v>
      </c>
      <c r="M229385" s="54">
        <v>8.7290000000000006E-3</v>
      </c>
    </row>
    <row r="229386" spans="3:13">
      <c r="C229386" s="54">
        <v>5.9039956989634164E-2</v>
      </c>
      <c r="H229386" s="54">
        <v>0.85731048901214202</v>
      </c>
      <c r="M229386" s="54">
        <v>1.3089999999999999E-2</v>
      </c>
    </row>
    <row r="229387" spans="3:13">
      <c r="C229387" s="54">
        <v>1.7418226726490772E-2</v>
      </c>
      <c r="H229387" s="54">
        <v>0.25225860529032862</v>
      </c>
      <c r="M229387" s="54">
        <v>1.005E-2</v>
      </c>
    </row>
    <row r="229388" spans="3:13">
      <c r="C229388" s="54">
        <v>9.1568055162327189E-2</v>
      </c>
      <c r="H229388" s="54">
        <v>1.154522391840624</v>
      </c>
      <c r="M229388" s="54">
        <v>4.1910000000000003E-3</v>
      </c>
    </row>
    <row r="229389" spans="3:13">
      <c r="C229389" s="54">
        <v>4.5129438923112934E-2</v>
      </c>
      <c r="H229389" s="54">
        <v>1.0402996069596908</v>
      </c>
      <c r="M229389" s="54">
        <v>6.5300000000000004E-4</v>
      </c>
    </row>
    <row r="229390" spans="3:13">
      <c r="C229390" s="54">
        <v>4.1730626595018916E-2</v>
      </c>
      <c r="H229390" s="54">
        <v>0.94988981372467185</v>
      </c>
      <c r="M229390" s="54">
        <v>1.916E-3</v>
      </c>
    </row>
    <row r="229391" spans="3:13">
      <c r="C229391" s="54">
        <v>5.2828648431803092E-2</v>
      </c>
      <c r="H229391" s="54">
        <v>1.3137761622372364</v>
      </c>
      <c r="M229391" s="54">
        <v>6.2769999999999996E-3</v>
      </c>
    </row>
    <row r="229392" spans="3:13">
      <c r="C229392" s="54">
        <v>4.7758138428611513E-2</v>
      </c>
      <c r="H229392" s="54">
        <v>0.8876933323560392</v>
      </c>
      <c r="M229392" s="54">
        <v>3.8040000000000001E-3</v>
      </c>
    </row>
    <row r="229393" spans="3:13">
      <c r="C229393" s="54">
        <v>8.8370421335362992E-2</v>
      </c>
      <c r="H229393" s="54">
        <v>2.4315377357932824</v>
      </c>
      <c r="M229393" s="54">
        <v>2.2339999999999999E-2</v>
      </c>
    </row>
    <row r="229394" spans="3:13">
      <c r="C229394" s="54">
        <v>4.8270998206646161E-2</v>
      </c>
      <c r="H229394" s="54">
        <v>0.55191354779714785</v>
      </c>
      <c r="M229394" s="54">
        <v>1.2579E-2</v>
      </c>
    </row>
    <row r="229395" spans="3:13">
      <c r="C229395" s="54">
        <v>2.7435635935830843E-2</v>
      </c>
      <c r="H229395" s="54">
        <v>1.6581670704781704</v>
      </c>
      <c r="M229395" s="54">
        <v>4.7390000000000002E-3</v>
      </c>
    </row>
    <row r="229396" spans="3:13">
      <c r="C229396" s="54">
        <v>2.742604567359538E-2</v>
      </c>
      <c r="H229396" s="54">
        <v>0.88366407396570612</v>
      </c>
      <c r="M229396" s="54">
        <v>5.1710000000000002E-3</v>
      </c>
    </row>
    <row r="229397" spans="3:13">
      <c r="C229397" s="54">
        <v>5.7792811386112482E-2</v>
      </c>
      <c r="H229397" s="54">
        <v>0.66057008419578356</v>
      </c>
      <c r="M229397" s="54">
        <v>6.143E-3</v>
      </c>
    </row>
    <row r="229398" spans="3:13">
      <c r="C229398" s="54">
        <v>6.4995701246970891E-2</v>
      </c>
      <c r="H229398" s="54">
        <v>2.630158826949538</v>
      </c>
      <c r="M229398" s="54">
        <v>2.1676000000000001E-2</v>
      </c>
    </row>
    <row r="229399" spans="3:13">
      <c r="C229399" s="54">
        <v>0.10947431096420152</v>
      </c>
      <c r="H229399" s="54">
        <v>0.86445994415991845</v>
      </c>
      <c r="M229399" s="54">
        <v>1.337E-2</v>
      </c>
    </row>
    <row r="229400" spans="3:13">
      <c r="C229400" s="54">
        <v>4.4348950832952018E-2</v>
      </c>
      <c r="H229400" s="54">
        <v>0.86301017683041092</v>
      </c>
      <c r="M229400" s="54">
        <v>2.7339999999999999E-3</v>
      </c>
    </row>
    <row r="229401" spans="3:13">
      <c r="C229401" s="54">
        <v>8.8908291109755275E-2</v>
      </c>
      <c r="H229401" s="54">
        <v>0.68328399888534475</v>
      </c>
      <c r="M229401" s="54">
        <v>7.2820000000000003E-3</v>
      </c>
    </row>
    <row r="229402" spans="3:13">
      <c r="C229402" s="54">
        <v>6.6992408544587365E-2</v>
      </c>
      <c r="H229402" s="54">
        <v>0.666441979335476</v>
      </c>
      <c r="M229402" s="54">
        <v>8.4410000000000006E-3</v>
      </c>
    </row>
    <row r="229403" spans="3:13">
      <c r="C229403" s="54">
        <v>0.10230260038894111</v>
      </c>
      <c r="H229403" s="54">
        <v>0.84439309162889109</v>
      </c>
      <c r="M229403" s="54">
        <v>6.8950000000000001E-3</v>
      </c>
    </row>
    <row r="229404" spans="3:13">
      <c r="C229404" s="54">
        <v>7.516506817407069E-2</v>
      </c>
      <c r="H229404" s="54">
        <v>1.7888826926117365</v>
      </c>
      <c r="M229404" s="54">
        <v>1.6150000000000001E-2</v>
      </c>
    </row>
    <row r="229405" spans="3:13">
      <c r="C229405" s="54">
        <v>8.8458315191676198E-2</v>
      </c>
      <c r="H229405" s="54">
        <v>1.7695245186193906</v>
      </c>
      <c r="M229405" s="54">
        <v>2.2046E-2</v>
      </c>
    </row>
    <row r="229406" spans="3:13">
      <c r="C229406" s="54">
        <v>5.2766475957823467E-2</v>
      </c>
      <c r="H229406" s="54">
        <v>2.4769566916721195</v>
      </c>
      <c r="M229406" s="54">
        <v>2.1288999999999999E-2</v>
      </c>
    </row>
    <row r="229407" spans="3:13">
      <c r="C229407" s="54">
        <v>7.8882082704643655E-2</v>
      </c>
      <c r="H229407" s="54">
        <v>0.72338969418707011</v>
      </c>
      <c r="M229407" s="54">
        <v>7.0829999999999999E-3</v>
      </c>
    </row>
    <row r="229408" spans="3:13">
      <c r="C229408" s="54">
        <v>3.9934319161730007E-2</v>
      </c>
      <c r="H229408" s="54">
        <v>1.2145187102184853</v>
      </c>
      <c r="M229408" s="54">
        <v>4.457E-3</v>
      </c>
    </row>
    <row r="229409" spans="3:13">
      <c r="C229409" s="54">
        <v>4.9473520138967865E-2</v>
      </c>
      <c r="H229409" s="54">
        <v>0.92719115036015176</v>
      </c>
      <c r="M229409" s="54">
        <v>1.5319999999999999E-3</v>
      </c>
    </row>
    <row r="229410" spans="3:13">
      <c r="C229410" s="54">
        <v>8.5933283501507376E-2</v>
      </c>
      <c r="H229410" s="54">
        <v>0.95710533333531134</v>
      </c>
      <c r="M229410" s="54">
        <v>3.5469999999999998E-3</v>
      </c>
    </row>
    <row r="229411" spans="3:13">
      <c r="C229411" s="54">
        <v>8.3903037486537879E-2</v>
      </c>
      <c r="H229411" s="54">
        <v>0.13624322388541518</v>
      </c>
      <c r="M229411" s="54">
        <v>6.3480999999999996E-2</v>
      </c>
    </row>
    <row r="229412" spans="3:13">
      <c r="C229412" s="54">
        <v>4.5096203660596627E-2</v>
      </c>
      <c r="H229412" s="54">
        <v>0.83910288255265753</v>
      </c>
      <c r="M229412" s="54">
        <v>7.3130000000000001E-3</v>
      </c>
    </row>
    <row r="229413" spans="3:13">
      <c r="C229413" s="54">
        <v>4.74561892762718E-2</v>
      </c>
      <c r="H229413" s="54">
        <v>1.4575501446143102</v>
      </c>
      <c r="M229413" s="54">
        <v>4.4929999999999996E-3</v>
      </c>
    </row>
    <row r="229414" spans="3:13">
      <c r="C229414" s="54">
        <v>3.7301771902409665E-2</v>
      </c>
      <c r="H229414" s="54">
        <v>1.0723226474119376</v>
      </c>
      <c r="M229414" s="54">
        <v>3.0240000000000002E-3</v>
      </c>
    </row>
    <row r="229415" spans="3:13">
      <c r="C229415" s="54">
        <v>8.197247570591551E-2</v>
      </c>
      <c r="H229415" s="54">
        <v>0.9516682562066946</v>
      </c>
      <c r="M229415" s="54">
        <v>9.8930000000000008E-3</v>
      </c>
    </row>
    <row r="229416" spans="3:13">
      <c r="C229416" s="54">
        <v>4.5973586897288622E-2</v>
      </c>
      <c r="H229416" s="54">
        <v>3.9069277819552592</v>
      </c>
      <c r="M229416" s="54">
        <v>1.7845E-2</v>
      </c>
    </row>
    <row r="229417" spans="3:13">
      <c r="C229417" s="54">
        <v>0.18682881943400589</v>
      </c>
      <c r="H229417" s="54">
        <v>1.4149805236485815</v>
      </c>
      <c r="M229417" s="54">
        <v>2.3365E-2</v>
      </c>
    </row>
    <row r="229418" spans="3:13">
      <c r="C229418" s="54">
        <v>6.1667944916421961E-2</v>
      </c>
      <c r="H229418" s="54">
        <v>0.73671190350136773</v>
      </c>
      <c r="M229418" s="54">
        <v>5.1799999999999997E-3</v>
      </c>
    </row>
    <row r="229419" spans="3:13">
      <c r="C229419" s="54">
        <v>4.5748725448924728E-2</v>
      </c>
      <c r="H229419" s="54">
        <v>0.74928826455297004</v>
      </c>
      <c r="M229419" s="54">
        <v>4.9179999999999996E-3</v>
      </c>
    </row>
    <row r="229420" spans="3:13">
      <c r="C229420" s="54">
        <v>5.0761740725950395E-3</v>
      </c>
      <c r="H229420" s="54">
        <v>0.54569985204507288</v>
      </c>
      <c r="M229420" s="54">
        <v>7.9500000000000003E-4</v>
      </c>
    </row>
    <row r="229421" spans="3:13">
      <c r="C229421" s="54">
        <v>5.5107664181402539E-2</v>
      </c>
      <c r="H229421" s="54">
        <v>1.4250839924543612</v>
      </c>
      <c r="M229421" s="54">
        <v>6.5550000000000001E-3</v>
      </c>
    </row>
    <row r="229422" spans="3:13">
      <c r="C229422" s="54">
        <v>4.7591062335360472E-2</v>
      </c>
      <c r="H229422" s="54">
        <v>0.83021181325111582</v>
      </c>
      <c r="M229422" s="54">
        <v>7.489E-3</v>
      </c>
    </row>
    <row r="229423" spans="3:13">
      <c r="C229423" s="54">
        <v>2.8721736505302364E-2</v>
      </c>
      <c r="H229423" s="54">
        <v>0.93417573124540798</v>
      </c>
      <c r="M229423" s="54">
        <v>3.124E-3</v>
      </c>
    </row>
    <row r="229424" spans="3:13">
      <c r="C229424" s="54">
        <v>5.3545676131504905E-2</v>
      </c>
      <c r="H229424" s="54">
        <v>0.36545298179453939</v>
      </c>
      <c r="M229424" s="54">
        <v>2.6477000000000001E-2</v>
      </c>
    </row>
    <row r="229425" spans="3:13">
      <c r="C229425" s="54">
        <v>8.782093497681267E-4</v>
      </c>
      <c r="H229425" s="54">
        <v>1.2507751101830376</v>
      </c>
      <c r="M229425" s="54">
        <v>9.1000000000000003E-5</v>
      </c>
    </row>
    <row r="229426" spans="3:13">
      <c r="C229426" s="54">
        <v>4.0710265854282647E-2</v>
      </c>
      <c r="H229426" s="54">
        <v>0.75982678985877961</v>
      </c>
      <c r="M229426" s="54">
        <v>3.0360000000000001E-3</v>
      </c>
    </row>
    <row r="229427" spans="3:13">
      <c r="C229427" s="54">
        <v>3.7781665327779997E-2</v>
      </c>
      <c r="H229427" s="54">
        <v>7.089317904691167E-2</v>
      </c>
      <c r="M229427" s="54">
        <v>4.8391000000000003E-2</v>
      </c>
    </row>
    <row r="229428" spans="3:13">
      <c r="C229428" s="54">
        <v>2.120680180811968E-2</v>
      </c>
      <c r="H229428" s="54">
        <v>1.0771734258004013</v>
      </c>
      <c r="M229428" s="54">
        <v>2.3319999999999999E-3</v>
      </c>
    </row>
    <row r="229429" spans="3:13">
      <c r="C229429" s="54">
        <v>3.6479641426960814E-2</v>
      </c>
      <c r="H229429" s="54">
        <v>0.96927529759454656</v>
      </c>
      <c r="M229429" s="54">
        <v>2.2920000000000002E-3</v>
      </c>
    </row>
    <row r="229430" spans="3:13">
      <c r="C229430" s="54">
        <v>4.888758063401643E-2</v>
      </c>
      <c r="H229430" s="54">
        <v>0.92008399688319353</v>
      </c>
      <c r="M229430" s="54">
        <v>1.7899999999999999E-3</v>
      </c>
    </row>
    <row r="229431" spans="3:13">
      <c r="C229431" s="54">
        <v>2.9489443027787415E-2</v>
      </c>
      <c r="H229431" s="54">
        <v>0.8572094592102032</v>
      </c>
      <c r="M229431" s="54">
        <v>2.836E-3</v>
      </c>
    </row>
    <row r="229432" spans="3:13">
      <c r="C229432" s="54">
        <v>3.5794206211355054E-2</v>
      </c>
      <c r="H229432" s="54">
        <v>0.51795685396217339</v>
      </c>
      <c r="M229432" s="54">
        <v>8.0450000000000001E-3</v>
      </c>
    </row>
    <row r="229433" spans="3:13">
      <c r="C229433" s="54">
        <v>8.885580293093491E-2</v>
      </c>
      <c r="H229433" s="54">
        <v>1.3172831496082702</v>
      </c>
      <c r="M229433" s="54">
        <v>9.3650000000000001E-3</v>
      </c>
    </row>
    <row r="229434" spans="3:13">
      <c r="C229434" s="54">
        <v>2.8603795598854315E-2</v>
      </c>
      <c r="H229434" s="54">
        <v>0.61637458364227082</v>
      </c>
      <c r="M229434" s="54">
        <v>3.7799999999999999E-3</v>
      </c>
    </row>
    <row r="229435" spans="3:13">
      <c r="C229435" s="54">
        <v>2.9750287577154391E-2</v>
      </c>
      <c r="H229435" s="54">
        <v>0.94882610255893773</v>
      </c>
      <c r="M229435" s="54">
        <v>8.1800000000000004E-4</v>
      </c>
    </row>
    <row r="229436" spans="3:13">
      <c r="C229436" s="54">
        <v>4.3960780015009325E-2</v>
      </c>
      <c r="H229436" s="54">
        <v>0.83574717432239631</v>
      </c>
      <c r="M229436" s="54">
        <v>2.1810000000000002E-3</v>
      </c>
    </row>
    <row r="229437" spans="3:13">
      <c r="C229437" s="54">
        <v>1.6758963639937639E-2</v>
      </c>
      <c r="H229437" s="54">
        <v>1.3788170063221501</v>
      </c>
      <c r="M229437" s="54">
        <v>1.5920000000000001E-3</v>
      </c>
    </row>
    <row r="229438" spans="3:13">
      <c r="C229438" s="54">
        <v>4.4672080474894009E-2</v>
      </c>
      <c r="H229438" s="54">
        <v>1.0096716356022046</v>
      </c>
      <c r="M229438" s="54">
        <v>1.5969999999999999E-3</v>
      </c>
    </row>
    <row r="229439" spans="3:13">
      <c r="C229439" s="54">
        <v>0.17436949880896915</v>
      </c>
      <c r="H229439" s="54">
        <v>0.38665621958351226</v>
      </c>
      <c r="M229439" s="54">
        <v>3.3798000000000002E-2</v>
      </c>
    </row>
    <row r="229440" spans="3:13">
      <c r="C229440" s="54">
        <v>3.6780465204438513E-2</v>
      </c>
      <c r="H229440" s="54">
        <v>1.0507508843656985</v>
      </c>
      <c r="M229440" s="54">
        <v>1.0460000000000001E-3</v>
      </c>
    </row>
    <row r="229441" spans="3:13">
      <c r="C229441" s="54">
        <v>3.0833000459134109E-2</v>
      </c>
      <c r="H229441" s="54">
        <v>0.83756723499575947</v>
      </c>
      <c r="M229441" s="54">
        <v>2.4780000000000002E-3</v>
      </c>
    </row>
    <row r="229442" spans="3:13">
      <c r="C229442" s="54">
        <v>3.8043685361934088E-2</v>
      </c>
      <c r="H229442" s="54">
        <v>0.739255292424569</v>
      </c>
      <c r="M229442" s="54">
        <v>3.6099999999999999E-3</v>
      </c>
    </row>
    <row r="229443" spans="3:13">
      <c r="C229443" s="54">
        <v>2.9140050401477605E-2</v>
      </c>
      <c r="H229443" s="54">
        <v>0.98815717751944543</v>
      </c>
      <c r="M229443" s="54">
        <v>1.361E-3</v>
      </c>
    </row>
    <row r="229444" spans="3:13">
      <c r="C229444" s="54">
        <v>4.9942922227896681E-2</v>
      </c>
      <c r="H229444" s="54">
        <v>1.014306074005735</v>
      </c>
      <c r="M229444" s="54">
        <v>9.41E-4</v>
      </c>
    </row>
    <row r="229445" spans="3:13">
      <c r="C229445" s="54">
        <v>4.9463082108494615E-2</v>
      </c>
      <c r="H229445" s="54">
        <v>0.82678008761581667</v>
      </c>
      <c r="M229445" s="54">
        <v>3.4619999999999998E-3</v>
      </c>
    </row>
    <row r="229446" spans="3:13">
      <c r="C229446" s="54">
        <v>4.606552000699727E-2</v>
      </c>
      <c r="H229446" s="54">
        <v>0.89469986428125048</v>
      </c>
      <c r="M229446" s="54">
        <v>2.5360000000000001E-3</v>
      </c>
    </row>
    <row r="229447" spans="3:13">
      <c r="C229447" s="54">
        <v>3.5554141456631529E-2</v>
      </c>
      <c r="H229447" s="54">
        <v>1.1950610358590832</v>
      </c>
      <c r="M229447" s="54">
        <v>4.1619999999999999E-3</v>
      </c>
    </row>
    <row r="229448" spans="3:13">
      <c r="C229448" s="54">
        <v>3.2671684903604142E-2</v>
      </c>
      <c r="H229448" s="54">
        <v>1.1379173950693919</v>
      </c>
      <c r="M229448" s="54">
        <v>2.0449999999999999E-3</v>
      </c>
    </row>
    <row r="229449" spans="3:13">
      <c r="C229449" s="54">
        <v>3.3631924750098185E-2</v>
      </c>
      <c r="H229449" s="54">
        <v>1.2654922075171169</v>
      </c>
      <c r="M229449" s="54">
        <v>3.0379999999999999E-3</v>
      </c>
    </row>
    <row r="229450" spans="3:13">
      <c r="C229450" s="54">
        <v>2.0936738861138157E-2</v>
      </c>
      <c r="H229450" s="54">
        <v>0.40589174644881959</v>
      </c>
      <c r="M229450" s="54">
        <v>6.1500000000000001E-3</v>
      </c>
    </row>
    <row r="229451" spans="3:13">
      <c r="C229451" s="54">
        <v>3.0772951187603426E-2</v>
      </c>
      <c r="H229451" s="54">
        <v>1.1107272593582402</v>
      </c>
      <c r="M229451" s="54">
        <v>2.5799999999999998E-3</v>
      </c>
    </row>
    <row r="229452" spans="3:13">
      <c r="C229452" s="54">
        <v>0.21190060412260434</v>
      </c>
      <c r="H229452" s="54">
        <v>0.90907293396195543</v>
      </c>
      <c r="M229452" s="54">
        <v>1.2007E-2</v>
      </c>
    </row>
    <row r="229453" spans="3:13">
      <c r="C229453" s="54">
        <v>5.8735137891407052E-2</v>
      </c>
      <c r="H229453" s="54">
        <v>2.1810264457932513</v>
      </c>
      <c r="M229453" s="54">
        <v>1.6843E-2</v>
      </c>
    </row>
    <row r="229454" spans="3:13">
      <c r="C229454" s="54">
        <v>1.791399797858231E-2</v>
      </c>
      <c r="H229454" s="54">
        <v>0.83331893671806789</v>
      </c>
      <c r="M229454" s="54">
        <v>1.6000000000000001E-3</v>
      </c>
    </row>
    <row r="229455" spans="3:13">
      <c r="C229455" s="54">
        <v>2.8595590197915115E-2</v>
      </c>
      <c r="H229455" s="54">
        <v>1.1021728286262631</v>
      </c>
      <c r="M229455" s="54">
        <v>2.0089999999999999E-3</v>
      </c>
    </row>
    <row r="229456" spans="3:13">
      <c r="C229456" s="54">
        <v>1.518851294974388E-2</v>
      </c>
      <c r="H229456" s="54">
        <v>0.73633525247542397</v>
      </c>
      <c r="M229456" s="54">
        <v>1.647E-3</v>
      </c>
    </row>
    <row r="229457" spans="3:13">
      <c r="C229457" s="54">
        <v>1.3152287542009386E-2</v>
      </c>
      <c r="H229457" s="54">
        <v>2.0654325961447135</v>
      </c>
      <c r="M229457" s="54">
        <v>3.503E-3</v>
      </c>
    </row>
    <row r="229458" spans="3:13">
      <c r="C229458" s="54">
        <v>3.223722703468343E-2</v>
      </c>
      <c r="H229458" s="54">
        <v>0.9780420492915104</v>
      </c>
      <c r="M229458" s="54">
        <v>1.668E-3</v>
      </c>
    </row>
    <row r="229459" spans="3:13">
      <c r="C229459" s="54">
        <v>2.3282267087558896E-4</v>
      </c>
      <c r="H229459" s="54">
        <v>0</v>
      </c>
      <c r="M229459" s="54">
        <v>4.1199999999999999E-4</v>
      </c>
    </row>
    <row r="245762" spans="3:13">
      <c r="C245762" s="54" t="s">
        <v>1223</v>
      </c>
      <c r="H245762" s="54" t="s">
        <v>1231</v>
      </c>
      <c r="M245762" s="54" t="s">
        <v>1224</v>
      </c>
    </row>
    <row r="245763" spans="3:13">
      <c r="C245763" s="54">
        <v>4.5059906413157817E-2</v>
      </c>
      <c r="H245763" s="54">
        <v>0.96371085163482217</v>
      </c>
      <c r="M245763" s="54">
        <v>9.9200000000000004E-4</v>
      </c>
    </row>
    <row r="245764" spans="3:13">
      <c r="C245764" s="54">
        <v>3.740606523632322E-2</v>
      </c>
      <c r="H245764" s="54">
        <v>0.48465474320031932</v>
      </c>
      <c r="M245764" s="54">
        <v>1.9996E-2</v>
      </c>
    </row>
    <row r="245765" spans="3:13">
      <c r="C245765" s="54">
        <v>2.1970145413600834E-2</v>
      </c>
      <c r="H245765" s="54">
        <v>1.5528938933845255</v>
      </c>
      <c r="M245765" s="54">
        <v>3.3969999999999998E-3</v>
      </c>
    </row>
    <row r="245766" spans="3:13">
      <c r="C245766" s="54">
        <v>2.8353772922653429E-2</v>
      </c>
      <c r="H245766" s="54">
        <v>0.57426789549802493</v>
      </c>
      <c r="M245766" s="54">
        <v>4.248E-3</v>
      </c>
    </row>
    <row r="245767" spans="3:13">
      <c r="C245767" s="54">
        <v>4.3049601739210519E-2</v>
      </c>
      <c r="H245767" s="54">
        <v>0.87481123848233699</v>
      </c>
      <c r="M245767" s="54">
        <v>2.7699999999999999E-3</v>
      </c>
    </row>
    <row r="245768" spans="3:13">
      <c r="C245768" s="54">
        <v>5.3876270837737335E-2</v>
      </c>
      <c r="H245768" s="54">
        <v>1.6349631897970485</v>
      </c>
      <c r="M245768" s="54">
        <v>7.2779999999999997E-3</v>
      </c>
    </row>
    <row r="245769" spans="3:13">
      <c r="C245769" s="54">
        <v>3.8925127935938782E-2</v>
      </c>
      <c r="H245769" s="54">
        <v>0.78659382910081799</v>
      </c>
      <c r="M245769" s="54">
        <v>8.7290000000000006E-3</v>
      </c>
    </row>
    <row r="245770" spans="3:13">
      <c r="C245770" s="54">
        <v>5.9039956989634164E-2</v>
      </c>
      <c r="H245770" s="54">
        <v>0.85731048901214202</v>
      </c>
      <c r="M245770" s="54">
        <v>1.3089999999999999E-2</v>
      </c>
    </row>
    <row r="245771" spans="3:13">
      <c r="C245771" s="54">
        <v>1.7418226726490772E-2</v>
      </c>
      <c r="H245771" s="54">
        <v>0.25225860529032862</v>
      </c>
      <c r="M245771" s="54">
        <v>1.005E-2</v>
      </c>
    </row>
    <row r="245772" spans="3:13">
      <c r="C245772" s="54">
        <v>9.1568055162327189E-2</v>
      </c>
      <c r="H245772" s="54">
        <v>1.154522391840624</v>
      </c>
      <c r="M245772" s="54">
        <v>4.1910000000000003E-3</v>
      </c>
    </row>
    <row r="245773" spans="3:13">
      <c r="C245773" s="54">
        <v>4.5129438923112934E-2</v>
      </c>
      <c r="H245773" s="54">
        <v>1.0402996069596908</v>
      </c>
      <c r="M245773" s="54">
        <v>6.5300000000000004E-4</v>
      </c>
    </row>
    <row r="245774" spans="3:13">
      <c r="C245774" s="54">
        <v>4.1730626595018916E-2</v>
      </c>
      <c r="H245774" s="54">
        <v>0.94988981372467185</v>
      </c>
      <c r="M245774" s="54">
        <v>1.916E-3</v>
      </c>
    </row>
    <row r="245775" spans="3:13">
      <c r="C245775" s="54">
        <v>5.2828648431803092E-2</v>
      </c>
      <c r="H245775" s="54">
        <v>1.3137761622372364</v>
      </c>
      <c r="M245775" s="54">
        <v>6.2769999999999996E-3</v>
      </c>
    </row>
    <row r="245776" spans="3:13">
      <c r="C245776" s="54">
        <v>4.7758138428611513E-2</v>
      </c>
      <c r="H245776" s="54">
        <v>0.8876933323560392</v>
      </c>
      <c r="M245776" s="54">
        <v>3.8040000000000001E-3</v>
      </c>
    </row>
    <row r="245777" spans="3:13">
      <c r="C245777" s="54">
        <v>8.8370421335362992E-2</v>
      </c>
      <c r="H245777" s="54">
        <v>2.4315377357932824</v>
      </c>
      <c r="M245777" s="54">
        <v>2.2339999999999999E-2</v>
      </c>
    </row>
    <row r="245778" spans="3:13">
      <c r="C245778" s="54">
        <v>4.8270998206646161E-2</v>
      </c>
      <c r="H245778" s="54">
        <v>0.55191354779714785</v>
      </c>
      <c r="M245778" s="54">
        <v>1.2579E-2</v>
      </c>
    </row>
    <row r="245779" spans="3:13">
      <c r="C245779" s="54">
        <v>2.7435635935830843E-2</v>
      </c>
      <c r="H245779" s="54">
        <v>1.6581670704781704</v>
      </c>
      <c r="M245779" s="54">
        <v>4.7390000000000002E-3</v>
      </c>
    </row>
    <row r="245780" spans="3:13">
      <c r="C245780" s="54">
        <v>2.742604567359538E-2</v>
      </c>
      <c r="H245780" s="54">
        <v>0.88366407396570612</v>
      </c>
      <c r="M245780" s="54">
        <v>5.1710000000000002E-3</v>
      </c>
    </row>
    <row r="245781" spans="3:13">
      <c r="C245781" s="54">
        <v>5.7792811386112482E-2</v>
      </c>
      <c r="H245781" s="54">
        <v>0.66057008419578356</v>
      </c>
      <c r="M245781" s="54">
        <v>6.143E-3</v>
      </c>
    </row>
    <row r="245782" spans="3:13">
      <c r="C245782" s="54">
        <v>6.4995701246970891E-2</v>
      </c>
      <c r="H245782" s="54">
        <v>2.630158826949538</v>
      </c>
      <c r="M245782" s="54">
        <v>2.1676000000000001E-2</v>
      </c>
    </row>
    <row r="245783" spans="3:13">
      <c r="C245783" s="54">
        <v>0.10947431096420152</v>
      </c>
      <c r="H245783" s="54">
        <v>0.86445994415991845</v>
      </c>
      <c r="M245783" s="54">
        <v>1.337E-2</v>
      </c>
    </row>
    <row r="245784" spans="3:13">
      <c r="C245784" s="54">
        <v>4.4348950832952018E-2</v>
      </c>
      <c r="H245784" s="54">
        <v>0.86301017683041092</v>
      </c>
      <c r="M245784" s="54">
        <v>2.7339999999999999E-3</v>
      </c>
    </row>
    <row r="245785" spans="3:13">
      <c r="C245785" s="54">
        <v>8.8908291109755275E-2</v>
      </c>
      <c r="H245785" s="54">
        <v>0.68328399888534475</v>
      </c>
      <c r="M245785" s="54">
        <v>7.2820000000000003E-3</v>
      </c>
    </row>
    <row r="245786" spans="3:13">
      <c r="C245786" s="54">
        <v>6.6992408544587365E-2</v>
      </c>
      <c r="H245786" s="54">
        <v>0.666441979335476</v>
      </c>
      <c r="M245786" s="54">
        <v>8.4410000000000006E-3</v>
      </c>
    </row>
    <row r="245787" spans="3:13">
      <c r="C245787" s="54">
        <v>0.10230260038894111</v>
      </c>
      <c r="H245787" s="54">
        <v>0.84439309162889109</v>
      </c>
      <c r="M245787" s="54">
        <v>6.8950000000000001E-3</v>
      </c>
    </row>
    <row r="245788" spans="3:13">
      <c r="C245788" s="54">
        <v>7.516506817407069E-2</v>
      </c>
      <c r="H245788" s="54">
        <v>1.7888826926117365</v>
      </c>
      <c r="M245788" s="54">
        <v>1.6150000000000001E-2</v>
      </c>
    </row>
    <row r="245789" spans="3:13">
      <c r="C245789" s="54">
        <v>8.8458315191676198E-2</v>
      </c>
      <c r="H245789" s="54">
        <v>1.7695245186193906</v>
      </c>
      <c r="M245789" s="54">
        <v>2.2046E-2</v>
      </c>
    </row>
    <row r="245790" spans="3:13">
      <c r="C245790" s="54">
        <v>5.2766475957823467E-2</v>
      </c>
      <c r="H245790" s="54">
        <v>2.4769566916721195</v>
      </c>
      <c r="M245790" s="54">
        <v>2.1288999999999999E-2</v>
      </c>
    </row>
    <row r="245791" spans="3:13">
      <c r="C245791" s="54">
        <v>7.8882082704643655E-2</v>
      </c>
      <c r="H245791" s="54">
        <v>0.72338969418707011</v>
      </c>
      <c r="M245791" s="54">
        <v>7.0829999999999999E-3</v>
      </c>
    </row>
    <row r="245792" spans="3:13">
      <c r="C245792" s="54">
        <v>3.9934319161730007E-2</v>
      </c>
      <c r="H245792" s="54">
        <v>1.2145187102184853</v>
      </c>
      <c r="M245792" s="54">
        <v>4.457E-3</v>
      </c>
    </row>
    <row r="245793" spans="3:13">
      <c r="C245793" s="54">
        <v>4.9473520138967865E-2</v>
      </c>
      <c r="H245793" s="54">
        <v>0.92719115036015176</v>
      </c>
      <c r="M245793" s="54">
        <v>1.5319999999999999E-3</v>
      </c>
    </row>
    <row r="245794" spans="3:13">
      <c r="C245794" s="54">
        <v>8.5933283501507376E-2</v>
      </c>
      <c r="H245794" s="54">
        <v>0.95710533333531134</v>
      </c>
      <c r="M245794" s="54">
        <v>3.5469999999999998E-3</v>
      </c>
    </row>
    <row r="245795" spans="3:13">
      <c r="C245795" s="54">
        <v>8.3903037486537879E-2</v>
      </c>
      <c r="H245795" s="54">
        <v>0.13624322388541518</v>
      </c>
      <c r="M245795" s="54">
        <v>6.3480999999999996E-2</v>
      </c>
    </row>
    <row r="245796" spans="3:13">
      <c r="C245796" s="54">
        <v>4.5096203660596627E-2</v>
      </c>
      <c r="H245796" s="54">
        <v>0.83910288255265753</v>
      </c>
      <c r="M245796" s="54">
        <v>7.3130000000000001E-3</v>
      </c>
    </row>
    <row r="245797" spans="3:13">
      <c r="C245797" s="54">
        <v>4.74561892762718E-2</v>
      </c>
      <c r="H245797" s="54">
        <v>1.4575501446143102</v>
      </c>
      <c r="M245797" s="54">
        <v>4.4929999999999996E-3</v>
      </c>
    </row>
    <row r="245798" spans="3:13">
      <c r="C245798" s="54">
        <v>3.7301771902409665E-2</v>
      </c>
      <c r="H245798" s="54">
        <v>1.0723226474119376</v>
      </c>
      <c r="M245798" s="54">
        <v>3.0240000000000002E-3</v>
      </c>
    </row>
    <row r="245799" spans="3:13">
      <c r="C245799" s="54">
        <v>8.197247570591551E-2</v>
      </c>
      <c r="H245799" s="54">
        <v>0.9516682562066946</v>
      </c>
      <c r="M245799" s="54">
        <v>9.8930000000000008E-3</v>
      </c>
    </row>
    <row r="245800" spans="3:13">
      <c r="C245800" s="54">
        <v>4.5973586897288622E-2</v>
      </c>
      <c r="H245800" s="54">
        <v>3.9069277819552592</v>
      </c>
      <c r="M245800" s="54">
        <v>1.7845E-2</v>
      </c>
    </row>
    <row r="245801" spans="3:13">
      <c r="C245801" s="54">
        <v>0.18682881943400589</v>
      </c>
      <c r="H245801" s="54">
        <v>1.4149805236485815</v>
      </c>
      <c r="M245801" s="54">
        <v>2.3365E-2</v>
      </c>
    </row>
    <row r="245802" spans="3:13">
      <c r="C245802" s="54">
        <v>6.1667944916421961E-2</v>
      </c>
      <c r="H245802" s="54">
        <v>0.73671190350136773</v>
      </c>
      <c r="M245802" s="54">
        <v>5.1799999999999997E-3</v>
      </c>
    </row>
    <row r="245803" spans="3:13">
      <c r="C245803" s="54">
        <v>4.5748725448924728E-2</v>
      </c>
      <c r="H245803" s="54">
        <v>0.74928826455297004</v>
      </c>
      <c r="M245803" s="54">
        <v>4.9179999999999996E-3</v>
      </c>
    </row>
    <row r="245804" spans="3:13">
      <c r="C245804" s="54">
        <v>5.0761740725950395E-3</v>
      </c>
      <c r="H245804" s="54">
        <v>0.54569985204507288</v>
      </c>
      <c r="M245804" s="54">
        <v>7.9500000000000003E-4</v>
      </c>
    </row>
    <row r="245805" spans="3:13">
      <c r="C245805" s="54">
        <v>5.5107664181402539E-2</v>
      </c>
      <c r="H245805" s="54">
        <v>1.4250839924543612</v>
      </c>
      <c r="M245805" s="54">
        <v>6.5550000000000001E-3</v>
      </c>
    </row>
    <row r="245806" spans="3:13">
      <c r="C245806" s="54">
        <v>4.7591062335360472E-2</v>
      </c>
      <c r="H245806" s="54">
        <v>0.83021181325111582</v>
      </c>
      <c r="M245806" s="54">
        <v>7.489E-3</v>
      </c>
    </row>
    <row r="245807" spans="3:13">
      <c r="C245807" s="54">
        <v>2.8721736505302364E-2</v>
      </c>
      <c r="H245807" s="54">
        <v>0.93417573124540798</v>
      </c>
      <c r="M245807" s="54">
        <v>3.124E-3</v>
      </c>
    </row>
    <row r="245808" spans="3:13">
      <c r="C245808" s="54">
        <v>5.3545676131504905E-2</v>
      </c>
      <c r="H245808" s="54">
        <v>0.36545298179453939</v>
      </c>
      <c r="M245808" s="54">
        <v>2.6477000000000001E-2</v>
      </c>
    </row>
    <row r="245809" spans="3:13">
      <c r="C245809" s="54">
        <v>8.782093497681267E-4</v>
      </c>
      <c r="H245809" s="54">
        <v>1.2507751101830376</v>
      </c>
      <c r="M245809" s="54">
        <v>9.1000000000000003E-5</v>
      </c>
    </row>
    <row r="245810" spans="3:13">
      <c r="C245810" s="54">
        <v>4.0710265854282647E-2</v>
      </c>
      <c r="H245810" s="54">
        <v>0.75982678985877961</v>
      </c>
      <c r="M245810" s="54">
        <v>3.0360000000000001E-3</v>
      </c>
    </row>
    <row r="245811" spans="3:13">
      <c r="C245811" s="54">
        <v>3.7781665327779997E-2</v>
      </c>
      <c r="H245811" s="54">
        <v>7.089317904691167E-2</v>
      </c>
      <c r="M245811" s="54">
        <v>4.8391000000000003E-2</v>
      </c>
    </row>
    <row r="245812" spans="3:13">
      <c r="C245812" s="54">
        <v>2.120680180811968E-2</v>
      </c>
      <c r="H245812" s="54">
        <v>1.0771734258004013</v>
      </c>
      <c r="M245812" s="54">
        <v>2.3319999999999999E-3</v>
      </c>
    </row>
    <row r="245813" spans="3:13">
      <c r="C245813" s="54">
        <v>3.6479641426960814E-2</v>
      </c>
      <c r="H245813" s="54">
        <v>0.96927529759454656</v>
      </c>
      <c r="M245813" s="54">
        <v>2.2920000000000002E-3</v>
      </c>
    </row>
    <row r="245814" spans="3:13">
      <c r="C245814" s="54">
        <v>4.888758063401643E-2</v>
      </c>
      <c r="H245814" s="54">
        <v>0.92008399688319353</v>
      </c>
      <c r="M245814" s="54">
        <v>1.7899999999999999E-3</v>
      </c>
    </row>
    <row r="245815" spans="3:13">
      <c r="C245815" s="54">
        <v>2.9489443027787415E-2</v>
      </c>
      <c r="H245815" s="54">
        <v>0.8572094592102032</v>
      </c>
      <c r="M245815" s="54">
        <v>2.836E-3</v>
      </c>
    </row>
    <row r="245816" spans="3:13">
      <c r="C245816" s="54">
        <v>3.5794206211355054E-2</v>
      </c>
      <c r="H245816" s="54">
        <v>0.51795685396217339</v>
      </c>
      <c r="M245816" s="54">
        <v>8.0450000000000001E-3</v>
      </c>
    </row>
    <row r="245817" spans="3:13">
      <c r="C245817" s="54">
        <v>8.885580293093491E-2</v>
      </c>
      <c r="H245817" s="54">
        <v>1.3172831496082702</v>
      </c>
      <c r="M245817" s="54">
        <v>9.3650000000000001E-3</v>
      </c>
    </row>
    <row r="245818" spans="3:13">
      <c r="C245818" s="54">
        <v>2.8603795598854315E-2</v>
      </c>
      <c r="H245818" s="54">
        <v>0.61637458364227082</v>
      </c>
      <c r="M245818" s="54">
        <v>3.7799999999999999E-3</v>
      </c>
    </row>
    <row r="245819" spans="3:13">
      <c r="C245819" s="54">
        <v>2.9750287577154391E-2</v>
      </c>
      <c r="H245819" s="54">
        <v>0.94882610255893773</v>
      </c>
      <c r="M245819" s="54">
        <v>8.1800000000000004E-4</v>
      </c>
    </row>
    <row r="245820" spans="3:13">
      <c r="C245820" s="54">
        <v>4.3960780015009325E-2</v>
      </c>
      <c r="H245820" s="54">
        <v>0.83574717432239631</v>
      </c>
      <c r="M245820" s="54">
        <v>2.1810000000000002E-3</v>
      </c>
    </row>
    <row r="245821" spans="3:13">
      <c r="C245821" s="54">
        <v>1.6758963639937639E-2</v>
      </c>
      <c r="H245821" s="54">
        <v>1.3788170063221501</v>
      </c>
      <c r="M245821" s="54">
        <v>1.5920000000000001E-3</v>
      </c>
    </row>
    <row r="245822" spans="3:13">
      <c r="C245822" s="54">
        <v>4.4672080474894009E-2</v>
      </c>
      <c r="H245822" s="54">
        <v>1.0096716356022046</v>
      </c>
      <c r="M245822" s="54">
        <v>1.5969999999999999E-3</v>
      </c>
    </row>
    <row r="245823" spans="3:13">
      <c r="C245823" s="54">
        <v>0.17436949880896915</v>
      </c>
      <c r="H245823" s="54">
        <v>0.38665621958351226</v>
      </c>
      <c r="M245823" s="54">
        <v>3.3798000000000002E-2</v>
      </c>
    </row>
    <row r="245824" spans="3:13">
      <c r="C245824" s="54">
        <v>3.6780465204438513E-2</v>
      </c>
      <c r="H245824" s="54">
        <v>1.0507508843656985</v>
      </c>
      <c r="M245824" s="54">
        <v>1.0460000000000001E-3</v>
      </c>
    </row>
    <row r="245825" spans="3:13">
      <c r="C245825" s="54">
        <v>3.0833000459134109E-2</v>
      </c>
      <c r="H245825" s="54">
        <v>0.83756723499575947</v>
      </c>
      <c r="M245825" s="54">
        <v>2.4780000000000002E-3</v>
      </c>
    </row>
    <row r="245826" spans="3:13">
      <c r="C245826" s="54">
        <v>3.8043685361934088E-2</v>
      </c>
      <c r="H245826" s="54">
        <v>0.739255292424569</v>
      </c>
      <c r="M245826" s="54">
        <v>3.6099999999999999E-3</v>
      </c>
    </row>
    <row r="245827" spans="3:13">
      <c r="C245827" s="54">
        <v>2.9140050401477605E-2</v>
      </c>
      <c r="H245827" s="54">
        <v>0.98815717751944543</v>
      </c>
      <c r="M245827" s="54">
        <v>1.361E-3</v>
      </c>
    </row>
    <row r="245828" spans="3:13">
      <c r="C245828" s="54">
        <v>4.9942922227896681E-2</v>
      </c>
      <c r="H245828" s="54">
        <v>1.014306074005735</v>
      </c>
      <c r="M245828" s="54">
        <v>9.41E-4</v>
      </c>
    </row>
    <row r="245829" spans="3:13">
      <c r="C245829" s="54">
        <v>4.9463082108494615E-2</v>
      </c>
      <c r="H245829" s="54">
        <v>0.82678008761581667</v>
      </c>
      <c r="M245829" s="54">
        <v>3.4619999999999998E-3</v>
      </c>
    </row>
    <row r="245830" spans="3:13">
      <c r="C245830" s="54">
        <v>4.606552000699727E-2</v>
      </c>
      <c r="H245830" s="54">
        <v>0.89469986428125048</v>
      </c>
      <c r="M245830" s="54">
        <v>2.5360000000000001E-3</v>
      </c>
    </row>
    <row r="245831" spans="3:13">
      <c r="C245831" s="54">
        <v>3.5554141456631529E-2</v>
      </c>
      <c r="H245831" s="54">
        <v>1.1950610358590832</v>
      </c>
      <c r="M245831" s="54">
        <v>4.1619999999999999E-3</v>
      </c>
    </row>
    <row r="245832" spans="3:13">
      <c r="C245832" s="54">
        <v>3.2671684903604142E-2</v>
      </c>
      <c r="H245832" s="54">
        <v>1.1379173950693919</v>
      </c>
      <c r="M245832" s="54">
        <v>2.0449999999999999E-3</v>
      </c>
    </row>
    <row r="245833" spans="3:13">
      <c r="C245833" s="54">
        <v>3.3631924750098185E-2</v>
      </c>
      <c r="H245833" s="54">
        <v>1.2654922075171169</v>
      </c>
      <c r="M245833" s="54">
        <v>3.0379999999999999E-3</v>
      </c>
    </row>
    <row r="245834" spans="3:13">
      <c r="C245834" s="54">
        <v>2.0936738861138157E-2</v>
      </c>
      <c r="H245834" s="54">
        <v>0.40589174644881959</v>
      </c>
      <c r="M245834" s="54">
        <v>6.1500000000000001E-3</v>
      </c>
    </row>
    <row r="245835" spans="3:13">
      <c r="C245835" s="54">
        <v>3.0772951187603426E-2</v>
      </c>
      <c r="H245835" s="54">
        <v>1.1107272593582402</v>
      </c>
      <c r="M245835" s="54">
        <v>2.5799999999999998E-3</v>
      </c>
    </row>
    <row r="245836" spans="3:13">
      <c r="C245836" s="54">
        <v>0.21190060412260434</v>
      </c>
      <c r="H245836" s="54">
        <v>0.90907293396195543</v>
      </c>
      <c r="M245836" s="54">
        <v>1.2007E-2</v>
      </c>
    </row>
    <row r="245837" spans="3:13">
      <c r="C245837" s="54">
        <v>5.8735137891407052E-2</v>
      </c>
      <c r="H245837" s="54">
        <v>2.1810264457932513</v>
      </c>
      <c r="M245837" s="54">
        <v>1.6843E-2</v>
      </c>
    </row>
    <row r="245838" spans="3:13">
      <c r="C245838" s="54">
        <v>1.791399797858231E-2</v>
      </c>
      <c r="H245838" s="54">
        <v>0.83331893671806789</v>
      </c>
      <c r="M245838" s="54">
        <v>1.6000000000000001E-3</v>
      </c>
    </row>
    <row r="245839" spans="3:13">
      <c r="C245839" s="54">
        <v>2.8595590197915115E-2</v>
      </c>
      <c r="H245839" s="54">
        <v>1.1021728286262631</v>
      </c>
      <c r="M245839" s="54">
        <v>2.0089999999999999E-3</v>
      </c>
    </row>
    <row r="245840" spans="3:13">
      <c r="C245840" s="54">
        <v>1.518851294974388E-2</v>
      </c>
      <c r="H245840" s="54">
        <v>0.73633525247542397</v>
      </c>
      <c r="M245840" s="54">
        <v>1.647E-3</v>
      </c>
    </row>
    <row r="245841" spans="3:13">
      <c r="C245841" s="54">
        <v>1.3152287542009386E-2</v>
      </c>
      <c r="H245841" s="54">
        <v>2.0654325961447135</v>
      </c>
      <c r="M245841" s="54">
        <v>3.503E-3</v>
      </c>
    </row>
    <row r="245842" spans="3:13">
      <c r="C245842" s="54">
        <v>3.223722703468343E-2</v>
      </c>
      <c r="H245842" s="54">
        <v>0.9780420492915104</v>
      </c>
      <c r="M245842" s="54">
        <v>1.668E-3</v>
      </c>
    </row>
    <row r="245843" spans="3:13">
      <c r="C245843" s="54">
        <v>2.3282267087558896E-4</v>
      </c>
      <c r="H245843" s="54">
        <v>0</v>
      </c>
      <c r="M245843" s="54">
        <v>4.1199999999999999E-4</v>
      </c>
    </row>
    <row r="262146" spans="3:13">
      <c r="C262146" s="54" t="s">
        <v>1223</v>
      </c>
      <c r="H262146" s="54" t="s">
        <v>1231</v>
      </c>
      <c r="M262146" s="54" t="s">
        <v>1224</v>
      </c>
    </row>
    <row r="262147" spans="3:13">
      <c r="C262147" s="54">
        <v>4.5059906413157817E-2</v>
      </c>
      <c r="H262147" s="54">
        <v>0.96371085163482217</v>
      </c>
      <c r="M262147" s="54">
        <v>9.9200000000000004E-4</v>
      </c>
    </row>
    <row r="262148" spans="3:13">
      <c r="C262148" s="54">
        <v>3.740606523632322E-2</v>
      </c>
      <c r="H262148" s="54">
        <v>0.48465474320031932</v>
      </c>
      <c r="M262148" s="54">
        <v>1.9996E-2</v>
      </c>
    </row>
    <row r="262149" spans="3:13">
      <c r="C262149" s="54">
        <v>2.1970145413600834E-2</v>
      </c>
      <c r="H262149" s="54">
        <v>1.5528938933845255</v>
      </c>
      <c r="M262149" s="54">
        <v>3.3969999999999998E-3</v>
      </c>
    </row>
    <row r="262150" spans="3:13">
      <c r="C262150" s="54">
        <v>2.8353772922653429E-2</v>
      </c>
      <c r="H262150" s="54">
        <v>0.57426789549802493</v>
      </c>
      <c r="M262150" s="54">
        <v>4.248E-3</v>
      </c>
    </row>
    <row r="262151" spans="3:13">
      <c r="C262151" s="54">
        <v>4.3049601739210519E-2</v>
      </c>
      <c r="H262151" s="54">
        <v>0.87481123848233699</v>
      </c>
      <c r="M262151" s="54">
        <v>2.7699999999999999E-3</v>
      </c>
    </row>
    <row r="262152" spans="3:13">
      <c r="C262152" s="54">
        <v>5.3876270837737335E-2</v>
      </c>
      <c r="H262152" s="54">
        <v>1.6349631897970485</v>
      </c>
      <c r="M262152" s="54">
        <v>7.2779999999999997E-3</v>
      </c>
    </row>
    <row r="262153" spans="3:13">
      <c r="C262153" s="54">
        <v>3.8925127935938782E-2</v>
      </c>
      <c r="H262153" s="54">
        <v>0.78659382910081799</v>
      </c>
      <c r="M262153" s="54">
        <v>8.7290000000000006E-3</v>
      </c>
    </row>
    <row r="262154" spans="3:13">
      <c r="C262154" s="54">
        <v>5.9039956989634164E-2</v>
      </c>
      <c r="H262154" s="54">
        <v>0.85731048901214202</v>
      </c>
      <c r="M262154" s="54">
        <v>1.3089999999999999E-2</v>
      </c>
    </row>
    <row r="262155" spans="3:13">
      <c r="C262155" s="54">
        <v>1.7418226726490772E-2</v>
      </c>
      <c r="H262155" s="54">
        <v>0.25225860529032862</v>
      </c>
      <c r="M262155" s="54">
        <v>1.005E-2</v>
      </c>
    </row>
    <row r="262156" spans="3:13">
      <c r="C262156" s="54">
        <v>9.1568055162327189E-2</v>
      </c>
      <c r="H262156" s="54">
        <v>1.154522391840624</v>
      </c>
      <c r="M262156" s="54">
        <v>4.1910000000000003E-3</v>
      </c>
    </row>
    <row r="262157" spans="3:13">
      <c r="C262157" s="54">
        <v>4.5129438923112934E-2</v>
      </c>
      <c r="H262157" s="54">
        <v>1.0402996069596908</v>
      </c>
      <c r="M262157" s="54">
        <v>6.5300000000000004E-4</v>
      </c>
    </row>
    <row r="262158" spans="3:13">
      <c r="C262158" s="54">
        <v>4.1730626595018916E-2</v>
      </c>
      <c r="H262158" s="54">
        <v>0.94988981372467185</v>
      </c>
      <c r="M262158" s="54">
        <v>1.916E-3</v>
      </c>
    </row>
    <row r="262159" spans="3:13">
      <c r="C262159" s="54">
        <v>5.2828648431803092E-2</v>
      </c>
      <c r="H262159" s="54">
        <v>1.3137761622372364</v>
      </c>
      <c r="M262159" s="54">
        <v>6.2769999999999996E-3</v>
      </c>
    </row>
    <row r="262160" spans="3:13">
      <c r="C262160" s="54">
        <v>4.7758138428611513E-2</v>
      </c>
      <c r="H262160" s="54">
        <v>0.8876933323560392</v>
      </c>
      <c r="M262160" s="54">
        <v>3.8040000000000001E-3</v>
      </c>
    </row>
    <row r="262161" spans="3:13">
      <c r="C262161" s="54">
        <v>8.8370421335362992E-2</v>
      </c>
      <c r="H262161" s="54">
        <v>2.4315377357932824</v>
      </c>
      <c r="M262161" s="54">
        <v>2.2339999999999999E-2</v>
      </c>
    </row>
    <row r="262162" spans="3:13">
      <c r="C262162" s="54">
        <v>4.8270998206646161E-2</v>
      </c>
      <c r="H262162" s="54">
        <v>0.55191354779714785</v>
      </c>
      <c r="M262162" s="54">
        <v>1.2579E-2</v>
      </c>
    </row>
    <row r="262163" spans="3:13">
      <c r="C262163" s="54">
        <v>2.7435635935830843E-2</v>
      </c>
      <c r="H262163" s="54">
        <v>1.6581670704781704</v>
      </c>
      <c r="M262163" s="54">
        <v>4.7390000000000002E-3</v>
      </c>
    </row>
    <row r="262164" spans="3:13">
      <c r="C262164" s="54">
        <v>2.742604567359538E-2</v>
      </c>
      <c r="H262164" s="54">
        <v>0.88366407396570612</v>
      </c>
      <c r="M262164" s="54">
        <v>5.1710000000000002E-3</v>
      </c>
    </row>
    <row r="262165" spans="3:13">
      <c r="C262165" s="54">
        <v>5.7792811386112482E-2</v>
      </c>
      <c r="H262165" s="54">
        <v>0.66057008419578356</v>
      </c>
      <c r="M262165" s="54">
        <v>6.143E-3</v>
      </c>
    </row>
    <row r="262166" spans="3:13">
      <c r="C262166" s="54">
        <v>6.4995701246970891E-2</v>
      </c>
      <c r="H262166" s="54">
        <v>2.630158826949538</v>
      </c>
      <c r="M262166" s="54">
        <v>2.1676000000000001E-2</v>
      </c>
    </row>
    <row r="262167" spans="3:13">
      <c r="C262167" s="54">
        <v>0.10947431096420152</v>
      </c>
      <c r="H262167" s="54">
        <v>0.86445994415991845</v>
      </c>
      <c r="M262167" s="54">
        <v>1.337E-2</v>
      </c>
    </row>
    <row r="262168" spans="3:13">
      <c r="C262168" s="54">
        <v>4.4348950832952018E-2</v>
      </c>
      <c r="H262168" s="54">
        <v>0.86301017683041092</v>
      </c>
      <c r="M262168" s="54">
        <v>2.7339999999999999E-3</v>
      </c>
    </row>
    <row r="262169" spans="3:13">
      <c r="C262169" s="54">
        <v>8.8908291109755275E-2</v>
      </c>
      <c r="H262169" s="54">
        <v>0.68328399888534475</v>
      </c>
      <c r="M262169" s="54">
        <v>7.2820000000000003E-3</v>
      </c>
    </row>
    <row r="262170" spans="3:13">
      <c r="C262170" s="54">
        <v>6.6992408544587365E-2</v>
      </c>
      <c r="H262170" s="54">
        <v>0.666441979335476</v>
      </c>
      <c r="M262170" s="54">
        <v>8.4410000000000006E-3</v>
      </c>
    </row>
    <row r="262171" spans="3:13">
      <c r="C262171" s="54">
        <v>0.10230260038894111</v>
      </c>
      <c r="H262171" s="54">
        <v>0.84439309162889109</v>
      </c>
      <c r="M262171" s="54">
        <v>6.8950000000000001E-3</v>
      </c>
    </row>
    <row r="262172" spans="3:13">
      <c r="C262172" s="54">
        <v>7.516506817407069E-2</v>
      </c>
      <c r="H262172" s="54">
        <v>1.7888826926117365</v>
      </c>
      <c r="M262172" s="54">
        <v>1.6150000000000001E-2</v>
      </c>
    </row>
    <row r="262173" spans="3:13">
      <c r="C262173" s="54">
        <v>8.8458315191676198E-2</v>
      </c>
      <c r="H262173" s="54">
        <v>1.7695245186193906</v>
      </c>
      <c r="M262173" s="54">
        <v>2.2046E-2</v>
      </c>
    </row>
    <row r="262174" spans="3:13">
      <c r="C262174" s="54">
        <v>5.2766475957823467E-2</v>
      </c>
      <c r="H262174" s="54">
        <v>2.4769566916721195</v>
      </c>
      <c r="M262174" s="54">
        <v>2.1288999999999999E-2</v>
      </c>
    </row>
    <row r="262175" spans="3:13">
      <c r="C262175" s="54">
        <v>7.8882082704643655E-2</v>
      </c>
      <c r="H262175" s="54">
        <v>0.72338969418707011</v>
      </c>
      <c r="M262175" s="54">
        <v>7.0829999999999999E-3</v>
      </c>
    </row>
    <row r="262176" spans="3:13">
      <c r="C262176" s="54">
        <v>3.9934319161730007E-2</v>
      </c>
      <c r="H262176" s="54">
        <v>1.2145187102184853</v>
      </c>
      <c r="M262176" s="54">
        <v>4.457E-3</v>
      </c>
    </row>
    <row r="262177" spans="3:13">
      <c r="C262177" s="54">
        <v>4.9473520138967865E-2</v>
      </c>
      <c r="H262177" s="54">
        <v>0.92719115036015176</v>
      </c>
      <c r="M262177" s="54">
        <v>1.5319999999999999E-3</v>
      </c>
    </row>
    <row r="262178" spans="3:13">
      <c r="C262178" s="54">
        <v>8.5933283501507376E-2</v>
      </c>
      <c r="H262178" s="54">
        <v>0.95710533333531134</v>
      </c>
      <c r="M262178" s="54">
        <v>3.5469999999999998E-3</v>
      </c>
    </row>
    <row r="262179" spans="3:13">
      <c r="C262179" s="54">
        <v>8.3903037486537879E-2</v>
      </c>
      <c r="H262179" s="54">
        <v>0.13624322388541518</v>
      </c>
      <c r="M262179" s="54">
        <v>6.3480999999999996E-2</v>
      </c>
    </row>
    <row r="262180" spans="3:13">
      <c r="C262180" s="54">
        <v>4.5096203660596627E-2</v>
      </c>
      <c r="H262180" s="54">
        <v>0.83910288255265753</v>
      </c>
      <c r="M262180" s="54">
        <v>7.3130000000000001E-3</v>
      </c>
    </row>
    <row r="262181" spans="3:13">
      <c r="C262181" s="54">
        <v>4.74561892762718E-2</v>
      </c>
      <c r="H262181" s="54">
        <v>1.4575501446143102</v>
      </c>
      <c r="M262181" s="54">
        <v>4.4929999999999996E-3</v>
      </c>
    </row>
    <row r="262182" spans="3:13">
      <c r="C262182" s="54">
        <v>3.7301771902409665E-2</v>
      </c>
      <c r="H262182" s="54">
        <v>1.0723226474119376</v>
      </c>
      <c r="M262182" s="54">
        <v>3.0240000000000002E-3</v>
      </c>
    </row>
    <row r="262183" spans="3:13">
      <c r="C262183" s="54">
        <v>8.197247570591551E-2</v>
      </c>
      <c r="H262183" s="54">
        <v>0.9516682562066946</v>
      </c>
      <c r="M262183" s="54">
        <v>9.8930000000000008E-3</v>
      </c>
    </row>
    <row r="262184" spans="3:13">
      <c r="C262184" s="54">
        <v>4.5973586897288622E-2</v>
      </c>
      <c r="H262184" s="54">
        <v>3.9069277819552592</v>
      </c>
      <c r="M262184" s="54">
        <v>1.7845E-2</v>
      </c>
    </row>
    <row r="262185" spans="3:13">
      <c r="C262185" s="54">
        <v>0.18682881943400589</v>
      </c>
      <c r="H262185" s="54">
        <v>1.4149805236485815</v>
      </c>
      <c r="M262185" s="54">
        <v>2.3365E-2</v>
      </c>
    </row>
    <row r="262186" spans="3:13">
      <c r="C262186" s="54">
        <v>6.1667944916421961E-2</v>
      </c>
      <c r="H262186" s="54">
        <v>0.73671190350136773</v>
      </c>
      <c r="M262186" s="54">
        <v>5.1799999999999997E-3</v>
      </c>
    </row>
    <row r="262187" spans="3:13">
      <c r="C262187" s="54">
        <v>4.5748725448924728E-2</v>
      </c>
      <c r="H262187" s="54">
        <v>0.74928826455297004</v>
      </c>
      <c r="M262187" s="54">
        <v>4.9179999999999996E-3</v>
      </c>
    </row>
    <row r="262188" spans="3:13">
      <c r="C262188" s="54">
        <v>5.0761740725950395E-3</v>
      </c>
      <c r="H262188" s="54">
        <v>0.54569985204507288</v>
      </c>
      <c r="M262188" s="54">
        <v>7.9500000000000003E-4</v>
      </c>
    </row>
    <row r="262189" spans="3:13">
      <c r="C262189" s="54">
        <v>5.5107664181402539E-2</v>
      </c>
      <c r="H262189" s="54">
        <v>1.4250839924543612</v>
      </c>
      <c r="M262189" s="54">
        <v>6.5550000000000001E-3</v>
      </c>
    </row>
    <row r="262190" spans="3:13">
      <c r="C262190" s="54">
        <v>4.7591062335360472E-2</v>
      </c>
      <c r="H262190" s="54">
        <v>0.83021181325111582</v>
      </c>
      <c r="M262190" s="54">
        <v>7.489E-3</v>
      </c>
    </row>
    <row r="262191" spans="3:13">
      <c r="C262191" s="54">
        <v>2.8721736505302364E-2</v>
      </c>
      <c r="H262191" s="54">
        <v>0.93417573124540798</v>
      </c>
      <c r="M262191" s="54">
        <v>3.124E-3</v>
      </c>
    </row>
    <row r="262192" spans="3:13">
      <c r="C262192" s="54">
        <v>5.3545676131504905E-2</v>
      </c>
      <c r="H262192" s="54">
        <v>0.36545298179453939</v>
      </c>
      <c r="M262192" s="54">
        <v>2.6477000000000001E-2</v>
      </c>
    </row>
    <row r="262193" spans="3:13">
      <c r="C262193" s="54">
        <v>8.782093497681267E-4</v>
      </c>
      <c r="H262193" s="54">
        <v>1.2507751101830376</v>
      </c>
      <c r="M262193" s="54">
        <v>9.1000000000000003E-5</v>
      </c>
    </row>
    <row r="262194" spans="3:13">
      <c r="C262194" s="54">
        <v>4.0710265854282647E-2</v>
      </c>
      <c r="H262194" s="54">
        <v>0.75982678985877961</v>
      </c>
      <c r="M262194" s="54">
        <v>3.0360000000000001E-3</v>
      </c>
    </row>
    <row r="262195" spans="3:13">
      <c r="C262195" s="54">
        <v>3.7781665327779997E-2</v>
      </c>
      <c r="H262195" s="54">
        <v>7.089317904691167E-2</v>
      </c>
      <c r="M262195" s="54">
        <v>4.8391000000000003E-2</v>
      </c>
    </row>
    <row r="262196" spans="3:13">
      <c r="C262196" s="54">
        <v>2.120680180811968E-2</v>
      </c>
      <c r="H262196" s="54">
        <v>1.0771734258004013</v>
      </c>
      <c r="M262196" s="54">
        <v>2.3319999999999999E-3</v>
      </c>
    </row>
    <row r="262197" spans="3:13">
      <c r="C262197" s="54">
        <v>3.6479641426960814E-2</v>
      </c>
      <c r="H262197" s="54">
        <v>0.96927529759454656</v>
      </c>
      <c r="M262197" s="54">
        <v>2.2920000000000002E-3</v>
      </c>
    </row>
    <row r="262198" spans="3:13">
      <c r="C262198" s="54">
        <v>4.888758063401643E-2</v>
      </c>
      <c r="H262198" s="54">
        <v>0.92008399688319353</v>
      </c>
      <c r="M262198" s="54">
        <v>1.7899999999999999E-3</v>
      </c>
    </row>
    <row r="262199" spans="3:13">
      <c r="C262199" s="54">
        <v>2.9489443027787415E-2</v>
      </c>
      <c r="H262199" s="54">
        <v>0.8572094592102032</v>
      </c>
      <c r="M262199" s="54">
        <v>2.836E-3</v>
      </c>
    </row>
    <row r="262200" spans="3:13">
      <c r="C262200" s="54">
        <v>3.5794206211355054E-2</v>
      </c>
      <c r="H262200" s="54">
        <v>0.51795685396217339</v>
      </c>
      <c r="M262200" s="54">
        <v>8.0450000000000001E-3</v>
      </c>
    </row>
    <row r="262201" spans="3:13">
      <c r="C262201" s="54">
        <v>8.885580293093491E-2</v>
      </c>
      <c r="H262201" s="54">
        <v>1.3172831496082702</v>
      </c>
      <c r="M262201" s="54">
        <v>9.3650000000000001E-3</v>
      </c>
    </row>
    <row r="262202" spans="3:13">
      <c r="C262202" s="54">
        <v>2.8603795598854315E-2</v>
      </c>
      <c r="H262202" s="54">
        <v>0.61637458364227082</v>
      </c>
      <c r="M262202" s="54">
        <v>3.7799999999999999E-3</v>
      </c>
    </row>
    <row r="262203" spans="3:13">
      <c r="C262203" s="54">
        <v>2.9750287577154391E-2</v>
      </c>
      <c r="H262203" s="54">
        <v>0.94882610255893773</v>
      </c>
      <c r="M262203" s="54">
        <v>8.1800000000000004E-4</v>
      </c>
    </row>
    <row r="262204" spans="3:13">
      <c r="C262204" s="54">
        <v>4.3960780015009325E-2</v>
      </c>
      <c r="H262204" s="54">
        <v>0.83574717432239631</v>
      </c>
      <c r="M262204" s="54">
        <v>2.1810000000000002E-3</v>
      </c>
    </row>
    <row r="262205" spans="3:13">
      <c r="C262205" s="54">
        <v>1.6758963639937639E-2</v>
      </c>
      <c r="H262205" s="54">
        <v>1.3788170063221501</v>
      </c>
      <c r="M262205" s="54">
        <v>1.5920000000000001E-3</v>
      </c>
    </row>
    <row r="262206" spans="3:13">
      <c r="C262206" s="54">
        <v>4.4672080474894009E-2</v>
      </c>
      <c r="H262206" s="54">
        <v>1.0096716356022046</v>
      </c>
      <c r="M262206" s="54">
        <v>1.5969999999999999E-3</v>
      </c>
    </row>
    <row r="262207" spans="3:13">
      <c r="C262207" s="54">
        <v>0.17436949880896915</v>
      </c>
      <c r="H262207" s="54">
        <v>0.38665621958351226</v>
      </c>
      <c r="M262207" s="54">
        <v>3.3798000000000002E-2</v>
      </c>
    </row>
    <row r="262208" spans="3:13">
      <c r="C262208" s="54">
        <v>3.6780465204438513E-2</v>
      </c>
      <c r="H262208" s="54">
        <v>1.0507508843656985</v>
      </c>
      <c r="M262208" s="54">
        <v>1.0460000000000001E-3</v>
      </c>
    </row>
    <row r="262209" spans="3:13">
      <c r="C262209" s="54">
        <v>3.0833000459134109E-2</v>
      </c>
      <c r="H262209" s="54">
        <v>0.83756723499575947</v>
      </c>
      <c r="M262209" s="54">
        <v>2.4780000000000002E-3</v>
      </c>
    </row>
    <row r="262210" spans="3:13">
      <c r="C262210" s="54">
        <v>3.8043685361934088E-2</v>
      </c>
      <c r="H262210" s="54">
        <v>0.739255292424569</v>
      </c>
      <c r="M262210" s="54">
        <v>3.6099999999999999E-3</v>
      </c>
    </row>
    <row r="262211" spans="3:13">
      <c r="C262211" s="54">
        <v>2.9140050401477605E-2</v>
      </c>
      <c r="H262211" s="54">
        <v>0.98815717751944543</v>
      </c>
      <c r="M262211" s="54">
        <v>1.361E-3</v>
      </c>
    </row>
    <row r="262212" spans="3:13">
      <c r="C262212" s="54">
        <v>4.9942922227896681E-2</v>
      </c>
      <c r="H262212" s="54">
        <v>1.014306074005735</v>
      </c>
      <c r="M262212" s="54">
        <v>9.41E-4</v>
      </c>
    </row>
    <row r="262213" spans="3:13">
      <c r="C262213" s="54">
        <v>4.9463082108494615E-2</v>
      </c>
      <c r="H262213" s="54">
        <v>0.82678008761581667</v>
      </c>
      <c r="M262213" s="54">
        <v>3.4619999999999998E-3</v>
      </c>
    </row>
    <row r="262214" spans="3:13">
      <c r="C262214" s="54">
        <v>4.606552000699727E-2</v>
      </c>
      <c r="H262214" s="54">
        <v>0.89469986428125048</v>
      </c>
      <c r="M262214" s="54">
        <v>2.5360000000000001E-3</v>
      </c>
    </row>
    <row r="262215" spans="3:13">
      <c r="C262215" s="54">
        <v>3.5554141456631529E-2</v>
      </c>
      <c r="H262215" s="54">
        <v>1.1950610358590832</v>
      </c>
      <c r="M262215" s="54">
        <v>4.1619999999999999E-3</v>
      </c>
    </row>
    <row r="262216" spans="3:13">
      <c r="C262216" s="54">
        <v>3.2671684903604142E-2</v>
      </c>
      <c r="H262216" s="54">
        <v>1.1379173950693919</v>
      </c>
      <c r="M262216" s="54">
        <v>2.0449999999999999E-3</v>
      </c>
    </row>
    <row r="262217" spans="3:13">
      <c r="C262217" s="54">
        <v>3.3631924750098185E-2</v>
      </c>
      <c r="H262217" s="54">
        <v>1.2654922075171169</v>
      </c>
      <c r="M262217" s="54">
        <v>3.0379999999999999E-3</v>
      </c>
    </row>
    <row r="262218" spans="3:13">
      <c r="C262218" s="54">
        <v>2.0936738861138157E-2</v>
      </c>
      <c r="H262218" s="54">
        <v>0.40589174644881959</v>
      </c>
      <c r="M262218" s="54">
        <v>6.1500000000000001E-3</v>
      </c>
    </row>
    <row r="262219" spans="3:13">
      <c r="C262219" s="54">
        <v>3.0772951187603426E-2</v>
      </c>
      <c r="H262219" s="54">
        <v>1.1107272593582402</v>
      </c>
      <c r="M262219" s="54">
        <v>2.5799999999999998E-3</v>
      </c>
    </row>
    <row r="262220" spans="3:13">
      <c r="C262220" s="54">
        <v>0.21190060412260434</v>
      </c>
      <c r="H262220" s="54">
        <v>0.90907293396195543</v>
      </c>
      <c r="M262220" s="54">
        <v>1.2007E-2</v>
      </c>
    </row>
    <row r="262221" spans="3:13">
      <c r="C262221" s="54">
        <v>5.8735137891407052E-2</v>
      </c>
      <c r="H262221" s="54">
        <v>2.1810264457932513</v>
      </c>
      <c r="M262221" s="54">
        <v>1.6843E-2</v>
      </c>
    </row>
    <row r="262222" spans="3:13">
      <c r="C262222" s="54">
        <v>1.791399797858231E-2</v>
      </c>
      <c r="H262222" s="54">
        <v>0.83331893671806789</v>
      </c>
      <c r="M262222" s="54">
        <v>1.6000000000000001E-3</v>
      </c>
    </row>
    <row r="262223" spans="3:13">
      <c r="C262223" s="54">
        <v>2.8595590197915115E-2</v>
      </c>
      <c r="H262223" s="54">
        <v>1.1021728286262631</v>
      </c>
      <c r="M262223" s="54">
        <v>2.0089999999999999E-3</v>
      </c>
    </row>
    <row r="262224" spans="3:13">
      <c r="C262224" s="54">
        <v>1.518851294974388E-2</v>
      </c>
      <c r="H262224" s="54">
        <v>0.73633525247542397</v>
      </c>
      <c r="M262224" s="54">
        <v>1.647E-3</v>
      </c>
    </row>
    <row r="262225" spans="3:13">
      <c r="C262225" s="54">
        <v>1.3152287542009386E-2</v>
      </c>
      <c r="H262225" s="54">
        <v>2.0654325961447135</v>
      </c>
      <c r="M262225" s="54">
        <v>3.503E-3</v>
      </c>
    </row>
    <row r="262226" spans="3:13">
      <c r="C262226" s="54">
        <v>3.223722703468343E-2</v>
      </c>
      <c r="H262226" s="54">
        <v>0.9780420492915104</v>
      </c>
      <c r="M262226" s="54">
        <v>1.668E-3</v>
      </c>
    </row>
    <row r="262227" spans="3:13">
      <c r="C262227" s="54">
        <v>2.3282267087558896E-4</v>
      </c>
      <c r="H262227" s="54">
        <v>0</v>
      </c>
      <c r="M262227" s="54">
        <v>4.1199999999999999E-4</v>
      </c>
    </row>
    <row r="278530" spans="3:13">
      <c r="C278530" s="54" t="s">
        <v>1223</v>
      </c>
      <c r="H278530" s="54" t="s">
        <v>1231</v>
      </c>
      <c r="M278530" s="54" t="s">
        <v>1224</v>
      </c>
    </row>
    <row r="278531" spans="3:13">
      <c r="C278531" s="54">
        <v>4.5059906413157817E-2</v>
      </c>
      <c r="H278531" s="54">
        <v>0.96371085163482217</v>
      </c>
      <c r="M278531" s="54">
        <v>9.9200000000000004E-4</v>
      </c>
    </row>
    <row r="278532" spans="3:13">
      <c r="C278532" s="54">
        <v>3.740606523632322E-2</v>
      </c>
      <c r="H278532" s="54">
        <v>0.48465474320031932</v>
      </c>
      <c r="M278532" s="54">
        <v>1.9996E-2</v>
      </c>
    </row>
    <row r="278533" spans="3:13">
      <c r="C278533" s="54">
        <v>2.1970145413600834E-2</v>
      </c>
      <c r="H278533" s="54">
        <v>1.5528938933845255</v>
      </c>
      <c r="M278533" s="54">
        <v>3.3969999999999998E-3</v>
      </c>
    </row>
    <row r="278534" spans="3:13">
      <c r="C278534" s="54">
        <v>2.8353772922653429E-2</v>
      </c>
      <c r="H278534" s="54">
        <v>0.57426789549802493</v>
      </c>
      <c r="M278534" s="54">
        <v>4.248E-3</v>
      </c>
    </row>
    <row r="278535" spans="3:13">
      <c r="C278535" s="54">
        <v>4.3049601739210519E-2</v>
      </c>
      <c r="H278535" s="54">
        <v>0.87481123848233699</v>
      </c>
      <c r="M278535" s="54">
        <v>2.7699999999999999E-3</v>
      </c>
    </row>
    <row r="278536" spans="3:13">
      <c r="C278536" s="54">
        <v>5.3876270837737335E-2</v>
      </c>
      <c r="H278536" s="54">
        <v>1.6349631897970485</v>
      </c>
      <c r="M278536" s="54">
        <v>7.2779999999999997E-3</v>
      </c>
    </row>
    <row r="278537" spans="3:13">
      <c r="C278537" s="54">
        <v>3.8925127935938782E-2</v>
      </c>
      <c r="H278537" s="54">
        <v>0.78659382910081799</v>
      </c>
      <c r="M278537" s="54">
        <v>8.7290000000000006E-3</v>
      </c>
    </row>
    <row r="278538" spans="3:13">
      <c r="C278538" s="54">
        <v>5.9039956989634164E-2</v>
      </c>
      <c r="H278538" s="54">
        <v>0.85731048901214202</v>
      </c>
      <c r="M278538" s="54">
        <v>1.3089999999999999E-2</v>
      </c>
    </row>
    <row r="278539" spans="3:13">
      <c r="C278539" s="54">
        <v>1.7418226726490772E-2</v>
      </c>
      <c r="H278539" s="54">
        <v>0.25225860529032862</v>
      </c>
      <c r="M278539" s="54">
        <v>1.005E-2</v>
      </c>
    </row>
    <row r="278540" spans="3:13">
      <c r="C278540" s="54">
        <v>9.1568055162327189E-2</v>
      </c>
      <c r="H278540" s="54">
        <v>1.154522391840624</v>
      </c>
      <c r="M278540" s="54">
        <v>4.1910000000000003E-3</v>
      </c>
    </row>
    <row r="278541" spans="3:13">
      <c r="C278541" s="54">
        <v>4.5129438923112934E-2</v>
      </c>
      <c r="H278541" s="54">
        <v>1.0402996069596908</v>
      </c>
      <c r="M278541" s="54">
        <v>6.5300000000000004E-4</v>
      </c>
    </row>
    <row r="278542" spans="3:13">
      <c r="C278542" s="54">
        <v>4.1730626595018916E-2</v>
      </c>
      <c r="H278542" s="54">
        <v>0.94988981372467185</v>
      </c>
      <c r="M278542" s="54">
        <v>1.916E-3</v>
      </c>
    </row>
    <row r="278543" spans="3:13">
      <c r="C278543" s="54">
        <v>5.2828648431803092E-2</v>
      </c>
      <c r="H278543" s="54">
        <v>1.3137761622372364</v>
      </c>
      <c r="M278543" s="54">
        <v>6.2769999999999996E-3</v>
      </c>
    </row>
    <row r="278544" spans="3:13">
      <c r="C278544" s="54">
        <v>4.7758138428611513E-2</v>
      </c>
      <c r="H278544" s="54">
        <v>0.8876933323560392</v>
      </c>
      <c r="M278544" s="54">
        <v>3.8040000000000001E-3</v>
      </c>
    </row>
    <row r="278545" spans="3:13">
      <c r="C278545" s="54">
        <v>8.8370421335362992E-2</v>
      </c>
      <c r="H278545" s="54">
        <v>2.4315377357932824</v>
      </c>
      <c r="M278545" s="54">
        <v>2.2339999999999999E-2</v>
      </c>
    </row>
    <row r="278546" spans="3:13">
      <c r="C278546" s="54">
        <v>4.8270998206646161E-2</v>
      </c>
      <c r="H278546" s="54">
        <v>0.55191354779714785</v>
      </c>
      <c r="M278546" s="54">
        <v>1.2579E-2</v>
      </c>
    </row>
    <row r="278547" spans="3:13">
      <c r="C278547" s="54">
        <v>2.7435635935830843E-2</v>
      </c>
      <c r="H278547" s="54">
        <v>1.6581670704781704</v>
      </c>
      <c r="M278547" s="54">
        <v>4.7390000000000002E-3</v>
      </c>
    </row>
    <row r="278548" spans="3:13">
      <c r="C278548" s="54">
        <v>2.742604567359538E-2</v>
      </c>
      <c r="H278548" s="54">
        <v>0.88366407396570612</v>
      </c>
      <c r="M278548" s="54">
        <v>5.1710000000000002E-3</v>
      </c>
    </row>
    <row r="278549" spans="3:13">
      <c r="C278549" s="54">
        <v>5.7792811386112482E-2</v>
      </c>
      <c r="H278549" s="54">
        <v>0.66057008419578356</v>
      </c>
      <c r="M278549" s="54">
        <v>6.143E-3</v>
      </c>
    </row>
    <row r="278550" spans="3:13">
      <c r="C278550" s="54">
        <v>6.4995701246970891E-2</v>
      </c>
      <c r="H278550" s="54">
        <v>2.630158826949538</v>
      </c>
      <c r="M278550" s="54">
        <v>2.1676000000000001E-2</v>
      </c>
    </row>
    <row r="278551" spans="3:13">
      <c r="C278551" s="54">
        <v>0.10947431096420152</v>
      </c>
      <c r="H278551" s="54">
        <v>0.86445994415991845</v>
      </c>
      <c r="M278551" s="54">
        <v>1.337E-2</v>
      </c>
    </row>
    <row r="278552" spans="3:13">
      <c r="C278552" s="54">
        <v>4.4348950832952018E-2</v>
      </c>
      <c r="H278552" s="54">
        <v>0.86301017683041092</v>
      </c>
      <c r="M278552" s="54">
        <v>2.7339999999999999E-3</v>
      </c>
    </row>
    <row r="278553" spans="3:13">
      <c r="C278553" s="54">
        <v>8.8908291109755275E-2</v>
      </c>
      <c r="H278553" s="54">
        <v>0.68328399888534475</v>
      </c>
      <c r="M278553" s="54">
        <v>7.2820000000000003E-3</v>
      </c>
    </row>
    <row r="278554" spans="3:13">
      <c r="C278554" s="54">
        <v>6.6992408544587365E-2</v>
      </c>
      <c r="H278554" s="54">
        <v>0.666441979335476</v>
      </c>
      <c r="M278554" s="54">
        <v>8.4410000000000006E-3</v>
      </c>
    </row>
    <row r="278555" spans="3:13">
      <c r="C278555" s="54">
        <v>0.10230260038894111</v>
      </c>
      <c r="H278555" s="54">
        <v>0.84439309162889109</v>
      </c>
      <c r="M278555" s="54">
        <v>6.8950000000000001E-3</v>
      </c>
    </row>
    <row r="278556" spans="3:13">
      <c r="C278556" s="54">
        <v>7.516506817407069E-2</v>
      </c>
      <c r="H278556" s="54">
        <v>1.7888826926117365</v>
      </c>
      <c r="M278556" s="54">
        <v>1.6150000000000001E-2</v>
      </c>
    </row>
    <row r="278557" spans="3:13">
      <c r="C278557" s="54">
        <v>8.8458315191676198E-2</v>
      </c>
      <c r="H278557" s="54">
        <v>1.7695245186193906</v>
      </c>
      <c r="M278557" s="54">
        <v>2.2046E-2</v>
      </c>
    </row>
    <row r="278558" spans="3:13">
      <c r="C278558" s="54">
        <v>5.2766475957823467E-2</v>
      </c>
      <c r="H278558" s="54">
        <v>2.4769566916721195</v>
      </c>
      <c r="M278558" s="54">
        <v>2.1288999999999999E-2</v>
      </c>
    </row>
    <row r="278559" spans="3:13">
      <c r="C278559" s="54">
        <v>7.8882082704643655E-2</v>
      </c>
      <c r="H278559" s="54">
        <v>0.72338969418707011</v>
      </c>
      <c r="M278559" s="54">
        <v>7.0829999999999999E-3</v>
      </c>
    </row>
    <row r="278560" spans="3:13">
      <c r="C278560" s="54">
        <v>3.9934319161730007E-2</v>
      </c>
      <c r="H278560" s="54">
        <v>1.2145187102184853</v>
      </c>
      <c r="M278560" s="54">
        <v>4.457E-3</v>
      </c>
    </row>
    <row r="278561" spans="3:13">
      <c r="C278561" s="54">
        <v>4.9473520138967865E-2</v>
      </c>
      <c r="H278561" s="54">
        <v>0.92719115036015176</v>
      </c>
      <c r="M278561" s="54">
        <v>1.5319999999999999E-3</v>
      </c>
    </row>
    <row r="278562" spans="3:13">
      <c r="C278562" s="54">
        <v>8.5933283501507376E-2</v>
      </c>
      <c r="H278562" s="54">
        <v>0.95710533333531134</v>
      </c>
      <c r="M278562" s="54">
        <v>3.5469999999999998E-3</v>
      </c>
    </row>
    <row r="278563" spans="3:13">
      <c r="C278563" s="54">
        <v>8.3903037486537879E-2</v>
      </c>
      <c r="H278563" s="54">
        <v>0.13624322388541518</v>
      </c>
      <c r="M278563" s="54">
        <v>6.3480999999999996E-2</v>
      </c>
    </row>
    <row r="278564" spans="3:13">
      <c r="C278564" s="54">
        <v>4.5096203660596627E-2</v>
      </c>
      <c r="H278564" s="54">
        <v>0.83910288255265753</v>
      </c>
      <c r="M278564" s="54">
        <v>7.3130000000000001E-3</v>
      </c>
    </row>
    <row r="278565" spans="3:13">
      <c r="C278565" s="54">
        <v>4.74561892762718E-2</v>
      </c>
      <c r="H278565" s="54">
        <v>1.4575501446143102</v>
      </c>
      <c r="M278565" s="54">
        <v>4.4929999999999996E-3</v>
      </c>
    </row>
    <row r="278566" spans="3:13">
      <c r="C278566" s="54">
        <v>3.7301771902409665E-2</v>
      </c>
      <c r="H278566" s="54">
        <v>1.0723226474119376</v>
      </c>
      <c r="M278566" s="54">
        <v>3.0240000000000002E-3</v>
      </c>
    </row>
    <row r="278567" spans="3:13">
      <c r="C278567" s="54">
        <v>8.197247570591551E-2</v>
      </c>
      <c r="H278567" s="54">
        <v>0.9516682562066946</v>
      </c>
      <c r="M278567" s="54">
        <v>9.8930000000000008E-3</v>
      </c>
    </row>
    <row r="278568" spans="3:13">
      <c r="C278568" s="54">
        <v>4.5973586897288622E-2</v>
      </c>
      <c r="H278568" s="54">
        <v>3.9069277819552592</v>
      </c>
      <c r="M278568" s="54">
        <v>1.7845E-2</v>
      </c>
    </row>
    <row r="278569" spans="3:13">
      <c r="C278569" s="54">
        <v>0.18682881943400589</v>
      </c>
      <c r="H278569" s="54">
        <v>1.4149805236485815</v>
      </c>
      <c r="M278569" s="54">
        <v>2.3365E-2</v>
      </c>
    </row>
    <row r="278570" spans="3:13">
      <c r="C278570" s="54">
        <v>6.1667944916421961E-2</v>
      </c>
      <c r="H278570" s="54">
        <v>0.73671190350136773</v>
      </c>
      <c r="M278570" s="54">
        <v>5.1799999999999997E-3</v>
      </c>
    </row>
    <row r="278571" spans="3:13">
      <c r="C278571" s="54">
        <v>4.5748725448924728E-2</v>
      </c>
      <c r="H278571" s="54">
        <v>0.74928826455297004</v>
      </c>
      <c r="M278571" s="54">
        <v>4.9179999999999996E-3</v>
      </c>
    </row>
    <row r="278572" spans="3:13">
      <c r="C278572" s="54">
        <v>5.0761740725950395E-3</v>
      </c>
      <c r="H278572" s="54">
        <v>0.54569985204507288</v>
      </c>
      <c r="M278572" s="54">
        <v>7.9500000000000003E-4</v>
      </c>
    </row>
    <row r="278573" spans="3:13">
      <c r="C278573" s="54">
        <v>5.5107664181402539E-2</v>
      </c>
      <c r="H278573" s="54">
        <v>1.4250839924543612</v>
      </c>
      <c r="M278573" s="54">
        <v>6.5550000000000001E-3</v>
      </c>
    </row>
    <row r="278574" spans="3:13">
      <c r="C278574" s="54">
        <v>4.7591062335360472E-2</v>
      </c>
      <c r="H278574" s="54">
        <v>0.83021181325111582</v>
      </c>
      <c r="M278574" s="54">
        <v>7.489E-3</v>
      </c>
    </row>
    <row r="278575" spans="3:13">
      <c r="C278575" s="54">
        <v>2.8721736505302364E-2</v>
      </c>
      <c r="H278575" s="54">
        <v>0.93417573124540798</v>
      </c>
      <c r="M278575" s="54">
        <v>3.124E-3</v>
      </c>
    </row>
    <row r="278576" spans="3:13">
      <c r="C278576" s="54">
        <v>5.3545676131504905E-2</v>
      </c>
      <c r="H278576" s="54">
        <v>0.36545298179453939</v>
      </c>
      <c r="M278576" s="54">
        <v>2.6477000000000001E-2</v>
      </c>
    </row>
    <row r="278577" spans="3:13">
      <c r="C278577" s="54">
        <v>8.782093497681267E-4</v>
      </c>
      <c r="H278577" s="54">
        <v>1.2507751101830376</v>
      </c>
      <c r="M278577" s="54">
        <v>9.1000000000000003E-5</v>
      </c>
    </row>
    <row r="278578" spans="3:13">
      <c r="C278578" s="54">
        <v>4.0710265854282647E-2</v>
      </c>
      <c r="H278578" s="54">
        <v>0.75982678985877961</v>
      </c>
      <c r="M278578" s="54">
        <v>3.0360000000000001E-3</v>
      </c>
    </row>
    <row r="278579" spans="3:13">
      <c r="C278579" s="54">
        <v>3.7781665327779997E-2</v>
      </c>
      <c r="H278579" s="54">
        <v>7.089317904691167E-2</v>
      </c>
      <c r="M278579" s="54">
        <v>4.8391000000000003E-2</v>
      </c>
    </row>
    <row r="278580" spans="3:13">
      <c r="C278580" s="54">
        <v>2.120680180811968E-2</v>
      </c>
      <c r="H278580" s="54">
        <v>1.0771734258004013</v>
      </c>
      <c r="M278580" s="54">
        <v>2.3319999999999999E-3</v>
      </c>
    </row>
    <row r="278581" spans="3:13">
      <c r="C278581" s="54">
        <v>3.6479641426960814E-2</v>
      </c>
      <c r="H278581" s="54">
        <v>0.96927529759454656</v>
      </c>
      <c r="M278581" s="54">
        <v>2.2920000000000002E-3</v>
      </c>
    </row>
    <row r="278582" spans="3:13">
      <c r="C278582" s="54">
        <v>4.888758063401643E-2</v>
      </c>
      <c r="H278582" s="54">
        <v>0.92008399688319353</v>
      </c>
      <c r="M278582" s="54">
        <v>1.7899999999999999E-3</v>
      </c>
    </row>
    <row r="278583" spans="3:13">
      <c r="C278583" s="54">
        <v>2.9489443027787415E-2</v>
      </c>
      <c r="H278583" s="54">
        <v>0.8572094592102032</v>
      </c>
      <c r="M278583" s="54">
        <v>2.836E-3</v>
      </c>
    </row>
    <row r="278584" spans="3:13">
      <c r="C278584" s="54">
        <v>3.5794206211355054E-2</v>
      </c>
      <c r="H278584" s="54">
        <v>0.51795685396217339</v>
      </c>
      <c r="M278584" s="54">
        <v>8.0450000000000001E-3</v>
      </c>
    </row>
    <row r="278585" spans="3:13">
      <c r="C278585" s="54">
        <v>8.885580293093491E-2</v>
      </c>
      <c r="H278585" s="54">
        <v>1.3172831496082702</v>
      </c>
      <c r="M278585" s="54">
        <v>9.3650000000000001E-3</v>
      </c>
    </row>
    <row r="278586" spans="3:13">
      <c r="C278586" s="54">
        <v>2.8603795598854315E-2</v>
      </c>
      <c r="H278586" s="54">
        <v>0.61637458364227082</v>
      </c>
      <c r="M278586" s="54">
        <v>3.7799999999999999E-3</v>
      </c>
    </row>
    <row r="278587" spans="3:13">
      <c r="C278587" s="54">
        <v>2.9750287577154391E-2</v>
      </c>
      <c r="H278587" s="54">
        <v>0.94882610255893773</v>
      </c>
      <c r="M278587" s="54">
        <v>8.1800000000000004E-4</v>
      </c>
    </row>
    <row r="278588" spans="3:13">
      <c r="C278588" s="54">
        <v>4.3960780015009325E-2</v>
      </c>
      <c r="H278588" s="54">
        <v>0.83574717432239631</v>
      </c>
      <c r="M278588" s="54">
        <v>2.1810000000000002E-3</v>
      </c>
    </row>
    <row r="278589" spans="3:13">
      <c r="C278589" s="54">
        <v>1.6758963639937639E-2</v>
      </c>
      <c r="H278589" s="54">
        <v>1.3788170063221501</v>
      </c>
      <c r="M278589" s="54">
        <v>1.5920000000000001E-3</v>
      </c>
    </row>
    <row r="278590" spans="3:13">
      <c r="C278590" s="54">
        <v>4.4672080474894009E-2</v>
      </c>
      <c r="H278590" s="54">
        <v>1.0096716356022046</v>
      </c>
      <c r="M278590" s="54">
        <v>1.5969999999999999E-3</v>
      </c>
    </row>
    <row r="278591" spans="3:13">
      <c r="C278591" s="54">
        <v>0.17436949880896915</v>
      </c>
      <c r="H278591" s="54">
        <v>0.38665621958351226</v>
      </c>
      <c r="M278591" s="54">
        <v>3.3798000000000002E-2</v>
      </c>
    </row>
    <row r="278592" spans="3:13">
      <c r="C278592" s="54">
        <v>3.6780465204438513E-2</v>
      </c>
      <c r="H278592" s="54">
        <v>1.0507508843656985</v>
      </c>
      <c r="M278592" s="54">
        <v>1.0460000000000001E-3</v>
      </c>
    </row>
    <row r="278593" spans="3:13">
      <c r="C278593" s="54">
        <v>3.0833000459134109E-2</v>
      </c>
      <c r="H278593" s="54">
        <v>0.83756723499575947</v>
      </c>
      <c r="M278593" s="54">
        <v>2.4780000000000002E-3</v>
      </c>
    </row>
    <row r="278594" spans="3:13">
      <c r="C278594" s="54">
        <v>3.8043685361934088E-2</v>
      </c>
      <c r="H278594" s="54">
        <v>0.739255292424569</v>
      </c>
      <c r="M278594" s="54">
        <v>3.6099999999999999E-3</v>
      </c>
    </row>
    <row r="278595" spans="3:13">
      <c r="C278595" s="54">
        <v>2.9140050401477605E-2</v>
      </c>
      <c r="H278595" s="54">
        <v>0.98815717751944543</v>
      </c>
      <c r="M278595" s="54">
        <v>1.361E-3</v>
      </c>
    </row>
    <row r="278596" spans="3:13">
      <c r="C278596" s="54">
        <v>4.9942922227896681E-2</v>
      </c>
      <c r="H278596" s="54">
        <v>1.014306074005735</v>
      </c>
      <c r="M278596" s="54">
        <v>9.41E-4</v>
      </c>
    </row>
    <row r="278597" spans="3:13">
      <c r="C278597" s="54">
        <v>4.9463082108494615E-2</v>
      </c>
      <c r="H278597" s="54">
        <v>0.82678008761581667</v>
      </c>
      <c r="M278597" s="54">
        <v>3.4619999999999998E-3</v>
      </c>
    </row>
    <row r="278598" spans="3:13">
      <c r="C278598" s="54">
        <v>4.606552000699727E-2</v>
      </c>
      <c r="H278598" s="54">
        <v>0.89469986428125048</v>
      </c>
      <c r="M278598" s="54">
        <v>2.5360000000000001E-3</v>
      </c>
    </row>
    <row r="278599" spans="3:13">
      <c r="C278599" s="54">
        <v>3.5554141456631529E-2</v>
      </c>
      <c r="H278599" s="54">
        <v>1.1950610358590832</v>
      </c>
      <c r="M278599" s="54">
        <v>4.1619999999999999E-3</v>
      </c>
    </row>
    <row r="278600" spans="3:13">
      <c r="C278600" s="54">
        <v>3.2671684903604142E-2</v>
      </c>
      <c r="H278600" s="54">
        <v>1.1379173950693919</v>
      </c>
      <c r="M278600" s="54">
        <v>2.0449999999999999E-3</v>
      </c>
    </row>
    <row r="278601" spans="3:13">
      <c r="C278601" s="54">
        <v>3.3631924750098185E-2</v>
      </c>
      <c r="H278601" s="54">
        <v>1.2654922075171169</v>
      </c>
      <c r="M278601" s="54">
        <v>3.0379999999999999E-3</v>
      </c>
    </row>
    <row r="278602" spans="3:13">
      <c r="C278602" s="54">
        <v>2.0936738861138157E-2</v>
      </c>
      <c r="H278602" s="54">
        <v>0.40589174644881959</v>
      </c>
      <c r="M278602" s="54">
        <v>6.1500000000000001E-3</v>
      </c>
    </row>
    <row r="278603" spans="3:13">
      <c r="C278603" s="54">
        <v>3.0772951187603426E-2</v>
      </c>
      <c r="H278603" s="54">
        <v>1.1107272593582402</v>
      </c>
      <c r="M278603" s="54">
        <v>2.5799999999999998E-3</v>
      </c>
    </row>
    <row r="278604" spans="3:13">
      <c r="C278604" s="54">
        <v>0.21190060412260434</v>
      </c>
      <c r="H278604" s="54">
        <v>0.90907293396195543</v>
      </c>
      <c r="M278604" s="54">
        <v>1.2007E-2</v>
      </c>
    </row>
    <row r="278605" spans="3:13">
      <c r="C278605" s="54">
        <v>5.8735137891407052E-2</v>
      </c>
      <c r="H278605" s="54">
        <v>2.1810264457932513</v>
      </c>
      <c r="M278605" s="54">
        <v>1.6843E-2</v>
      </c>
    </row>
    <row r="278606" spans="3:13">
      <c r="C278606" s="54">
        <v>1.791399797858231E-2</v>
      </c>
      <c r="H278606" s="54">
        <v>0.83331893671806789</v>
      </c>
      <c r="M278606" s="54">
        <v>1.6000000000000001E-3</v>
      </c>
    </row>
    <row r="278607" spans="3:13">
      <c r="C278607" s="54">
        <v>2.8595590197915115E-2</v>
      </c>
      <c r="H278607" s="54">
        <v>1.1021728286262631</v>
      </c>
      <c r="M278607" s="54">
        <v>2.0089999999999999E-3</v>
      </c>
    </row>
    <row r="278608" spans="3:13">
      <c r="C278608" s="54">
        <v>1.518851294974388E-2</v>
      </c>
      <c r="H278608" s="54">
        <v>0.73633525247542397</v>
      </c>
      <c r="M278608" s="54">
        <v>1.647E-3</v>
      </c>
    </row>
    <row r="278609" spans="3:13">
      <c r="C278609" s="54">
        <v>1.3152287542009386E-2</v>
      </c>
      <c r="H278609" s="54">
        <v>2.0654325961447135</v>
      </c>
      <c r="M278609" s="54">
        <v>3.503E-3</v>
      </c>
    </row>
    <row r="278610" spans="3:13">
      <c r="C278610" s="54">
        <v>3.223722703468343E-2</v>
      </c>
      <c r="H278610" s="54">
        <v>0.9780420492915104</v>
      </c>
      <c r="M278610" s="54">
        <v>1.668E-3</v>
      </c>
    </row>
    <row r="278611" spans="3:13">
      <c r="C278611" s="54">
        <v>2.3282267087558896E-4</v>
      </c>
      <c r="H278611" s="54">
        <v>0</v>
      </c>
      <c r="M278611" s="54">
        <v>4.1199999999999999E-4</v>
      </c>
    </row>
    <row r="294914" spans="3:13">
      <c r="C294914" s="54" t="s">
        <v>1223</v>
      </c>
      <c r="H294914" s="54" t="s">
        <v>1231</v>
      </c>
      <c r="M294914" s="54" t="s">
        <v>1224</v>
      </c>
    </row>
    <row r="294915" spans="3:13">
      <c r="C294915" s="54">
        <v>4.5059906413157817E-2</v>
      </c>
      <c r="H294915" s="54">
        <v>0.96371085163482217</v>
      </c>
      <c r="M294915" s="54">
        <v>9.9200000000000004E-4</v>
      </c>
    </row>
    <row r="294916" spans="3:13">
      <c r="C294916" s="54">
        <v>3.740606523632322E-2</v>
      </c>
      <c r="H294916" s="54">
        <v>0.48465474320031932</v>
      </c>
      <c r="M294916" s="54">
        <v>1.9996E-2</v>
      </c>
    </row>
    <row r="294917" spans="3:13">
      <c r="C294917" s="54">
        <v>2.1970145413600834E-2</v>
      </c>
      <c r="H294917" s="54">
        <v>1.5528938933845255</v>
      </c>
      <c r="M294917" s="54">
        <v>3.3969999999999998E-3</v>
      </c>
    </row>
    <row r="294918" spans="3:13">
      <c r="C294918" s="54">
        <v>2.8353772922653429E-2</v>
      </c>
      <c r="H294918" s="54">
        <v>0.57426789549802493</v>
      </c>
      <c r="M294918" s="54">
        <v>4.248E-3</v>
      </c>
    </row>
    <row r="294919" spans="3:13">
      <c r="C294919" s="54">
        <v>4.3049601739210519E-2</v>
      </c>
      <c r="H294919" s="54">
        <v>0.87481123848233699</v>
      </c>
      <c r="M294919" s="54">
        <v>2.7699999999999999E-3</v>
      </c>
    </row>
    <row r="294920" spans="3:13">
      <c r="C294920" s="54">
        <v>5.3876270837737335E-2</v>
      </c>
      <c r="H294920" s="54">
        <v>1.6349631897970485</v>
      </c>
      <c r="M294920" s="54">
        <v>7.2779999999999997E-3</v>
      </c>
    </row>
    <row r="294921" spans="3:13">
      <c r="C294921" s="54">
        <v>3.8925127935938782E-2</v>
      </c>
      <c r="H294921" s="54">
        <v>0.78659382910081799</v>
      </c>
      <c r="M294921" s="54">
        <v>8.7290000000000006E-3</v>
      </c>
    </row>
    <row r="294922" spans="3:13">
      <c r="C294922" s="54">
        <v>5.9039956989634164E-2</v>
      </c>
      <c r="H294922" s="54">
        <v>0.85731048901214202</v>
      </c>
      <c r="M294922" s="54">
        <v>1.3089999999999999E-2</v>
      </c>
    </row>
    <row r="294923" spans="3:13">
      <c r="C294923" s="54">
        <v>1.7418226726490772E-2</v>
      </c>
      <c r="H294923" s="54">
        <v>0.25225860529032862</v>
      </c>
      <c r="M294923" s="54">
        <v>1.005E-2</v>
      </c>
    </row>
    <row r="294924" spans="3:13">
      <c r="C294924" s="54">
        <v>9.1568055162327189E-2</v>
      </c>
      <c r="H294924" s="54">
        <v>1.154522391840624</v>
      </c>
      <c r="M294924" s="54">
        <v>4.1910000000000003E-3</v>
      </c>
    </row>
    <row r="294925" spans="3:13">
      <c r="C294925" s="54">
        <v>4.5129438923112934E-2</v>
      </c>
      <c r="H294925" s="54">
        <v>1.0402996069596908</v>
      </c>
      <c r="M294925" s="54">
        <v>6.5300000000000004E-4</v>
      </c>
    </row>
    <row r="294926" spans="3:13">
      <c r="C294926" s="54">
        <v>4.1730626595018916E-2</v>
      </c>
      <c r="H294926" s="54">
        <v>0.94988981372467185</v>
      </c>
      <c r="M294926" s="54">
        <v>1.916E-3</v>
      </c>
    </row>
    <row r="294927" spans="3:13">
      <c r="C294927" s="54">
        <v>5.2828648431803092E-2</v>
      </c>
      <c r="H294927" s="54">
        <v>1.3137761622372364</v>
      </c>
      <c r="M294927" s="54">
        <v>6.2769999999999996E-3</v>
      </c>
    </row>
    <row r="294928" spans="3:13">
      <c r="C294928" s="54">
        <v>4.7758138428611513E-2</v>
      </c>
      <c r="H294928" s="54">
        <v>0.8876933323560392</v>
      </c>
      <c r="M294928" s="54">
        <v>3.8040000000000001E-3</v>
      </c>
    </row>
    <row r="294929" spans="3:13">
      <c r="C294929" s="54">
        <v>8.8370421335362992E-2</v>
      </c>
      <c r="H294929" s="54">
        <v>2.4315377357932824</v>
      </c>
      <c r="M294929" s="54">
        <v>2.2339999999999999E-2</v>
      </c>
    </row>
    <row r="294930" spans="3:13">
      <c r="C294930" s="54">
        <v>4.8270998206646161E-2</v>
      </c>
      <c r="H294930" s="54">
        <v>0.55191354779714785</v>
      </c>
      <c r="M294930" s="54">
        <v>1.2579E-2</v>
      </c>
    </row>
    <row r="294931" spans="3:13">
      <c r="C294931" s="54">
        <v>2.7435635935830843E-2</v>
      </c>
      <c r="H294931" s="54">
        <v>1.6581670704781704</v>
      </c>
      <c r="M294931" s="54">
        <v>4.7390000000000002E-3</v>
      </c>
    </row>
    <row r="294932" spans="3:13">
      <c r="C294932" s="54">
        <v>2.742604567359538E-2</v>
      </c>
      <c r="H294932" s="54">
        <v>0.88366407396570612</v>
      </c>
      <c r="M294932" s="54">
        <v>5.1710000000000002E-3</v>
      </c>
    </row>
    <row r="294933" spans="3:13">
      <c r="C294933" s="54">
        <v>5.7792811386112482E-2</v>
      </c>
      <c r="H294933" s="54">
        <v>0.66057008419578356</v>
      </c>
      <c r="M294933" s="54">
        <v>6.143E-3</v>
      </c>
    </row>
    <row r="294934" spans="3:13">
      <c r="C294934" s="54">
        <v>6.4995701246970891E-2</v>
      </c>
      <c r="H294934" s="54">
        <v>2.630158826949538</v>
      </c>
      <c r="M294934" s="54">
        <v>2.1676000000000001E-2</v>
      </c>
    </row>
    <row r="294935" spans="3:13">
      <c r="C294935" s="54">
        <v>0.10947431096420152</v>
      </c>
      <c r="H294935" s="54">
        <v>0.86445994415991845</v>
      </c>
      <c r="M294935" s="54">
        <v>1.337E-2</v>
      </c>
    </row>
    <row r="294936" spans="3:13">
      <c r="C294936" s="54">
        <v>4.4348950832952018E-2</v>
      </c>
      <c r="H294936" s="54">
        <v>0.86301017683041092</v>
      </c>
      <c r="M294936" s="54">
        <v>2.7339999999999999E-3</v>
      </c>
    </row>
    <row r="294937" spans="3:13">
      <c r="C294937" s="54">
        <v>8.8908291109755275E-2</v>
      </c>
      <c r="H294937" s="54">
        <v>0.68328399888534475</v>
      </c>
      <c r="M294937" s="54">
        <v>7.2820000000000003E-3</v>
      </c>
    </row>
    <row r="294938" spans="3:13">
      <c r="C294938" s="54">
        <v>6.6992408544587365E-2</v>
      </c>
      <c r="H294938" s="54">
        <v>0.666441979335476</v>
      </c>
      <c r="M294938" s="54">
        <v>8.4410000000000006E-3</v>
      </c>
    </row>
    <row r="294939" spans="3:13">
      <c r="C294939" s="54">
        <v>0.10230260038894111</v>
      </c>
      <c r="H294939" s="54">
        <v>0.84439309162889109</v>
      </c>
      <c r="M294939" s="54">
        <v>6.8950000000000001E-3</v>
      </c>
    </row>
    <row r="294940" spans="3:13">
      <c r="C294940" s="54">
        <v>7.516506817407069E-2</v>
      </c>
      <c r="H294940" s="54">
        <v>1.7888826926117365</v>
      </c>
      <c r="M294940" s="54">
        <v>1.6150000000000001E-2</v>
      </c>
    </row>
    <row r="294941" spans="3:13">
      <c r="C294941" s="54">
        <v>8.8458315191676198E-2</v>
      </c>
      <c r="H294941" s="54">
        <v>1.7695245186193906</v>
      </c>
      <c r="M294941" s="54">
        <v>2.2046E-2</v>
      </c>
    </row>
    <row r="294942" spans="3:13">
      <c r="C294942" s="54">
        <v>5.2766475957823467E-2</v>
      </c>
      <c r="H294942" s="54">
        <v>2.4769566916721195</v>
      </c>
      <c r="M294942" s="54">
        <v>2.1288999999999999E-2</v>
      </c>
    </row>
    <row r="294943" spans="3:13">
      <c r="C294943" s="54">
        <v>7.8882082704643655E-2</v>
      </c>
      <c r="H294943" s="54">
        <v>0.72338969418707011</v>
      </c>
      <c r="M294943" s="54">
        <v>7.0829999999999999E-3</v>
      </c>
    </row>
    <row r="294944" spans="3:13">
      <c r="C294944" s="54">
        <v>3.9934319161730007E-2</v>
      </c>
      <c r="H294944" s="54">
        <v>1.2145187102184853</v>
      </c>
      <c r="M294944" s="54">
        <v>4.457E-3</v>
      </c>
    </row>
    <row r="294945" spans="3:13">
      <c r="C294945" s="54">
        <v>4.9473520138967865E-2</v>
      </c>
      <c r="H294945" s="54">
        <v>0.92719115036015176</v>
      </c>
      <c r="M294945" s="54">
        <v>1.5319999999999999E-3</v>
      </c>
    </row>
    <row r="294946" spans="3:13">
      <c r="C294946" s="54">
        <v>8.5933283501507376E-2</v>
      </c>
      <c r="H294946" s="54">
        <v>0.95710533333531134</v>
      </c>
      <c r="M294946" s="54">
        <v>3.5469999999999998E-3</v>
      </c>
    </row>
    <row r="294947" spans="3:13">
      <c r="C294947" s="54">
        <v>8.3903037486537879E-2</v>
      </c>
      <c r="H294947" s="54">
        <v>0.13624322388541518</v>
      </c>
      <c r="M294947" s="54">
        <v>6.3480999999999996E-2</v>
      </c>
    </row>
    <row r="294948" spans="3:13">
      <c r="C294948" s="54">
        <v>4.5096203660596627E-2</v>
      </c>
      <c r="H294948" s="54">
        <v>0.83910288255265753</v>
      </c>
      <c r="M294948" s="54">
        <v>7.3130000000000001E-3</v>
      </c>
    </row>
    <row r="294949" spans="3:13">
      <c r="C294949" s="54">
        <v>4.74561892762718E-2</v>
      </c>
      <c r="H294949" s="54">
        <v>1.4575501446143102</v>
      </c>
      <c r="M294949" s="54">
        <v>4.4929999999999996E-3</v>
      </c>
    </row>
    <row r="294950" spans="3:13">
      <c r="C294950" s="54">
        <v>3.7301771902409665E-2</v>
      </c>
      <c r="H294950" s="54">
        <v>1.0723226474119376</v>
      </c>
      <c r="M294950" s="54">
        <v>3.0240000000000002E-3</v>
      </c>
    </row>
    <row r="294951" spans="3:13">
      <c r="C294951" s="54">
        <v>8.197247570591551E-2</v>
      </c>
      <c r="H294951" s="54">
        <v>0.9516682562066946</v>
      </c>
      <c r="M294951" s="54">
        <v>9.8930000000000008E-3</v>
      </c>
    </row>
    <row r="294952" spans="3:13">
      <c r="C294952" s="54">
        <v>4.5973586897288622E-2</v>
      </c>
      <c r="H294952" s="54">
        <v>3.9069277819552592</v>
      </c>
      <c r="M294952" s="54">
        <v>1.7845E-2</v>
      </c>
    </row>
    <row r="294953" spans="3:13">
      <c r="C294953" s="54">
        <v>0.18682881943400589</v>
      </c>
      <c r="H294953" s="54">
        <v>1.4149805236485815</v>
      </c>
      <c r="M294953" s="54">
        <v>2.3365E-2</v>
      </c>
    </row>
    <row r="294954" spans="3:13">
      <c r="C294954" s="54">
        <v>6.1667944916421961E-2</v>
      </c>
      <c r="H294954" s="54">
        <v>0.73671190350136773</v>
      </c>
      <c r="M294954" s="54">
        <v>5.1799999999999997E-3</v>
      </c>
    </row>
    <row r="294955" spans="3:13">
      <c r="C294955" s="54">
        <v>4.5748725448924728E-2</v>
      </c>
      <c r="H294955" s="54">
        <v>0.74928826455297004</v>
      </c>
      <c r="M294955" s="54">
        <v>4.9179999999999996E-3</v>
      </c>
    </row>
    <row r="294956" spans="3:13">
      <c r="C294956" s="54">
        <v>5.0761740725950395E-3</v>
      </c>
      <c r="H294956" s="54">
        <v>0.54569985204507288</v>
      </c>
      <c r="M294956" s="54">
        <v>7.9500000000000003E-4</v>
      </c>
    </row>
    <row r="294957" spans="3:13">
      <c r="C294957" s="54">
        <v>5.5107664181402539E-2</v>
      </c>
      <c r="H294957" s="54">
        <v>1.4250839924543612</v>
      </c>
      <c r="M294957" s="54">
        <v>6.5550000000000001E-3</v>
      </c>
    </row>
    <row r="294958" spans="3:13">
      <c r="C294958" s="54">
        <v>4.7591062335360472E-2</v>
      </c>
      <c r="H294958" s="54">
        <v>0.83021181325111582</v>
      </c>
      <c r="M294958" s="54">
        <v>7.489E-3</v>
      </c>
    </row>
    <row r="294959" spans="3:13">
      <c r="C294959" s="54">
        <v>2.8721736505302364E-2</v>
      </c>
      <c r="H294959" s="54">
        <v>0.93417573124540798</v>
      </c>
      <c r="M294959" s="54">
        <v>3.124E-3</v>
      </c>
    </row>
    <row r="294960" spans="3:13">
      <c r="C294960" s="54">
        <v>5.3545676131504905E-2</v>
      </c>
      <c r="H294960" s="54">
        <v>0.36545298179453939</v>
      </c>
      <c r="M294960" s="54">
        <v>2.6477000000000001E-2</v>
      </c>
    </row>
    <row r="294961" spans="3:13">
      <c r="C294961" s="54">
        <v>8.782093497681267E-4</v>
      </c>
      <c r="H294961" s="54">
        <v>1.2507751101830376</v>
      </c>
      <c r="M294961" s="54">
        <v>9.1000000000000003E-5</v>
      </c>
    </row>
    <row r="294962" spans="3:13">
      <c r="C294962" s="54">
        <v>4.0710265854282647E-2</v>
      </c>
      <c r="H294962" s="54">
        <v>0.75982678985877961</v>
      </c>
      <c r="M294962" s="54">
        <v>3.0360000000000001E-3</v>
      </c>
    </row>
    <row r="294963" spans="3:13">
      <c r="C294963" s="54">
        <v>3.7781665327779997E-2</v>
      </c>
      <c r="H294963" s="54">
        <v>7.089317904691167E-2</v>
      </c>
      <c r="M294963" s="54">
        <v>4.8391000000000003E-2</v>
      </c>
    </row>
    <row r="294964" spans="3:13">
      <c r="C294964" s="54">
        <v>2.120680180811968E-2</v>
      </c>
      <c r="H294964" s="54">
        <v>1.0771734258004013</v>
      </c>
      <c r="M294964" s="54">
        <v>2.3319999999999999E-3</v>
      </c>
    </row>
    <row r="294965" spans="3:13">
      <c r="C294965" s="54">
        <v>3.6479641426960814E-2</v>
      </c>
      <c r="H294965" s="54">
        <v>0.96927529759454656</v>
      </c>
      <c r="M294965" s="54">
        <v>2.2920000000000002E-3</v>
      </c>
    </row>
    <row r="294966" spans="3:13">
      <c r="C294966" s="54">
        <v>4.888758063401643E-2</v>
      </c>
      <c r="H294966" s="54">
        <v>0.92008399688319353</v>
      </c>
      <c r="M294966" s="54">
        <v>1.7899999999999999E-3</v>
      </c>
    </row>
    <row r="294967" spans="3:13">
      <c r="C294967" s="54">
        <v>2.9489443027787415E-2</v>
      </c>
      <c r="H294967" s="54">
        <v>0.8572094592102032</v>
      </c>
      <c r="M294967" s="54">
        <v>2.836E-3</v>
      </c>
    </row>
    <row r="294968" spans="3:13">
      <c r="C294968" s="54">
        <v>3.5794206211355054E-2</v>
      </c>
      <c r="H294968" s="54">
        <v>0.51795685396217339</v>
      </c>
      <c r="M294968" s="54">
        <v>8.0450000000000001E-3</v>
      </c>
    </row>
    <row r="294969" spans="3:13">
      <c r="C294969" s="54">
        <v>8.885580293093491E-2</v>
      </c>
      <c r="H294969" s="54">
        <v>1.3172831496082702</v>
      </c>
      <c r="M294969" s="54">
        <v>9.3650000000000001E-3</v>
      </c>
    </row>
    <row r="294970" spans="3:13">
      <c r="C294970" s="54">
        <v>2.8603795598854315E-2</v>
      </c>
      <c r="H294970" s="54">
        <v>0.61637458364227082</v>
      </c>
      <c r="M294970" s="54">
        <v>3.7799999999999999E-3</v>
      </c>
    </row>
    <row r="294971" spans="3:13">
      <c r="C294971" s="54">
        <v>2.9750287577154391E-2</v>
      </c>
      <c r="H294971" s="54">
        <v>0.94882610255893773</v>
      </c>
      <c r="M294971" s="54">
        <v>8.1800000000000004E-4</v>
      </c>
    </row>
    <row r="294972" spans="3:13">
      <c r="C294972" s="54">
        <v>4.3960780015009325E-2</v>
      </c>
      <c r="H294972" s="54">
        <v>0.83574717432239631</v>
      </c>
      <c r="M294972" s="54">
        <v>2.1810000000000002E-3</v>
      </c>
    </row>
    <row r="294973" spans="3:13">
      <c r="C294973" s="54">
        <v>1.6758963639937639E-2</v>
      </c>
      <c r="H294973" s="54">
        <v>1.3788170063221501</v>
      </c>
      <c r="M294973" s="54">
        <v>1.5920000000000001E-3</v>
      </c>
    </row>
    <row r="294974" spans="3:13">
      <c r="C294974" s="54">
        <v>4.4672080474894009E-2</v>
      </c>
      <c r="H294974" s="54">
        <v>1.0096716356022046</v>
      </c>
      <c r="M294974" s="54">
        <v>1.5969999999999999E-3</v>
      </c>
    </row>
    <row r="294975" spans="3:13">
      <c r="C294975" s="54">
        <v>0.17436949880896915</v>
      </c>
      <c r="H294975" s="54">
        <v>0.38665621958351226</v>
      </c>
      <c r="M294975" s="54">
        <v>3.3798000000000002E-2</v>
      </c>
    </row>
    <row r="294976" spans="3:13">
      <c r="C294976" s="54">
        <v>3.6780465204438513E-2</v>
      </c>
      <c r="H294976" s="54">
        <v>1.0507508843656985</v>
      </c>
      <c r="M294976" s="54">
        <v>1.0460000000000001E-3</v>
      </c>
    </row>
    <row r="294977" spans="3:13">
      <c r="C294977" s="54">
        <v>3.0833000459134109E-2</v>
      </c>
      <c r="H294977" s="54">
        <v>0.83756723499575947</v>
      </c>
      <c r="M294977" s="54">
        <v>2.4780000000000002E-3</v>
      </c>
    </row>
    <row r="294978" spans="3:13">
      <c r="C294978" s="54">
        <v>3.8043685361934088E-2</v>
      </c>
      <c r="H294978" s="54">
        <v>0.739255292424569</v>
      </c>
      <c r="M294978" s="54">
        <v>3.6099999999999999E-3</v>
      </c>
    </row>
    <row r="294979" spans="3:13">
      <c r="C294979" s="54">
        <v>2.9140050401477605E-2</v>
      </c>
      <c r="H294979" s="54">
        <v>0.98815717751944543</v>
      </c>
      <c r="M294979" s="54">
        <v>1.361E-3</v>
      </c>
    </row>
    <row r="294980" spans="3:13">
      <c r="C294980" s="54">
        <v>4.9942922227896681E-2</v>
      </c>
      <c r="H294980" s="54">
        <v>1.014306074005735</v>
      </c>
      <c r="M294980" s="54">
        <v>9.41E-4</v>
      </c>
    </row>
    <row r="294981" spans="3:13">
      <c r="C294981" s="54">
        <v>4.9463082108494615E-2</v>
      </c>
      <c r="H294981" s="54">
        <v>0.82678008761581667</v>
      </c>
      <c r="M294981" s="54">
        <v>3.4619999999999998E-3</v>
      </c>
    </row>
    <row r="294982" spans="3:13">
      <c r="C294982" s="54">
        <v>4.606552000699727E-2</v>
      </c>
      <c r="H294982" s="54">
        <v>0.89469986428125048</v>
      </c>
      <c r="M294982" s="54">
        <v>2.5360000000000001E-3</v>
      </c>
    </row>
    <row r="294983" spans="3:13">
      <c r="C294983" s="54">
        <v>3.5554141456631529E-2</v>
      </c>
      <c r="H294983" s="54">
        <v>1.1950610358590832</v>
      </c>
      <c r="M294983" s="54">
        <v>4.1619999999999999E-3</v>
      </c>
    </row>
    <row r="294984" spans="3:13">
      <c r="C294984" s="54">
        <v>3.2671684903604142E-2</v>
      </c>
      <c r="H294984" s="54">
        <v>1.1379173950693919</v>
      </c>
      <c r="M294984" s="54">
        <v>2.0449999999999999E-3</v>
      </c>
    </row>
    <row r="294985" spans="3:13">
      <c r="C294985" s="54">
        <v>3.3631924750098185E-2</v>
      </c>
      <c r="H294985" s="54">
        <v>1.2654922075171169</v>
      </c>
      <c r="M294985" s="54">
        <v>3.0379999999999999E-3</v>
      </c>
    </row>
    <row r="294986" spans="3:13">
      <c r="C294986" s="54">
        <v>2.0936738861138157E-2</v>
      </c>
      <c r="H294986" s="54">
        <v>0.40589174644881959</v>
      </c>
      <c r="M294986" s="54">
        <v>6.1500000000000001E-3</v>
      </c>
    </row>
    <row r="294987" spans="3:13">
      <c r="C294987" s="54">
        <v>3.0772951187603426E-2</v>
      </c>
      <c r="H294987" s="54">
        <v>1.1107272593582402</v>
      </c>
      <c r="M294987" s="54">
        <v>2.5799999999999998E-3</v>
      </c>
    </row>
    <row r="294988" spans="3:13">
      <c r="C294988" s="54">
        <v>0.21190060412260434</v>
      </c>
      <c r="H294988" s="54">
        <v>0.90907293396195543</v>
      </c>
      <c r="M294988" s="54">
        <v>1.2007E-2</v>
      </c>
    </row>
    <row r="294989" spans="3:13">
      <c r="C294989" s="54">
        <v>5.8735137891407052E-2</v>
      </c>
      <c r="H294989" s="54">
        <v>2.1810264457932513</v>
      </c>
      <c r="M294989" s="54">
        <v>1.6843E-2</v>
      </c>
    </row>
    <row r="294990" spans="3:13">
      <c r="C294990" s="54">
        <v>1.791399797858231E-2</v>
      </c>
      <c r="H294990" s="54">
        <v>0.83331893671806789</v>
      </c>
      <c r="M294990" s="54">
        <v>1.6000000000000001E-3</v>
      </c>
    </row>
    <row r="294991" spans="3:13">
      <c r="C294991" s="54">
        <v>2.8595590197915115E-2</v>
      </c>
      <c r="H294991" s="54">
        <v>1.1021728286262631</v>
      </c>
      <c r="M294991" s="54">
        <v>2.0089999999999999E-3</v>
      </c>
    </row>
    <row r="294992" spans="3:13">
      <c r="C294992" s="54">
        <v>1.518851294974388E-2</v>
      </c>
      <c r="H294992" s="54">
        <v>0.73633525247542397</v>
      </c>
      <c r="M294992" s="54">
        <v>1.647E-3</v>
      </c>
    </row>
    <row r="294993" spans="3:13">
      <c r="C294993" s="54">
        <v>1.3152287542009386E-2</v>
      </c>
      <c r="H294993" s="54">
        <v>2.0654325961447135</v>
      </c>
      <c r="M294993" s="54">
        <v>3.503E-3</v>
      </c>
    </row>
    <row r="294994" spans="3:13">
      <c r="C294994" s="54">
        <v>3.223722703468343E-2</v>
      </c>
      <c r="H294994" s="54">
        <v>0.9780420492915104</v>
      </c>
      <c r="M294994" s="54">
        <v>1.668E-3</v>
      </c>
    </row>
    <row r="294995" spans="3:13">
      <c r="C294995" s="54">
        <v>2.3282267087558896E-4</v>
      </c>
      <c r="H294995" s="54">
        <v>0</v>
      </c>
      <c r="M294995" s="54">
        <v>4.1199999999999999E-4</v>
      </c>
    </row>
    <row r="311298" spans="3:13">
      <c r="C311298" s="54" t="s">
        <v>1223</v>
      </c>
      <c r="H311298" s="54" t="s">
        <v>1231</v>
      </c>
      <c r="M311298" s="54" t="s">
        <v>1224</v>
      </c>
    </row>
    <row r="311299" spans="3:13">
      <c r="C311299" s="54">
        <v>4.5059906413157817E-2</v>
      </c>
      <c r="H311299" s="54">
        <v>0.96371085163482217</v>
      </c>
      <c r="M311299" s="54">
        <v>9.9200000000000004E-4</v>
      </c>
    </row>
    <row r="311300" spans="3:13">
      <c r="C311300" s="54">
        <v>3.740606523632322E-2</v>
      </c>
      <c r="H311300" s="54">
        <v>0.48465474320031932</v>
      </c>
      <c r="M311300" s="54">
        <v>1.9996E-2</v>
      </c>
    </row>
    <row r="311301" spans="3:13">
      <c r="C311301" s="54">
        <v>2.1970145413600834E-2</v>
      </c>
      <c r="H311301" s="54">
        <v>1.5528938933845255</v>
      </c>
      <c r="M311301" s="54">
        <v>3.3969999999999998E-3</v>
      </c>
    </row>
    <row r="311302" spans="3:13">
      <c r="C311302" s="54">
        <v>2.8353772922653429E-2</v>
      </c>
      <c r="H311302" s="54">
        <v>0.57426789549802493</v>
      </c>
      <c r="M311302" s="54">
        <v>4.248E-3</v>
      </c>
    </row>
    <row r="311303" spans="3:13">
      <c r="C311303" s="54">
        <v>4.3049601739210519E-2</v>
      </c>
      <c r="H311303" s="54">
        <v>0.87481123848233699</v>
      </c>
      <c r="M311303" s="54">
        <v>2.7699999999999999E-3</v>
      </c>
    </row>
    <row r="311304" spans="3:13">
      <c r="C311304" s="54">
        <v>5.3876270837737335E-2</v>
      </c>
      <c r="H311304" s="54">
        <v>1.6349631897970485</v>
      </c>
      <c r="M311304" s="54">
        <v>7.2779999999999997E-3</v>
      </c>
    </row>
    <row r="311305" spans="3:13">
      <c r="C311305" s="54">
        <v>3.8925127935938782E-2</v>
      </c>
      <c r="H311305" s="54">
        <v>0.78659382910081799</v>
      </c>
      <c r="M311305" s="54">
        <v>8.7290000000000006E-3</v>
      </c>
    </row>
    <row r="311306" spans="3:13">
      <c r="C311306" s="54">
        <v>5.9039956989634164E-2</v>
      </c>
      <c r="H311306" s="54">
        <v>0.85731048901214202</v>
      </c>
      <c r="M311306" s="54">
        <v>1.3089999999999999E-2</v>
      </c>
    </row>
    <row r="311307" spans="3:13">
      <c r="C311307" s="54">
        <v>1.7418226726490772E-2</v>
      </c>
      <c r="H311307" s="54">
        <v>0.25225860529032862</v>
      </c>
      <c r="M311307" s="54">
        <v>1.005E-2</v>
      </c>
    </row>
    <row r="311308" spans="3:13">
      <c r="C311308" s="54">
        <v>9.1568055162327189E-2</v>
      </c>
      <c r="H311308" s="54">
        <v>1.154522391840624</v>
      </c>
      <c r="M311308" s="54">
        <v>4.1910000000000003E-3</v>
      </c>
    </row>
    <row r="311309" spans="3:13">
      <c r="C311309" s="54">
        <v>4.5129438923112934E-2</v>
      </c>
      <c r="H311309" s="54">
        <v>1.0402996069596908</v>
      </c>
      <c r="M311309" s="54">
        <v>6.5300000000000004E-4</v>
      </c>
    </row>
    <row r="311310" spans="3:13">
      <c r="C311310" s="54">
        <v>4.1730626595018916E-2</v>
      </c>
      <c r="H311310" s="54">
        <v>0.94988981372467185</v>
      </c>
      <c r="M311310" s="54">
        <v>1.916E-3</v>
      </c>
    </row>
    <row r="311311" spans="3:13">
      <c r="C311311" s="54">
        <v>5.2828648431803092E-2</v>
      </c>
      <c r="H311311" s="54">
        <v>1.3137761622372364</v>
      </c>
      <c r="M311311" s="54">
        <v>6.2769999999999996E-3</v>
      </c>
    </row>
    <row r="311312" spans="3:13">
      <c r="C311312" s="54">
        <v>4.7758138428611513E-2</v>
      </c>
      <c r="H311312" s="54">
        <v>0.8876933323560392</v>
      </c>
      <c r="M311312" s="54">
        <v>3.8040000000000001E-3</v>
      </c>
    </row>
    <row r="311313" spans="3:13">
      <c r="C311313" s="54">
        <v>8.8370421335362992E-2</v>
      </c>
      <c r="H311313" s="54">
        <v>2.4315377357932824</v>
      </c>
      <c r="M311313" s="54">
        <v>2.2339999999999999E-2</v>
      </c>
    </row>
    <row r="311314" spans="3:13">
      <c r="C311314" s="54">
        <v>4.8270998206646161E-2</v>
      </c>
      <c r="H311314" s="54">
        <v>0.55191354779714785</v>
      </c>
      <c r="M311314" s="54">
        <v>1.2579E-2</v>
      </c>
    </row>
    <row r="311315" spans="3:13">
      <c r="C311315" s="54">
        <v>2.7435635935830843E-2</v>
      </c>
      <c r="H311315" s="54">
        <v>1.6581670704781704</v>
      </c>
      <c r="M311315" s="54">
        <v>4.7390000000000002E-3</v>
      </c>
    </row>
    <row r="311316" spans="3:13">
      <c r="C311316" s="54">
        <v>2.742604567359538E-2</v>
      </c>
      <c r="H311316" s="54">
        <v>0.88366407396570612</v>
      </c>
      <c r="M311316" s="54">
        <v>5.1710000000000002E-3</v>
      </c>
    </row>
    <row r="311317" spans="3:13">
      <c r="C311317" s="54">
        <v>5.7792811386112482E-2</v>
      </c>
      <c r="H311317" s="54">
        <v>0.66057008419578356</v>
      </c>
      <c r="M311317" s="54">
        <v>6.143E-3</v>
      </c>
    </row>
    <row r="311318" spans="3:13">
      <c r="C311318" s="54">
        <v>6.4995701246970891E-2</v>
      </c>
      <c r="H311318" s="54">
        <v>2.630158826949538</v>
      </c>
      <c r="M311318" s="54">
        <v>2.1676000000000001E-2</v>
      </c>
    </row>
    <row r="311319" spans="3:13">
      <c r="C311319" s="54">
        <v>0.10947431096420152</v>
      </c>
      <c r="H311319" s="54">
        <v>0.86445994415991845</v>
      </c>
      <c r="M311319" s="54">
        <v>1.337E-2</v>
      </c>
    </row>
    <row r="311320" spans="3:13">
      <c r="C311320" s="54">
        <v>4.4348950832952018E-2</v>
      </c>
      <c r="H311320" s="54">
        <v>0.86301017683041092</v>
      </c>
      <c r="M311320" s="54">
        <v>2.7339999999999999E-3</v>
      </c>
    </row>
    <row r="311321" spans="3:13">
      <c r="C311321" s="54">
        <v>8.8908291109755275E-2</v>
      </c>
      <c r="H311321" s="54">
        <v>0.68328399888534475</v>
      </c>
      <c r="M311321" s="54">
        <v>7.2820000000000003E-3</v>
      </c>
    </row>
    <row r="311322" spans="3:13">
      <c r="C311322" s="54">
        <v>6.6992408544587365E-2</v>
      </c>
      <c r="H311322" s="54">
        <v>0.666441979335476</v>
      </c>
      <c r="M311322" s="54">
        <v>8.4410000000000006E-3</v>
      </c>
    </row>
    <row r="311323" spans="3:13">
      <c r="C311323" s="54">
        <v>0.10230260038894111</v>
      </c>
      <c r="H311323" s="54">
        <v>0.84439309162889109</v>
      </c>
      <c r="M311323" s="54">
        <v>6.8950000000000001E-3</v>
      </c>
    </row>
    <row r="311324" spans="3:13">
      <c r="C311324" s="54">
        <v>7.516506817407069E-2</v>
      </c>
      <c r="H311324" s="54">
        <v>1.7888826926117365</v>
      </c>
      <c r="M311324" s="54">
        <v>1.6150000000000001E-2</v>
      </c>
    </row>
    <row r="311325" spans="3:13">
      <c r="C311325" s="54">
        <v>8.8458315191676198E-2</v>
      </c>
      <c r="H311325" s="54">
        <v>1.7695245186193906</v>
      </c>
      <c r="M311325" s="54">
        <v>2.2046E-2</v>
      </c>
    </row>
    <row r="311326" spans="3:13">
      <c r="C311326" s="54">
        <v>5.2766475957823467E-2</v>
      </c>
      <c r="H311326" s="54">
        <v>2.4769566916721195</v>
      </c>
      <c r="M311326" s="54">
        <v>2.1288999999999999E-2</v>
      </c>
    </row>
    <row r="311327" spans="3:13">
      <c r="C311327" s="54">
        <v>7.8882082704643655E-2</v>
      </c>
      <c r="H311327" s="54">
        <v>0.72338969418707011</v>
      </c>
      <c r="M311327" s="54">
        <v>7.0829999999999999E-3</v>
      </c>
    </row>
    <row r="311328" spans="3:13">
      <c r="C311328" s="54">
        <v>3.9934319161730007E-2</v>
      </c>
      <c r="H311328" s="54">
        <v>1.2145187102184853</v>
      </c>
      <c r="M311328" s="54">
        <v>4.457E-3</v>
      </c>
    </row>
    <row r="311329" spans="3:13">
      <c r="C311329" s="54">
        <v>4.9473520138967865E-2</v>
      </c>
      <c r="H311329" s="54">
        <v>0.92719115036015176</v>
      </c>
      <c r="M311329" s="54">
        <v>1.5319999999999999E-3</v>
      </c>
    </row>
    <row r="311330" spans="3:13">
      <c r="C311330" s="54">
        <v>8.5933283501507376E-2</v>
      </c>
      <c r="H311330" s="54">
        <v>0.95710533333531134</v>
      </c>
      <c r="M311330" s="54">
        <v>3.5469999999999998E-3</v>
      </c>
    </row>
    <row r="311331" spans="3:13">
      <c r="C311331" s="54">
        <v>8.3903037486537879E-2</v>
      </c>
      <c r="H311331" s="54">
        <v>0.13624322388541518</v>
      </c>
      <c r="M311331" s="54">
        <v>6.3480999999999996E-2</v>
      </c>
    </row>
    <row r="311332" spans="3:13">
      <c r="C311332" s="54">
        <v>4.5096203660596627E-2</v>
      </c>
      <c r="H311332" s="54">
        <v>0.83910288255265753</v>
      </c>
      <c r="M311332" s="54">
        <v>7.3130000000000001E-3</v>
      </c>
    </row>
    <row r="311333" spans="3:13">
      <c r="C311333" s="54">
        <v>4.74561892762718E-2</v>
      </c>
      <c r="H311333" s="54">
        <v>1.4575501446143102</v>
      </c>
      <c r="M311333" s="54">
        <v>4.4929999999999996E-3</v>
      </c>
    </row>
    <row r="311334" spans="3:13">
      <c r="C311334" s="54">
        <v>3.7301771902409665E-2</v>
      </c>
      <c r="H311334" s="54">
        <v>1.0723226474119376</v>
      </c>
      <c r="M311334" s="54">
        <v>3.0240000000000002E-3</v>
      </c>
    </row>
    <row r="311335" spans="3:13">
      <c r="C311335" s="54">
        <v>8.197247570591551E-2</v>
      </c>
      <c r="H311335" s="54">
        <v>0.9516682562066946</v>
      </c>
      <c r="M311335" s="54">
        <v>9.8930000000000008E-3</v>
      </c>
    </row>
    <row r="311336" spans="3:13">
      <c r="C311336" s="54">
        <v>4.5973586897288622E-2</v>
      </c>
      <c r="H311336" s="54">
        <v>3.9069277819552592</v>
      </c>
      <c r="M311336" s="54">
        <v>1.7845E-2</v>
      </c>
    </row>
    <row r="311337" spans="3:13">
      <c r="C311337" s="54">
        <v>0.18682881943400589</v>
      </c>
      <c r="H311337" s="54">
        <v>1.4149805236485815</v>
      </c>
      <c r="M311337" s="54">
        <v>2.3365E-2</v>
      </c>
    </row>
    <row r="311338" spans="3:13">
      <c r="C311338" s="54">
        <v>6.1667944916421961E-2</v>
      </c>
      <c r="H311338" s="54">
        <v>0.73671190350136773</v>
      </c>
      <c r="M311338" s="54">
        <v>5.1799999999999997E-3</v>
      </c>
    </row>
    <row r="311339" spans="3:13">
      <c r="C311339" s="54">
        <v>4.5748725448924728E-2</v>
      </c>
      <c r="H311339" s="54">
        <v>0.74928826455297004</v>
      </c>
      <c r="M311339" s="54">
        <v>4.9179999999999996E-3</v>
      </c>
    </row>
    <row r="311340" spans="3:13">
      <c r="C311340" s="54">
        <v>5.0761740725950395E-3</v>
      </c>
      <c r="H311340" s="54">
        <v>0.54569985204507288</v>
      </c>
      <c r="M311340" s="54">
        <v>7.9500000000000003E-4</v>
      </c>
    </row>
    <row r="311341" spans="3:13">
      <c r="C311341" s="54">
        <v>5.5107664181402539E-2</v>
      </c>
      <c r="H311341" s="54">
        <v>1.4250839924543612</v>
      </c>
      <c r="M311341" s="54">
        <v>6.5550000000000001E-3</v>
      </c>
    </row>
    <row r="311342" spans="3:13">
      <c r="C311342" s="54">
        <v>4.7591062335360472E-2</v>
      </c>
      <c r="H311342" s="54">
        <v>0.83021181325111582</v>
      </c>
      <c r="M311342" s="54">
        <v>7.489E-3</v>
      </c>
    </row>
    <row r="311343" spans="3:13">
      <c r="C311343" s="54">
        <v>2.8721736505302364E-2</v>
      </c>
      <c r="H311343" s="54">
        <v>0.93417573124540798</v>
      </c>
      <c r="M311343" s="54">
        <v>3.124E-3</v>
      </c>
    </row>
    <row r="311344" spans="3:13">
      <c r="C311344" s="54">
        <v>5.3545676131504905E-2</v>
      </c>
      <c r="H311344" s="54">
        <v>0.36545298179453939</v>
      </c>
      <c r="M311344" s="54">
        <v>2.6477000000000001E-2</v>
      </c>
    </row>
    <row r="311345" spans="3:13">
      <c r="C311345" s="54">
        <v>8.782093497681267E-4</v>
      </c>
      <c r="H311345" s="54">
        <v>1.2507751101830376</v>
      </c>
      <c r="M311345" s="54">
        <v>9.1000000000000003E-5</v>
      </c>
    </row>
    <row r="311346" spans="3:13">
      <c r="C311346" s="54">
        <v>4.0710265854282647E-2</v>
      </c>
      <c r="H311346" s="54">
        <v>0.75982678985877961</v>
      </c>
      <c r="M311346" s="54">
        <v>3.0360000000000001E-3</v>
      </c>
    </row>
    <row r="311347" spans="3:13">
      <c r="C311347" s="54">
        <v>3.7781665327779997E-2</v>
      </c>
      <c r="H311347" s="54">
        <v>7.089317904691167E-2</v>
      </c>
      <c r="M311347" s="54">
        <v>4.8391000000000003E-2</v>
      </c>
    </row>
    <row r="311348" spans="3:13">
      <c r="C311348" s="54">
        <v>2.120680180811968E-2</v>
      </c>
      <c r="H311348" s="54">
        <v>1.0771734258004013</v>
      </c>
      <c r="M311348" s="54">
        <v>2.3319999999999999E-3</v>
      </c>
    </row>
    <row r="311349" spans="3:13">
      <c r="C311349" s="54">
        <v>3.6479641426960814E-2</v>
      </c>
      <c r="H311349" s="54">
        <v>0.96927529759454656</v>
      </c>
      <c r="M311349" s="54">
        <v>2.2920000000000002E-3</v>
      </c>
    </row>
    <row r="311350" spans="3:13">
      <c r="C311350" s="54">
        <v>4.888758063401643E-2</v>
      </c>
      <c r="H311350" s="54">
        <v>0.92008399688319353</v>
      </c>
      <c r="M311350" s="54">
        <v>1.7899999999999999E-3</v>
      </c>
    </row>
    <row r="311351" spans="3:13">
      <c r="C311351" s="54">
        <v>2.9489443027787415E-2</v>
      </c>
      <c r="H311351" s="54">
        <v>0.8572094592102032</v>
      </c>
      <c r="M311351" s="54">
        <v>2.836E-3</v>
      </c>
    </row>
    <row r="311352" spans="3:13">
      <c r="C311352" s="54">
        <v>3.5794206211355054E-2</v>
      </c>
      <c r="H311352" s="54">
        <v>0.51795685396217339</v>
      </c>
      <c r="M311352" s="54">
        <v>8.0450000000000001E-3</v>
      </c>
    </row>
    <row r="311353" spans="3:13">
      <c r="C311353" s="54">
        <v>8.885580293093491E-2</v>
      </c>
      <c r="H311353" s="54">
        <v>1.3172831496082702</v>
      </c>
      <c r="M311353" s="54">
        <v>9.3650000000000001E-3</v>
      </c>
    </row>
    <row r="311354" spans="3:13">
      <c r="C311354" s="54">
        <v>2.8603795598854315E-2</v>
      </c>
      <c r="H311354" s="54">
        <v>0.61637458364227082</v>
      </c>
      <c r="M311354" s="54">
        <v>3.7799999999999999E-3</v>
      </c>
    </row>
    <row r="311355" spans="3:13">
      <c r="C311355" s="54">
        <v>2.9750287577154391E-2</v>
      </c>
      <c r="H311355" s="54">
        <v>0.94882610255893773</v>
      </c>
      <c r="M311355" s="54">
        <v>8.1800000000000004E-4</v>
      </c>
    </row>
    <row r="311356" spans="3:13">
      <c r="C311356" s="54">
        <v>4.3960780015009325E-2</v>
      </c>
      <c r="H311356" s="54">
        <v>0.83574717432239631</v>
      </c>
      <c r="M311356" s="54">
        <v>2.1810000000000002E-3</v>
      </c>
    </row>
    <row r="311357" spans="3:13">
      <c r="C311357" s="54">
        <v>1.6758963639937639E-2</v>
      </c>
      <c r="H311357" s="54">
        <v>1.3788170063221501</v>
      </c>
      <c r="M311357" s="54">
        <v>1.5920000000000001E-3</v>
      </c>
    </row>
    <row r="311358" spans="3:13">
      <c r="C311358" s="54">
        <v>4.4672080474894009E-2</v>
      </c>
      <c r="H311358" s="54">
        <v>1.0096716356022046</v>
      </c>
      <c r="M311358" s="54">
        <v>1.5969999999999999E-3</v>
      </c>
    </row>
    <row r="311359" spans="3:13">
      <c r="C311359" s="54">
        <v>0.17436949880896915</v>
      </c>
      <c r="H311359" s="54">
        <v>0.38665621958351226</v>
      </c>
      <c r="M311359" s="54">
        <v>3.3798000000000002E-2</v>
      </c>
    </row>
    <row r="311360" spans="3:13">
      <c r="C311360" s="54">
        <v>3.6780465204438513E-2</v>
      </c>
      <c r="H311360" s="54">
        <v>1.0507508843656985</v>
      </c>
      <c r="M311360" s="54">
        <v>1.0460000000000001E-3</v>
      </c>
    </row>
    <row r="311361" spans="3:13">
      <c r="C311361" s="54">
        <v>3.0833000459134109E-2</v>
      </c>
      <c r="H311361" s="54">
        <v>0.83756723499575947</v>
      </c>
      <c r="M311361" s="54">
        <v>2.4780000000000002E-3</v>
      </c>
    </row>
    <row r="311362" spans="3:13">
      <c r="C311362" s="54">
        <v>3.8043685361934088E-2</v>
      </c>
      <c r="H311362" s="54">
        <v>0.739255292424569</v>
      </c>
      <c r="M311362" s="54">
        <v>3.6099999999999999E-3</v>
      </c>
    </row>
    <row r="311363" spans="3:13">
      <c r="C311363" s="54">
        <v>2.9140050401477605E-2</v>
      </c>
      <c r="H311363" s="54">
        <v>0.98815717751944543</v>
      </c>
      <c r="M311363" s="54">
        <v>1.361E-3</v>
      </c>
    </row>
    <row r="311364" spans="3:13">
      <c r="C311364" s="54">
        <v>4.9942922227896681E-2</v>
      </c>
      <c r="H311364" s="54">
        <v>1.014306074005735</v>
      </c>
      <c r="M311364" s="54">
        <v>9.41E-4</v>
      </c>
    </row>
    <row r="311365" spans="3:13">
      <c r="C311365" s="54">
        <v>4.9463082108494615E-2</v>
      </c>
      <c r="H311365" s="54">
        <v>0.82678008761581667</v>
      </c>
      <c r="M311365" s="54">
        <v>3.4619999999999998E-3</v>
      </c>
    </row>
    <row r="311366" spans="3:13">
      <c r="C311366" s="54">
        <v>4.606552000699727E-2</v>
      </c>
      <c r="H311366" s="54">
        <v>0.89469986428125048</v>
      </c>
      <c r="M311366" s="54">
        <v>2.5360000000000001E-3</v>
      </c>
    </row>
    <row r="311367" spans="3:13">
      <c r="C311367" s="54">
        <v>3.5554141456631529E-2</v>
      </c>
      <c r="H311367" s="54">
        <v>1.1950610358590832</v>
      </c>
      <c r="M311367" s="54">
        <v>4.1619999999999999E-3</v>
      </c>
    </row>
    <row r="311368" spans="3:13">
      <c r="C311368" s="54">
        <v>3.2671684903604142E-2</v>
      </c>
      <c r="H311368" s="54">
        <v>1.1379173950693919</v>
      </c>
      <c r="M311368" s="54">
        <v>2.0449999999999999E-3</v>
      </c>
    </row>
    <row r="311369" spans="3:13">
      <c r="C311369" s="54">
        <v>3.3631924750098185E-2</v>
      </c>
      <c r="H311369" s="54">
        <v>1.2654922075171169</v>
      </c>
      <c r="M311369" s="54">
        <v>3.0379999999999999E-3</v>
      </c>
    </row>
    <row r="311370" spans="3:13">
      <c r="C311370" s="54">
        <v>2.0936738861138157E-2</v>
      </c>
      <c r="H311370" s="54">
        <v>0.40589174644881959</v>
      </c>
      <c r="M311370" s="54">
        <v>6.1500000000000001E-3</v>
      </c>
    </row>
    <row r="311371" spans="3:13">
      <c r="C311371" s="54">
        <v>3.0772951187603426E-2</v>
      </c>
      <c r="H311371" s="54">
        <v>1.1107272593582402</v>
      </c>
      <c r="M311371" s="54">
        <v>2.5799999999999998E-3</v>
      </c>
    </row>
    <row r="311372" spans="3:13">
      <c r="C311372" s="54">
        <v>0.21190060412260434</v>
      </c>
      <c r="H311372" s="54">
        <v>0.90907293396195543</v>
      </c>
      <c r="M311372" s="54">
        <v>1.2007E-2</v>
      </c>
    </row>
    <row r="311373" spans="3:13">
      <c r="C311373" s="54">
        <v>5.8735137891407052E-2</v>
      </c>
      <c r="H311373" s="54">
        <v>2.1810264457932513</v>
      </c>
      <c r="M311373" s="54">
        <v>1.6843E-2</v>
      </c>
    </row>
    <row r="311374" spans="3:13">
      <c r="C311374" s="54">
        <v>1.791399797858231E-2</v>
      </c>
      <c r="H311374" s="54">
        <v>0.83331893671806789</v>
      </c>
      <c r="M311374" s="54">
        <v>1.6000000000000001E-3</v>
      </c>
    </row>
    <row r="311375" spans="3:13">
      <c r="C311375" s="54">
        <v>2.8595590197915115E-2</v>
      </c>
      <c r="H311375" s="54">
        <v>1.1021728286262631</v>
      </c>
      <c r="M311375" s="54">
        <v>2.0089999999999999E-3</v>
      </c>
    </row>
    <row r="311376" spans="3:13">
      <c r="C311376" s="54">
        <v>1.518851294974388E-2</v>
      </c>
      <c r="H311376" s="54">
        <v>0.73633525247542397</v>
      </c>
      <c r="M311376" s="54">
        <v>1.647E-3</v>
      </c>
    </row>
    <row r="311377" spans="3:13">
      <c r="C311377" s="54">
        <v>1.3152287542009386E-2</v>
      </c>
      <c r="H311377" s="54">
        <v>2.0654325961447135</v>
      </c>
      <c r="M311377" s="54">
        <v>3.503E-3</v>
      </c>
    </row>
    <row r="311378" spans="3:13">
      <c r="C311378" s="54">
        <v>3.223722703468343E-2</v>
      </c>
      <c r="H311378" s="54">
        <v>0.9780420492915104</v>
      </c>
      <c r="M311378" s="54">
        <v>1.668E-3</v>
      </c>
    </row>
    <row r="311379" spans="3:13">
      <c r="C311379" s="54">
        <v>2.3282267087558896E-4</v>
      </c>
      <c r="H311379" s="54">
        <v>0</v>
      </c>
      <c r="M311379" s="54">
        <v>4.1199999999999999E-4</v>
      </c>
    </row>
    <row r="327682" spans="3:13">
      <c r="C327682" s="54" t="s">
        <v>1223</v>
      </c>
      <c r="H327682" s="54" t="s">
        <v>1231</v>
      </c>
      <c r="M327682" s="54" t="s">
        <v>1224</v>
      </c>
    </row>
    <row r="327683" spans="3:13">
      <c r="C327683" s="54">
        <v>4.5059906413157817E-2</v>
      </c>
      <c r="H327683" s="54">
        <v>0.96371085163482217</v>
      </c>
      <c r="M327683" s="54">
        <v>9.9200000000000004E-4</v>
      </c>
    </row>
    <row r="327684" spans="3:13">
      <c r="C327684" s="54">
        <v>3.740606523632322E-2</v>
      </c>
      <c r="H327684" s="54">
        <v>0.48465474320031932</v>
      </c>
      <c r="M327684" s="54">
        <v>1.9996E-2</v>
      </c>
    </row>
    <row r="327685" spans="3:13">
      <c r="C327685" s="54">
        <v>2.1970145413600834E-2</v>
      </c>
      <c r="H327685" s="54">
        <v>1.5528938933845255</v>
      </c>
      <c r="M327685" s="54">
        <v>3.3969999999999998E-3</v>
      </c>
    </row>
    <row r="327686" spans="3:13">
      <c r="C327686" s="54">
        <v>2.8353772922653429E-2</v>
      </c>
      <c r="H327686" s="54">
        <v>0.57426789549802493</v>
      </c>
      <c r="M327686" s="54">
        <v>4.248E-3</v>
      </c>
    </row>
    <row r="327687" spans="3:13">
      <c r="C327687" s="54">
        <v>4.3049601739210519E-2</v>
      </c>
      <c r="H327687" s="54">
        <v>0.87481123848233699</v>
      </c>
      <c r="M327687" s="54">
        <v>2.7699999999999999E-3</v>
      </c>
    </row>
    <row r="327688" spans="3:13">
      <c r="C327688" s="54">
        <v>5.3876270837737335E-2</v>
      </c>
      <c r="H327688" s="54">
        <v>1.6349631897970485</v>
      </c>
      <c r="M327688" s="54">
        <v>7.2779999999999997E-3</v>
      </c>
    </row>
    <row r="327689" spans="3:13">
      <c r="C327689" s="54">
        <v>3.8925127935938782E-2</v>
      </c>
      <c r="H327689" s="54">
        <v>0.78659382910081799</v>
      </c>
      <c r="M327689" s="54">
        <v>8.7290000000000006E-3</v>
      </c>
    </row>
    <row r="327690" spans="3:13">
      <c r="C327690" s="54">
        <v>5.9039956989634164E-2</v>
      </c>
      <c r="H327690" s="54">
        <v>0.85731048901214202</v>
      </c>
      <c r="M327690" s="54">
        <v>1.3089999999999999E-2</v>
      </c>
    </row>
    <row r="327691" spans="3:13">
      <c r="C327691" s="54">
        <v>1.7418226726490772E-2</v>
      </c>
      <c r="H327691" s="54">
        <v>0.25225860529032862</v>
      </c>
      <c r="M327691" s="54">
        <v>1.005E-2</v>
      </c>
    </row>
    <row r="327692" spans="3:13">
      <c r="C327692" s="54">
        <v>9.1568055162327189E-2</v>
      </c>
      <c r="H327692" s="54">
        <v>1.154522391840624</v>
      </c>
      <c r="M327692" s="54">
        <v>4.1910000000000003E-3</v>
      </c>
    </row>
    <row r="327693" spans="3:13">
      <c r="C327693" s="54">
        <v>4.5129438923112934E-2</v>
      </c>
      <c r="H327693" s="54">
        <v>1.0402996069596908</v>
      </c>
      <c r="M327693" s="54">
        <v>6.5300000000000004E-4</v>
      </c>
    </row>
    <row r="327694" spans="3:13">
      <c r="C327694" s="54">
        <v>4.1730626595018916E-2</v>
      </c>
      <c r="H327694" s="54">
        <v>0.94988981372467185</v>
      </c>
      <c r="M327694" s="54">
        <v>1.916E-3</v>
      </c>
    </row>
    <row r="327695" spans="3:13">
      <c r="C327695" s="54">
        <v>5.2828648431803092E-2</v>
      </c>
      <c r="H327695" s="54">
        <v>1.3137761622372364</v>
      </c>
      <c r="M327695" s="54">
        <v>6.2769999999999996E-3</v>
      </c>
    </row>
    <row r="327696" spans="3:13">
      <c r="C327696" s="54">
        <v>4.7758138428611513E-2</v>
      </c>
      <c r="H327696" s="54">
        <v>0.8876933323560392</v>
      </c>
      <c r="M327696" s="54">
        <v>3.8040000000000001E-3</v>
      </c>
    </row>
    <row r="327697" spans="3:13">
      <c r="C327697" s="54">
        <v>8.8370421335362992E-2</v>
      </c>
      <c r="H327697" s="54">
        <v>2.4315377357932824</v>
      </c>
      <c r="M327697" s="54">
        <v>2.2339999999999999E-2</v>
      </c>
    </row>
    <row r="327698" spans="3:13">
      <c r="C327698" s="54">
        <v>4.8270998206646161E-2</v>
      </c>
      <c r="H327698" s="54">
        <v>0.55191354779714785</v>
      </c>
      <c r="M327698" s="54">
        <v>1.2579E-2</v>
      </c>
    </row>
    <row r="327699" spans="3:13">
      <c r="C327699" s="54">
        <v>2.7435635935830843E-2</v>
      </c>
      <c r="H327699" s="54">
        <v>1.6581670704781704</v>
      </c>
      <c r="M327699" s="54">
        <v>4.7390000000000002E-3</v>
      </c>
    </row>
    <row r="327700" spans="3:13">
      <c r="C327700" s="54">
        <v>2.742604567359538E-2</v>
      </c>
      <c r="H327700" s="54">
        <v>0.88366407396570612</v>
      </c>
      <c r="M327700" s="54">
        <v>5.1710000000000002E-3</v>
      </c>
    </row>
    <row r="327701" spans="3:13">
      <c r="C327701" s="54">
        <v>5.7792811386112482E-2</v>
      </c>
      <c r="H327701" s="54">
        <v>0.66057008419578356</v>
      </c>
      <c r="M327701" s="54">
        <v>6.143E-3</v>
      </c>
    </row>
    <row r="327702" spans="3:13">
      <c r="C327702" s="54">
        <v>6.4995701246970891E-2</v>
      </c>
      <c r="H327702" s="54">
        <v>2.630158826949538</v>
      </c>
      <c r="M327702" s="54">
        <v>2.1676000000000001E-2</v>
      </c>
    </row>
    <row r="327703" spans="3:13">
      <c r="C327703" s="54">
        <v>0.10947431096420152</v>
      </c>
      <c r="H327703" s="54">
        <v>0.86445994415991845</v>
      </c>
      <c r="M327703" s="54">
        <v>1.337E-2</v>
      </c>
    </row>
    <row r="327704" spans="3:13">
      <c r="C327704" s="54">
        <v>4.4348950832952018E-2</v>
      </c>
      <c r="H327704" s="54">
        <v>0.86301017683041092</v>
      </c>
      <c r="M327704" s="54">
        <v>2.7339999999999999E-3</v>
      </c>
    </row>
    <row r="327705" spans="3:13">
      <c r="C327705" s="54">
        <v>8.8908291109755275E-2</v>
      </c>
      <c r="H327705" s="54">
        <v>0.68328399888534475</v>
      </c>
      <c r="M327705" s="54">
        <v>7.2820000000000003E-3</v>
      </c>
    </row>
    <row r="327706" spans="3:13">
      <c r="C327706" s="54">
        <v>6.6992408544587365E-2</v>
      </c>
      <c r="H327706" s="54">
        <v>0.666441979335476</v>
      </c>
      <c r="M327706" s="54">
        <v>8.4410000000000006E-3</v>
      </c>
    </row>
    <row r="327707" spans="3:13">
      <c r="C327707" s="54">
        <v>0.10230260038894111</v>
      </c>
      <c r="H327707" s="54">
        <v>0.84439309162889109</v>
      </c>
      <c r="M327707" s="54">
        <v>6.8950000000000001E-3</v>
      </c>
    </row>
    <row r="327708" spans="3:13">
      <c r="C327708" s="54">
        <v>7.516506817407069E-2</v>
      </c>
      <c r="H327708" s="54">
        <v>1.7888826926117365</v>
      </c>
      <c r="M327708" s="54">
        <v>1.6150000000000001E-2</v>
      </c>
    </row>
    <row r="327709" spans="3:13">
      <c r="C327709" s="54">
        <v>8.8458315191676198E-2</v>
      </c>
      <c r="H327709" s="54">
        <v>1.7695245186193906</v>
      </c>
      <c r="M327709" s="54">
        <v>2.2046E-2</v>
      </c>
    </row>
    <row r="327710" spans="3:13">
      <c r="C327710" s="54">
        <v>5.2766475957823467E-2</v>
      </c>
      <c r="H327710" s="54">
        <v>2.4769566916721195</v>
      </c>
      <c r="M327710" s="54">
        <v>2.1288999999999999E-2</v>
      </c>
    </row>
    <row r="327711" spans="3:13">
      <c r="C327711" s="54">
        <v>7.8882082704643655E-2</v>
      </c>
      <c r="H327711" s="54">
        <v>0.72338969418707011</v>
      </c>
      <c r="M327711" s="54">
        <v>7.0829999999999999E-3</v>
      </c>
    </row>
    <row r="327712" spans="3:13">
      <c r="C327712" s="54">
        <v>3.9934319161730007E-2</v>
      </c>
      <c r="H327712" s="54">
        <v>1.2145187102184853</v>
      </c>
      <c r="M327712" s="54">
        <v>4.457E-3</v>
      </c>
    </row>
    <row r="327713" spans="3:13">
      <c r="C327713" s="54">
        <v>4.9473520138967865E-2</v>
      </c>
      <c r="H327713" s="54">
        <v>0.92719115036015176</v>
      </c>
      <c r="M327713" s="54">
        <v>1.5319999999999999E-3</v>
      </c>
    </row>
    <row r="327714" spans="3:13">
      <c r="C327714" s="54">
        <v>8.5933283501507376E-2</v>
      </c>
      <c r="H327714" s="54">
        <v>0.95710533333531134</v>
      </c>
      <c r="M327714" s="54">
        <v>3.5469999999999998E-3</v>
      </c>
    </row>
    <row r="327715" spans="3:13">
      <c r="C327715" s="54">
        <v>8.3903037486537879E-2</v>
      </c>
      <c r="H327715" s="54">
        <v>0.13624322388541518</v>
      </c>
      <c r="M327715" s="54">
        <v>6.3480999999999996E-2</v>
      </c>
    </row>
    <row r="327716" spans="3:13">
      <c r="C327716" s="54">
        <v>4.5096203660596627E-2</v>
      </c>
      <c r="H327716" s="54">
        <v>0.83910288255265753</v>
      </c>
      <c r="M327716" s="54">
        <v>7.3130000000000001E-3</v>
      </c>
    </row>
    <row r="327717" spans="3:13">
      <c r="C327717" s="54">
        <v>4.74561892762718E-2</v>
      </c>
      <c r="H327717" s="54">
        <v>1.4575501446143102</v>
      </c>
      <c r="M327717" s="54">
        <v>4.4929999999999996E-3</v>
      </c>
    </row>
    <row r="327718" spans="3:13">
      <c r="C327718" s="54">
        <v>3.7301771902409665E-2</v>
      </c>
      <c r="H327718" s="54">
        <v>1.0723226474119376</v>
      </c>
      <c r="M327718" s="54">
        <v>3.0240000000000002E-3</v>
      </c>
    </row>
    <row r="327719" spans="3:13">
      <c r="C327719" s="54">
        <v>8.197247570591551E-2</v>
      </c>
      <c r="H327719" s="54">
        <v>0.9516682562066946</v>
      </c>
      <c r="M327719" s="54">
        <v>9.8930000000000008E-3</v>
      </c>
    </row>
    <row r="327720" spans="3:13">
      <c r="C327720" s="54">
        <v>4.5973586897288622E-2</v>
      </c>
      <c r="H327720" s="54">
        <v>3.9069277819552592</v>
      </c>
      <c r="M327720" s="54">
        <v>1.7845E-2</v>
      </c>
    </row>
    <row r="327721" spans="3:13">
      <c r="C327721" s="54">
        <v>0.18682881943400589</v>
      </c>
      <c r="H327721" s="54">
        <v>1.4149805236485815</v>
      </c>
      <c r="M327721" s="54">
        <v>2.3365E-2</v>
      </c>
    </row>
    <row r="327722" spans="3:13">
      <c r="C327722" s="54">
        <v>6.1667944916421961E-2</v>
      </c>
      <c r="H327722" s="54">
        <v>0.73671190350136773</v>
      </c>
      <c r="M327722" s="54">
        <v>5.1799999999999997E-3</v>
      </c>
    </row>
    <row r="327723" spans="3:13">
      <c r="C327723" s="54">
        <v>4.5748725448924728E-2</v>
      </c>
      <c r="H327723" s="54">
        <v>0.74928826455297004</v>
      </c>
      <c r="M327723" s="54">
        <v>4.9179999999999996E-3</v>
      </c>
    </row>
    <row r="327724" spans="3:13">
      <c r="C327724" s="54">
        <v>5.0761740725950395E-3</v>
      </c>
      <c r="H327724" s="54">
        <v>0.54569985204507288</v>
      </c>
      <c r="M327724" s="54">
        <v>7.9500000000000003E-4</v>
      </c>
    </row>
    <row r="327725" spans="3:13">
      <c r="C327725" s="54">
        <v>5.5107664181402539E-2</v>
      </c>
      <c r="H327725" s="54">
        <v>1.4250839924543612</v>
      </c>
      <c r="M327725" s="54">
        <v>6.5550000000000001E-3</v>
      </c>
    </row>
    <row r="327726" spans="3:13">
      <c r="C327726" s="54">
        <v>4.7591062335360472E-2</v>
      </c>
      <c r="H327726" s="54">
        <v>0.83021181325111582</v>
      </c>
      <c r="M327726" s="54">
        <v>7.489E-3</v>
      </c>
    </row>
    <row r="327727" spans="3:13">
      <c r="C327727" s="54">
        <v>2.8721736505302364E-2</v>
      </c>
      <c r="H327727" s="54">
        <v>0.93417573124540798</v>
      </c>
      <c r="M327727" s="54">
        <v>3.124E-3</v>
      </c>
    </row>
    <row r="327728" spans="3:13">
      <c r="C327728" s="54">
        <v>5.3545676131504905E-2</v>
      </c>
      <c r="H327728" s="54">
        <v>0.36545298179453939</v>
      </c>
      <c r="M327728" s="54">
        <v>2.6477000000000001E-2</v>
      </c>
    </row>
    <row r="327729" spans="3:13">
      <c r="C327729" s="54">
        <v>8.782093497681267E-4</v>
      </c>
      <c r="H327729" s="54">
        <v>1.2507751101830376</v>
      </c>
      <c r="M327729" s="54">
        <v>9.1000000000000003E-5</v>
      </c>
    </row>
    <row r="327730" spans="3:13">
      <c r="C327730" s="54">
        <v>4.0710265854282647E-2</v>
      </c>
      <c r="H327730" s="54">
        <v>0.75982678985877961</v>
      </c>
      <c r="M327730" s="54">
        <v>3.0360000000000001E-3</v>
      </c>
    </row>
    <row r="327731" spans="3:13">
      <c r="C327731" s="54">
        <v>3.7781665327779997E-2</v>
      </c>
      <c r="H327731" s="54">
        <v>7.089317904691167E-2</v>
      </c>
      <c r="M327731" s="54">
        <v>4.8391000000000003E-2</v>
      </c>
    </row>
    <row r="327732" spans="3:13">
      <c r="C327732" s="54">
        <v>2.120680180811968E-2</v>
      </c>
      <c r="H327732" s="54">
        <v>1.0771734258004013</v>
      </c>
      <c r="M327732" s="54">
        <v>2.3319999999999999E-3</v>
      </c>
    </row>
    <row r="327733" spans="3:13">
      <c r="C327733" s="54">
        <v>3.6479641426960814E-2</v>
      </c>
      <c r="H327733" s="54">
        <v>0.96927529759454656</v>
      </c>
      <c r="M327733" s="54">
        <v>2.2920000000000002E-3</v>
      </c>
    </row>
    <row r="327734" spans="3:13">
      <c r="C327734" s="54">
        <v>4.888758063401643E-2</v>
      </c>
      <c r="H327734" s="54">
        <v>0.92008399688319353</v>
      </c>
      <c r="M327734" s="54">
        <v>1.7899999999999999E-3</v>
      </c>
    </row>
    <row r="327735" spans="3:13">
      <c r="C327735" s="54">
        <v>2.9489443027787415E-2</v>
      </c>
      <c r="H327735" s="54">
        <v>0.8572094592102032</v>
      </c>
      <c r="M327735" s="54">
        <v>2.836E-3</v>
      </c>
    </row>
    <row r="327736" spans="3:13">
      <c r="C327736" s="54">
        <v>3.5794206211355054E-2</v>
      </c>
      <c r="H327736" s="54">
        <v>0.51795685396217339</v>
      </c>
      <c r="M327736" s="54">
        <v>8.0450000000000001E-3</v>
      </c>
    </row>
    <row r="327737" spans="3:13">
      <c r="C327737" s="54">
        <v>8.885580293093491E-2</v>
      </c>
      <c r="H327737" s="54">
        <v>1.3172831496082702</v>
      </c>
      <c r="M327737" s="54">
        <v>9.3650000000000001E-3</v>
      </c>
    </row>
    <row r="327738" spans="3:13">
      <c r="C327738" s="54">
        <v>2.8603795598854315E-2</v>
      </c>
      <c r="H327738" s="54">
        <v>0.61637458364227082</v>
      </c>
      <c r="M327738" s="54">
        <v>3.7799999999999999E-3</v>
      </c>
    </row>
    <row r="327739" spans="3:13">
      <c r="C327739" s="54">
        <v>2.9750287577154391E-2</v>
      </c>
      <c r="H327739" s="54">
        <v>0.94882610255893773</v>
      </c>
      <c r="M327739" s="54">
        <v>8.1800000000000004E-4</v>
      </c>
    </row>
    <row r="327740" spans="3:13">
      <c r="C327740" s="54">
        <v>4.3960780015009325E-2</v>
      </c>
      <c r="H327740" s="54">
        <v>0.83574717432239631</v>
      </c>
      <c r="M327740" s="54">
        <v>2.1810000000000002E-3</v>
      </c>
    </row>
    <row r="327741" spans="3:13">
      <c r="C327741" s="54">
        <v>1.6758963639937639E-2</v>
      </c>
      <c r="H327741" s="54">
        <v>1.3788170063221501</v>
      </c>
      <c r="M327741" s="54">
        <v>1.5920000000000001E-3</v>
      </c>
    </row>
    <row r="327742" spans="3:13">
      <c r="C327742" s="54">
        <v>4.4672080474894009E-2</v>
      </c>
      <c r="H327742" s="54">
        <v>1.0096716356022046</v>
      </c>
      <c r="M327742" s="54">
        <v>1.5969999999999999E-3</v>
      </c>
    </row>
    <row r="327743" spans="3:13">
      <c r="C327743" s="54">
        <v>0.17436949880896915</v>
      </c>
      <c r="H327743" s="54">
        <v>0.38665621958351226</v>
      </c>
      <c r="M327743" s="54">
        <v>3.3798000000000002E-2</v>
      </c>
    </row>
    <row r="327744" spans="3:13">
      <c r="C327744" s="54">
        <v>3.6780465204438513E-2</v>
      </c>
      <c r="H327744" s="54">
        <v>1.0507508843656985</v>
      </c>
      <c r="M327744" s="54">
        <v>1.0460000000000001E-3</v>
      </c>
    </row>
    <row r="327745" spans="3:13">
      <c r="C327745" s="54">
        <v>3.0833000459134109E-2</v>
      </c>
      <c r="H327745" s="54">
        <v>0.83756723499575947</v>
      </c>
      <c r="M327745" s="54">
        <v>2.4780000000000002E-3</v>
      </c>
    </row>
    <row r="327746" spans="3:13">
      <c r="C327746" s="54">
        <v>3.8043685361934088E-2</v>
      </c>
      <c r="H327746" s="54">
        <v>0.739255292424569</v>
      </c>
      <c r="M327746" s="54">
        <v>3.6099999999999999E-3</v>
      </c>
    </row>
    <row r="327747" spans="3:13">
      <c r="C327747" s="54">
        <v>2.9140050401477605E-2</v>
      </c>
      <c r="H327747" s="54">
        <v>0.98815717751944543</v>
      </c>
      <c r="M327747" s="54">
        <v>1.361E-3</v>
      </c>
    </row>
    <row r="327748" spans="3:13">
      <c r="C327748" s="54">
        <v>4.9942922227896681E-2</v>
      </c>
      <c r="H327748" s="54">
        <v>1.014306074005735</v>
      </c>
      <c r="M327748" s="54">
        <v>9.41E-4</v>
      </c>
    </row>
    <row r="327749" spans="3:13">
      <c r="C327749" s="54">
        <v>4.9463082108494615E-2</v>
      </c>
      <c r="H327749" s="54">
        <v>0.82678008761581667</v>
      </c>
      <c r="M327749" s="54">
        <v>3.4619999999999998E-3</v>
      </c>
    </row>
    <row r="327750" spans="3:13">
      <c r="C327750" s="54">
        <v>4.606552000699727E-2</v>
      </c>
      <c r="H327750" s="54">
        <v>0.89469986428125048</v>
      </c>
      <c r="M327750" s="54">
        <v>2.5360000000000001E-3</v>
      </c>
    </row>
    <row r="327751" spans="3:13">
      <c r="C327751" s="54">
        <v>3.5554141456631529E-2</v>
      </c>
      <c r="H327751" s="54">
        <v>1.1950610358590832</v>
      </c>
      <c r="M327751" s="54">
        <v>4.1619999999999999E-3</v>
      </c>
    </row>
    <row r="327752" spans="3:13">
      <c r="C327752" s="54">
        <v>3.2671684903604142E-2</v>
      </c>
      <c r="H327752" s="54">
        <v>1.1379173950693919</v>
      </c>
      <c r="M327752" s="54">
        <v>2.0449999999999999E-3</v>
      </c>
    </row>
    <row r="327753" spans="3:13">
      <c r="C327753" s="54">
        <v>3.3631924750098185E-2</v>
      </c>
      <c r="H327753" s="54">
        <v>1.2654922075171169</v>
      </c>
      <c r="M327753" s="54">
        <v>3.0379999999999999E-3</v>
      </c>
    </row>
    <row r="327754" spans="3:13">
      <c r="C327754" s="54">
        <v>2.0936738861138157E-2</v>
      </c>
      <c r="H327754" s="54">
        <v>0.40589174644881959</v>
      </c>
      <c r="M327754" s="54">
        <v>6.1500000000000001E-3</v>
      </c>
    </row>
    <row r="327755" spans="3:13">
      <c r="C327755" s="54">
        <v>3.0772951187603426E-2</v>
      </c>
      <c r="H327755" s="54">
        <v>1.1107272593582402</v>
      </c>
      <c r="M327755" s="54">
        <v>2.5799999999999998E-3</v>
      </c>
    </row>
    <row r="327756" spans="3:13">
      <c r="C327756" s="54">
        <v>0.21190060412260434</v>
      </c>
      <c r="H327756" s="54">
        <v>0.90907293396195543</v>
      </c>
      <c r="M327756" s="54">
        <v>1.2007E-2</v>
      </c>
    </row>
    <row r="327757" spans="3:13">
      <c r="C327757" s="54">
        <v>5.8735137891407052E-2</v>
      </c>
      <c r="H327757" s="54">
        <v>2.1810264457932513</v>
      </c>
      <c r="M327757" s="54">
        <v>1.6843E-2</v>
      </c>
    </row>
    <row r="327758" spans="3:13">
      <c r="C327758" s="54">
        <v>1.791399797858231E-2</v>
      </c>
      <c r="H327758" s="54">
        <v>0.83331893671806789</v>
      </c>
      <c r="M327758" s="54">
        <v>1.6000000000000001E-3</v>
      </c>
    </row>
    <row r="327759" spans="3:13">
      <c r="C327759" s="54">
        <v>2.8595590197915115E-2</v>
      </c>
      <c r="H327759" s="54">
        <v>1.1021728286262631</v>
      </c>
      <c r="M327759" s="54">
        <v>2.0089999999999999E-3</v>
      </c>
    </row>
    <row r="327760" spans="3:13">
      <c r="C327760" s="54">
        <v>1.518851294974388E-2</v>
      </c>
      <c r="H327760" s="54">
        <v>0.73633525247542397</v>
      </c>
      <c r="M327760" s="54">
        <v>1.647E-3</v>
      </c>
    </row>
    <row r="327761" spans="3:13">
      <c r="C327761" s="54">
        <v>1.3152287542009386E-2</v>
      </c>
      <c r="H327761" s="54">
        <v>2.0654325961447135</v>
      </c>
      <c r="M327761" s="54">
        <v>3.503E-3</v>
      </c>
    </row>
    <row r="327762" spans="3:13">
      <c r="C327762" s="54">
        <v>3.223722703468343E-2</v>
      </c>
      <c r="H327762" s="54">
        <v>0.9780420492915104</v>
      </c>
      <c r="M327762" s="54">
        <v>1.668E-3</v>
      </c>
    </row>
    <row r="327763" spans="3:13">
      <c r="C327763" s="54">
        <v>2.3282267087558896E-4</v>
      </c>
      <c r="H327763" s="54">
        <v>0</v>
      </c>
      <c r="M327763" s="54">
        <v>4.1199999999999999E-4</v>
      </c>
    </row>
    <row r="344066" spans="3:13">
      <c r="C344066" s="54" t="s">
        <v>1223</v>
      </c>
      <c r="H344066" s="54" t="s">
        <v>1231</v>
      </c>
      <c r="M344066" s="54" t="s">
        <v>1224</v>
      </c>
    </row>
    <row r="344067" spans="3:13">
      <c r="C344067" s="54">
        <v>4.5059906413157817E-2</v>
      </c>
      <c r="H344067" s="54">
        <v>0.96371085163482217</v>
      </c>
      <c r="M344067" s="54">
        <v>9.9200000000000004E-4</v>
      </c>
    </row>
    <row r="344068" spans="3:13">
      <c r="C344068" s="54">
        <v>3.740606523632322E-2</v>
      </c>
      <c r="H344068" s="54">
        <v>0.48465474320031932</v>
      </c>
      <c r="M344068" s="54">
        <v>1.9996E-2</v>
      </c>
    </row>
    <row r="344069" spans="3:13">
      <c r="C344069" s="54">
        <v>2.1970145413600834E-2</v>
      </c>
      <c r="H344069" s="54">
        <v>1.5528938933845255</v>
      </c>
      <c r="M344069" s="54">
        <v>3.3969999999999998E-3</v>
      </c>
    </row>
    <row r="344070" spans="3:13">
      <c r="C344070" s="54">
        <v>2.8353772922653429E-2</v>
      </c>
      <c r="H344070" s="54">
        <v>0.57426789549802493</v>
      </c>
      <c r="M344070" s="54">
        <v>4.248E-3</v>
      </c>
    </row>
    <row r="344071" spans="3:13">
      <c r="C344071" s="54">
        <v>4.3049601739210519E-2</v>
      </c>
      <c r="H344071" s="54">
        <v>0.87481123848233699</v>
      </c>
      <c r="M344071" s="54">
        <v>2.7699999999999999E-3</v>
      </c>
    </row>
    <row r="344072" spans="3:13">
      <c r="C344072" s="54">
        <v>5.3876270837737335E-2</v>
      </c>
      <c r="H344072" s="54">
        <v>1.6349631897970485</v>
      </c>
      <c r="M344072" s="54">
        <v>7.2779999999999997E-3</v>
      </c>
    </row>
    <row r="344073" spans="3:13">
      <c r="C344073" s="54">
        <v>3.8925127935938782E-2</v>
      </c>
      <c r="H344073" s="54">
        <v>0.78659382910081799</v>
      </c>
      <c r="M344073" s="54">
        <v>8.7290000000000006E-3</v>
      </c>
    </row>
    <row r="344074" spans="3:13">
      <c r="C344074" s="54">
        <v>5.9039956989634164E-2</v>
      </c>
      <c r="H344074" s="54">
        <v>0.85731048901214202</v>
      </c>
      <c r="M344074" s="54">
        <v>1.3089999999999999E-2</v>
      </c>
    </row>
    <row r="344075" spans="3:13">
      <c r="C344075" s="54">
        <v>1.7418226726490772E-2</v>
      </c>
      <c r="H344075" s="54">
        <v>0.25225860529032862</v>
      </c>
      <c r="M344075" s="54">
        <v>1.005E-2</v>
      </c>
    </row>
    <row r="344076" spans="3:13">
      <c r="C344076" s="54">
        <v>9.1568055162327189E-2</v>
      </c>
      <c r="H344076" s="54">
        <v>1.154522391840624</v>
      </c>
      <c r="M344076" s="54">
        <v>4.1910000000000003E-3</v>
      </c>
    </row>
    <row r="344077" spans="3:13">
      <c r="C344077" s="54">
        <v>4.5129438923112934E-2</v>
      </c>
      <c r="H344077" s="54">
        <v>1.0402996069596908</v>
      </c>
      <c r="M344077" s="54">
        <v>6.5300000000000004E-4</v>
      </c>
    </row>
    <row r="344078" spans="3:13">
      <c r="C344078" s="54">
        <v>4.1730626595018916E-2</v>
      </c>
      <c r="H344078" s="54">
        <v>0.94988981372467185</v>
      </c>
      <c r="M344078" s="54">
        <v>1.916E-3</v>
      </c>
    </row>
    <row r="344079" spans="3:13">
      <c r="C344079" s="54">
        <v>5.2828648431803092E-2</v>
      </c>
      <c r="H344079" s="54">
        <v>1.3137761622372364</v>
      </c>
      <c r="M344079" s="54">
        <v>6.2769999999999996E-3</v>
      </c>
    </row>
    <row r="344080" spans="3:13">
      <c r="C344080" s="54">
        <v>4.7758138428611513E-2</v>
      </c>
      <c r="H344080" s="54">
        <v>0.8876933323560392</v>
      </c>
      <c r="M344080" s="54">
        <v>3.8040000000000001E-3</v>
      </c>
    </row>
    <row r="344081" spans="3:13">
      <c r="C344081" s="54">
        <v>8.8370421335362992E-2</v>
      </c>
      <c r="H344081" s="54">
        <v>2.4315377357932824</v>
      </c>
      <c r="M344081" s="54">
        <v>2.2339999999999999E-2</v>
      </c>
    </row>
    <row r="344082" spans="3:13">
      <c r="C344082" s="54">
        <v>4.8270998206646161E-2</v>
      </c>
      <c r="H344082" s="54">
        <v>0.55191354779714785</v>
      </c>
      <c r="M344082" s="54">
        <v>1.2579E-2</v>
      </c>
    </row>
    <row r="344083" spans="3:13">
      <c r="C344083" s="54">
        <v>2.7435635935830843E-2</v>
      </c>
      <c r="H344083" s="54">
        <v>1.6581670704781704</v>
      </c>
      <c r="M344083" s="54">
        <v>4.7390000000000002E-3</v>
      </c>
    </row>
    <row r="344084" spans="3:13">
      <c r="C344084" s="54">
        <v>2.742604567359538E-2</v>
      </c>
      <c r="H344084" s="54">
        <v>0.88366407396570612</v>
      </c>
      <c r="M344084" s="54">
        <v>5.1710000000000002E-3</v>
      </c>
    </row>
    <row r="344085" spans="3:13">
      <c r="C344085" s="54">
        <v>5.7792811386112482E-2</v>
      </c>
      <c r="H344085" s="54">
        <v>0.66057008419578356</v>
      </c>
      <c r="M344085" s="54">
        <v>6.143E-3</v>
      </c>
    </row>
    <row r="344086" spans="3:13">
      <c r="C344086" s="54">
        <v>6.4995701246970891E-2</v>
      </c>
      <c r="H344086" s="54">
        <v>2.630158826949538</v>
      </c>
      <c r="M344086" s="54">
        <v>2.1676000000000001E-2</v>
      </c>
    </row>
    <row r="344087" spans="3:13">
      <c r="C344087" s="54">
        <v>0.10947431096420152</v>
      </c>
      <c r="H344087" s="54">
        <v>0.86445994415991845</v>
      </c>
      <c r="M344087" s="54">
        <v>1.337E-2</v>
      </c>
    </row>
    <row r="344088" spans="3:13">
      <c r="C344088" s="54">
        <v>4.4348950832952018E-2</v>
      </c>
      <c r="H344088" s="54">
        <v>0.86301017683041092</v>
      </c>
      <c r="M344088" s="54">
        <v>2.7339999999999999E-3</v>
      </c>
    </row>
    <row r="344089" spans="3:13">
      <c r="C344089" s="54">
        <v>8.8908291109755275E-2</v>
      </c>
      <c r="H344089" s="54">
        <v>0.68328399888534475</v>
      </c>
      <c r="M344089" s="54">
        <v>7.2820000000000003E-3</v>
      </c>
    </row>
    <row r="344090" spans="3:13">
      <c r="C344090" s="54">
        <v>6.6992408544587365E-2</v>
      </c>
      <c r="H344090" s="54">
        <v>0.666441979335476</v>
      </c>
      <c r="M344090" s="54">
        <v>8.4410000000000006E-3</v>
      </c>
    </row>
    <row r="344091" spans="3:13">
      <c r="C344091" s="54">
        <v>0.10230260038894111</v>
      </c>
      <c r="H344091" s="54">
        <v>0.84439309162889109</v>
      </c>
      <c r="M344091" s="54">
        <v>6.8950000000000001E-3</v>
      </c>
    </row>
    <row r="344092" spans="3:13">
      <c r="C344092" s="54">
        <v>7.516506817407069E-2</v>
      </c>
      <c r="H344092" s="54">
        <v>1.7888826926117365</v>
      </c>
      <c r="M344092" s="54">
        <v>1.6150000000000001E-2</v>
      </c>
    </row>
    <row r="344093" spans="3:13">
      <c r="C344093" s="54">
        <v>8.8458315191676198E-2</v>
      </c>
      <c r="H344093" s="54">
        <v>1.7695245186193906</v>
      </c>
      <c r="M344093" s="54">
        <v>2.2046E-2</v>
      </c>
    </row>
    <row r="344094" spans="3:13">
      <c r="C344094" s="54">
        <v>5.2766475957823467E-2</v>
      </c>
      <c r="H344094" s="54">
        <v>2.4769566916721195</v>
      </c>
      <c r="M344094" s="54">
        <v>2.1288999999999999E-2</v>
      </c>
    </row>
    <row r="344095" spans="3:13">
      <c r="C344095" s="54">
        <v>7.8882082704643655E-2</v>
      </c>
      <c r="H344095" s="54">
        <v>0.72338969418707011</v>
      </c>
      <c r="M344095" s="54">
        <v>7.0829999999999999E-3</v>
      </c>
    </row>
    <row r="344096" spans="3:13">
      <c r="C344096" s="54">
        <v>3.9934319161730007E-2</v>
      </c>
      <c r="H344096" s="54">
        <v>1.2145187102184853</v>
      </c>
      <c r="M344096" s="54">
        <v>4.457E-3</v>
      </c>
    </row>
    <row r="344097" spans="3:13">
      <c r="C344097" s="54">
        <v>4.9473520138967865E-2</v>
      </c>
      <c r="H344097" s="54">
        <v>0.92719115036015176</v>
      </c>
      <c r="M344097" s="54">
        <v>1.5319999999999999E-3</v>
      </c>
    </row>
    <row r="344098" spans="3:13">
      <c r="C344098" s="54">
        <v>8.5933283501507376E-2</v>
      </c>
      <c r="H344098" s="54">
        <v>0.95710533333531134</v>
      </c>
      <c r="M344098" s="54">
        <v>3.5469999999999998E-3</v>
      </c>
    </row>
    <row r="344099" spans="3:13">
      <c r="C344099" s="54">
        <v>8.3903037486537879E-2</v>
      </c>
      <c r="H344099" s="54">
        <v>0.13624322388541518</v>
      </c>
      <c r="M344099" s="54">
        <v>6.3480999999999996E-2</v>
      </c>
    </row>
    <row r="344100" spans="3:13">
      <c r="C344100" s="54">
        <v>4.5096203660596627E-2</v>
      </c>
      <c r="H344100" s="54">
        <v>0.83910288255265753</v>
      </c>
      <c r="M344100" s="54">
        <v>7.3130000000000001E-3</v>
      </c>
    </row>
    <row r="344101" spans="3:13">
      <c r="C344101" s="54">
        <v>4.74561892762718E-2</v>
      </c>
      <c r="H344101" s="54">
        <v>1.4575501446143102</v>
      </c>
      <c r="M344101" s="54">
        <v>4.4929999999999996E-3</v>
      </c>
    </row>
    <row r="344102" spans="3:13">
      <c r="C344102" s="54">
        <v>3.7301771902409665E-2</v>
      </c>
      <c r="H344102" s="54">
        <v>1.0723226474119376</v>
      </c>
      <c r="M344102" s="54">
        <v>3.0240000000000002E-3</v>
      </c>
    </row>
    <row r="344103" spans="3:13">
      <c r="C344103" s="54">
        <v>8.197247570591551E-2</v>
      </c>
      <c r="H344103" s="54">
        <v>0.9516682562066946</v>
      </c>
      <c r="M344103" s="54">
        <v>9.8930000000000008E-3</v>
      </c>
    </row>
    <row r="344104" spans="3:13">
      <c r="C344104" s="54">
        <v>4.5973586897288622E-2</v>
      </c>
      <c r="H344104" s="54">
        <v>3.9069277819552592</v>
      </c>
      <c r="M344104" s="54">
        <v>1.7845E-2</v>
      </c>
    </row>
    <row r="344105" spans="3:13">
      <c r="C344105" s="54">
        <v>0.18682881943400589</v>
      </c>
      <c r="H344105" s="54">
        <v>1.4149805236485815</v>
      </c>
      <c r="M344105" s="54">
        <v>2.3365E-2</v>
      </c>
    </row>
    <row r="344106" spans="3:13">
      <c r="C344106" s="54">
        <v>6.1667944916421961E-2</v>
      </c>
      <c r="H344106" s="54">
        <v>0.73671190350136773</v>
      </c>
      <c r="M344106" s="54">
        <v>5.1799999999999997E-3</v>
      </c>
    </row>
    <row r="344107" spans="3:13">
      <c r="C344107" s="54">
        <v>4.5748725448924728E-2</v>
      </c>
      <c r="H344107" s="54">
        <v>0.74928826455297004</v>
      </c>
      <c r="M344107" s="54">
        <v>4.9179999999999996E-3</v>
      </c>
    </row>
    <row r="344108" spans="3:13">
      <c r="C344108" s="54">
        <v>5.0761740725950395E-3</v>
      </c>
      <c r="H344108" s="54">
        <v>0.54569985204507288</v>
      </c>
      <c r="M344108" s="54">
        <v>7.9500000000000003E-4</v>
      </c>
    </row>
    <row r="344109" spans="3:13">
      <c r="C344109" s="54">
        <v>5.5107664181402539E-2</v>
      </c>
      <c r="H344109" s="54">
        <v>1.4250839924543612</v>
      </c>
      <c r="M344109" s="54">
        <v>6.5550000000000001E-3</v>
      </c>
    </row>
    <row r="344110" spans="3:13">
      <c r="C344110" s="54">
        <v>4.7591062335360472E-2</v>
      </c>
      <c r="H344110" s="54">
        <v>0.83021181325111582</v>
      </c>
      <c r="M344110" s="54">
        <v>7.489E-3</v>
      </c>
    </row>
    <row r="344111" spans="3:13">
      <c r="C344111" s="54">
        <v>2.8721736505302364E-2</v>
      </c>
      <c r="H344111" s="54">
        <v>0.93417573124540798</v>
      </c>
      <c r="M344111" s="54">
        <v>3.124E-3</v>
      </c>
    </row>
    <row r="344112" spans="3:13">
      <c r="C344112" s="54">
        <v>5.3545676131504905E-2</v>
      </c>
      <c r="H344112" s="54">
        <v>0.36545298179453939</v>
      </c>
      <c r="M344112" s="54">
        <v>2.6477000000000001E-2</v>
      </c>
    </row>
    <row r="344113" spans="3:13">
      <c r="C344113" s="54">
        <v>8.782093497681267E-4</v>
      </c>
      <c r="H344113" s="54">
        <v>1.2507751101830376</v>
      </c>
      <c r="M344113" s="54">
        <v>9.1000000000000003E-5</v>
      </c>
    </row>
    <row r="344114" spans="3:13">
      <c r="C344114" s="54">
        <v>4.0710265854282647E-2</v>
      </c>
      <c r="H344114" s="54">
        <v>0.75982678985877961</v>
      </c>
      <c r="M344114" s="54">
        <v>3.0360000000000001E-3</v>
      </c>
    </row>
    <row r="344115" spans="3:13">
      <c r="C344115" s="54">
        <v>3.7781665327779997E-2</v>
      </c>
      <c r="H344115" s="54">
        <v>7.089317904691167E-2</v>
      </c>
      <c r="M344115" s="54">
        <v>4.8391000000000003E-2</v>
      </c>
    </row>
    <row r="344116" spans="3:13">
      <c r="C344116" s="54">
        <v>2.120680180811968E-2</v>
      </c>
      <c r="H344116" s="54">
        <v>1.0771734258004013</v>
      </c>
      <c r="M344116" s="54">
        <v>2.3319999999999999E-3</v>
      </c>
    </row>
    <row r="344117" spans="3:13">
      <c r="C344117" s="54">
        <v>3.6479641426960814E-2</v>
      </c>
      <c r="H344117" s="54">
        <v>0.96927529759454656</v>
      </c>
      <c r="M344117" s="54">
        <v>2.2920000000000002E-3</v>
      </c>
    </row>
    <row r="344118" spans="3:13">
      <c r="C344118" s="54">
        <v>4.888758063401643E-2</v>
      </c>
      <c r="H344118" s="54">
        <v>0.92008399688319353</v>
      </c>
      <c r="M344118" s="54">
        <v>1.7899999999999999E-3</v>
      </c>
    </row>
    <row r="344119" spans="3:13">
      <c r="C344119" s="54">
        <v>2.9489443027787415E-2</v>
      </c>
      <c r="H344119" s="54">
        <v>0.8572094592102032</v>
      </c>
      <c r="M344119" s="54">
        <v>2.836E-3</v>
      </c>
    </row>
    <row r="344120" spans="3:13">
      <c r="C344120" s="54">
        <v>3.5794206211355054E-2</v>
      </c>
      <c r="H344120" s="54">
        <v>0.51795685396217339</v>
      </c>
      <c r="M344120" s="54">
        <v>8.0450000000000001E-3</v>
      </c>
    </row>
    <row r="344121" spans="3:13">
      <c r="C344121" s="54">
        <v>8.885580293093491E-2</v>
      </c>
      <c r="H344121" s="54">
        <v>1.3172831496082702</v>
      </c>
      <c r="M344121" s="54">
        <v>9.3650000000000001E-3</v>
      </c>
    </row>
    <row r="344122" spans="3:13">
      <c r="C344122" s="54">
        <v>2.8603795598854315E-2</v>
      </c>
      <c r="H344122" s="54">
        <v>0.61637458364227082</v>
      </c>
      <c r="M344122" s="54">
        <v>3.7799999999999999E-3</v>
      </c>
    </row>
    <row r="344123" spans="3:13">
      <c r="C344123" s="54">
        <v>2.9750287577154391E-2</v>
      </c>
      <c r="H344123" s="54">
        <v>0.94882610255893773</v>
      </c>
      <c r="M344123" s="54">
        <v>8.1800000000000004E-4</v>
      </c>
    </row>
    <row r="344124" spans="3:13">
      <c r="C344124" s="54">
        <v>4.3960780015009325E-2</v>
      </c>
      <c r="H344124" s="54">
        <v>0.83574717432239631</v>
      </c>
      <c r="M344124" s="54">
        <v>2.1810000000000002E-3</v>
      </c>
    </row>
    <row r="344125" spans="3:13">
      <c r="C344125" s="54">
        <v>1.6758963639937639E-2</v>
      </c>
      <c r="H344125" s="54">
        <v>1.3788170063221501</v>
      </c>
      <c r="M344125" s="54">
        <v>1.5920000000000001E-3</v>
      </c>
    </row>
    <row r="344126" spans="3:13">
      <c r="C344126" s="54">
        <v>4.4672080474894009E-2</v>
      </c>
      <c r="H344126" s="54">
        <v>1.0096716356022046</v>
      </c>
      <c r="M344126" s="54">
        <v>1.5969999999999999E-3</v>
      </c>
    </row>
    <row r="344127" spans="3:13">
      <c r="C344127" s="54">
        <v>0.17436949880896915</v>
      </c>
      <c r="H344127" s="54">
        <v>0.38665621958351226</v>
      </c>
      <c r="M344127" s="54">
        <v>3.3798000000000002E-2</v>
      </c>
    </row>
    <row r="344128" spans="3:13">
      <c r="C344128" s="54">
        <v>3.6780465204438513E-2</v>
      </c>
      <c r="H344128" s="54">
        <v>1.0507508843656985</v>
      </c>
      <c r="M344128" s="54">
        <v>1.0460000000000001E-3</v>
      </c>
    </row>
    <row r="344129" spans="3:13">
      <c r="C344129" s="54">
        <v>3.0833000459134109E-2</v>
      </c>
      <c r="H344129" s="54">
        <v>0.83756723499575947</v>
      </c>
      <c r="M344129" s="54">
        <v>2.4780000000000002E-3</v>
      </c>
    </row>
    <row r="344130" spans="3:13">
      <c r="C344130" s="54">
        <v>3.8043685361934088E-2</v>
      </c>
      <c r="H344130" s="54">
        <v>0.739255292424569</v>
      </c>
      <c r="M344130" s="54">
        <v>3.6099999999999999E-3</v>
      </c>
    </row>
    <row r="344131" spans="3:13">
      <c r="C344131" s="54">
        <v>2.9140050401477605E-2</v>
      </c>
      <c r="H344131" s="54">
        <v>0.98815717751944543</v>
      </c>
      <c r="M344131" s="54">
        <v>1.361E-3</v>
      </c>
    </row>
    <row r="344132" spans="3:13">
      <c r="C344132" s="54">
        <v>4.9942922227896681E-2</v>
      </c>
      <c r="H344132" s="54">
        <v>1.014306074005735</v>
      </c>
      <c r="M344132" s="54">
        <v>9.41E-4</v>
      </c>
    </row>
    <row r="344133" spans="3:13">
      <c r="C344133" s="54">
        <v>4.9463082108494615E-2</v>
      </c>
      <c r="H344133" s="54">
        <v>0.82678008761581667</v>
      </c>
      <c r="M344133" s="54">
        <v>3.4619999999999998E-3</v>
      </c>
    </row>
    <row r="344134" spans="3:13">
      <c r="C344134" s="54">
        <v>4.606552000699727E-2</v>
      </c>
      <c r="H344134" s="54">
        <v>0.89469986428125048</v>
      </c>
      <c r="M344134" s="54">
        <v>2.5360000000000001E-3</v>
      </c>
    </row>
    <row r="344135" spans="3:13">
      <c r="C344135" s="54">
        <v>3.5554141456631529E-2</v>
      </c>
      <c r="H344135" s="54">
        <v>1.1950610358590832</v>
      </c>
      <c r="M344135" s="54">
        <v>4.1619999999999999E-3</v>
      </c>
    </row>
    <row r="344136" spans="3:13">
      <c r="C344136" s="54">
        <v>3.2671684903604142E-2</v>
      </c>
      <c r="H344136" s="54">
        <v>1.1379173950693919</v>
      </c>
      <c r="M344136" s="54">
        <v>2.0449999999999999E-3</v>
      </c>
    </row>
    <row r="344137" spans="3:13">
      <c r="C344137" s="54">
        <v>3.3631924750098185E-2</v>
      </c>
      <c r="H344137" s="54">
        <v>1.2654922075171169</v>
      </c>
      <c r="M344137" s="54">
        <v>3.0379999999999999E-3</v>
      </c>
    </row>
    <row r="344138" spans="3:13">
      <c r="C344138" s="54">
        <v>2.0936738861138157E-2</v>
      </c>
      <c r="H344138" s="54">
        <v>0.40589174644881959</v>
      </c>
      <c r="M344138" s="54">
        <v>6.1500000000000001E-3</v>
      </c>
    </row>
    <row r="344139" spans="3:13">
      <c r="C344139" s="54">
        <v>3.0772951187603426E-2</v>
      </c>
      <c r="H344139" s="54">
        <v>1.1107272593582402</v>
      </c>
      <c r="M344139" s="54">
        <v>2.5799999999999998E-3</v>
      </c>
    </row>
    <row r="344140" spans="3:13">
      <c r="C344140" s="54">
        <v>0.21190060412260434</v>
      </c>
      <c r="H344140" s="54">
        <v>0.90907293396195543</v>
      </c>
      <c r="M344140" s="54">
        <v>1.2007E-2</v>
      </c>
    </row>
    <row r="344141" spans="3:13">
      <c r="C344141" s="54">
        <v>5.8735137891407052E-2</v>
      </c>
      <c r="H344141" s="54">
        <v>2.1810264457932513</v>
      </c>
      <c r="M344141" s="54">
        <v>1.6843E-2</v>
      </c>
    </row>
    <row r="344142" spans="3:13">
      <c r="C344142" s="54">
        <v>1.791399797858231E-2</v>
      </c>
      <c r="H344142" s="54">
        <v>0.83331893671806789</v>
      </c>
      <c r="M344142" s="54">
        <v>1.6000000000000001E-3</v>
      </c>
    </row>
    <row r="344143" spans="3:13">
      <c r="C344143" s="54">
        <v>2.8595590197915115E-2</v>
      </c>
      <c r="H344143" s="54">
        <v>1.1021728286262631</v>
      </c>
      <c r="M344143" s="54">
        <v>2.0089999999999999E-3</v>
      </c>
    </row>
    <row r="344144" spans="3:13">
      <c r="C344144" s="54">
        <v>1.518851294974388E-2</v>
      </c>
      <c r="H344144" s="54">
        <v>0.73633525247542397</v>
      </c>
      <c r="M344144" s="54">
        <v>1.647E-3</v>
      </c>
    </row>
    <row r="344145" spans="3:13">
      <c r="C344145" s="54">
        <v>1.3152287542009386E-2</v>
      </c>
      <c r="H344145" s="54">
        <v>2.0654325961447135</v>
      </c>
      <c r="M344145" s="54">
        <v>3.503E-3</v>
      </c>
    </row>
    <row r="344146" spans="3:13">
      <c r="C344146" s="54">
        <v>3.223722703468343E-2</v>
      </c>
      <c r="H344146" s="54">
        <v>0.9780420492915104</v>
      </c>
      <c r="M344146" s="54">
        <v>1.668E-3</v>
      </c>
    </row>
    <row r="344147" spans="3:13">
      <c r="C344147" s="54">
        <v>2.3282267087558896E-4</v>
      </c>
      <c r="H344147" s="54">
        <v>0</v>
      </c>
      <c r="M344147" s="54">
        <v>4.1199999999999999E-4</v>
      </c>
    </row>
    <row r="360450" spans="3:13">
      <c r="C360450" s="54" t="s">
        <v>1223</v>
      </c>
      <c r="H360450" s="54" t="s">
        <v>1231</v>
      </c>
      <c r="M360450" s="54" t="s">
        <v>1224</v>
      </c>
    </row>
    <row r="360451" spans="3:13">
      <c r="C360451" s="54">
        <v>4.5059906413157817E-2</v>
      </c>
      <c r="H360451" s="54">
        <v>0.96371085163482217</v>
      </c>
      <c r="M360451" s="54">
        <v>9.9200000000000004E-4</v>
      </c>
    </row>
    <row r="360452" spans="3:13">
      <c r="C360452" s="54">
        <v>3.740606523632322E-2</v>
      </c>
      <c r="H360452" s="54">
        <v>0.48465474320031932</v>
      </c>
      <c r="M360452" s="54">
        <v>1.9996E-2</v>
      </c>
    </row>
    <row r="360453" spans="3:13">
      <c r="C360453" s="54">
        <v>2.1970145413600834E-2</v>
      </c>
      <c r="H360453" s="54">
        <v>1.5528938933845255</v>
      </c>
      <c r="M360453" s="54">
        <v>3.3969999999999998E-3</v>
      </c>
    </row>
    <row r="360454" spans="3:13">
      <c r="C360454" s="54">
        <v>2.8353772922653429E-2</v>
      </c>
      <c r="H360454" s="54">
        <v>0.57426789549802493</v>
      </c>
      <c r="M360454" s="54">
        <v>4.248E-3</v>
      </c>
    </row>
    <row r="360455" spans="3:13">
      <c r="C360455" s="54">
        <v>4.3049601739210519E-2</v>
      </c>
      <c r="H360455" s="54">
        <v>0.87481123848233699</v>
      </c>
      <c r="M360455" s="54">
        <v>2.7699999999999999E-3</v>
      </c>
    </row>
    <row r="360456" spans="3:13">
      <c r="C360456" s="54">
        <v>5.3876270837737335E-2</v>
      </c>
      <c r="H360456" s="54">
        <v>1.6349631897970485</v>
      </c>
      <c r="M360456" s="54">
        <v>7.2779999999999997E-3</v>
      </c>
    </row>
    <row r="360457" spans="3:13">
      <c r="C360457" s="54">
        <v>3.8925127935938782E-2</v>
      </c>
      <c r="H360457" s="54">
        <v>0.78659382910081799</v>
      </c>
      <c r="M360457" s="54">
        <v>8.7290000000000006E-3</v>
      </c>
    </row>
    <row r="360458" spans="3:13">
      <c r="C360458" s="54">
        <v>5.9039956989634164E-2</v>
      </c>
      <c r="H360458" s="54">
        <v>0.85731048901214202</v>
      </c>
      <c r="M360458" s="54">
        <v>1.3089999999999999E-2</v>
      </c>
    </row>
    <row r="360459" spans="3:13">
      <c r="C360459" s="54">
        <v>1.7418226726490772E-2</v>
      </c>
      <c r="H360459" s="54">
        <v>0.25225860529032862</v>
      </c>
      <c r="M360459" s="54">
        <v>1.005E-2</v>
      </c>
    </row>
    <row r="360460" spans="3:13">
      <c r="C360460" s="54">
        <v>9.1568055162327189E-2</v>
      </c>
      <c r="H360460" s="54">
        <v>1.154522391840624</v>
      </c>
      <c r="M360460" s="54">
        <v>4.1910000000000003E-3</v>
      </c>
    </row>
    <row r="360461" spans="3:13">
      <c r="C360461" s="54">
        <v>4.5129438923112934E-2</v>
      </c>
      <c r="H360461" s="54">
        <v>1.0402996069596908</v>
      </c>
      <c r="M360461" s="54">
        <v>6.5300000000000004E-4</v>
      </c>
    </row>
    <row r="360462" spans="3:13">
      <c r="C360462" s="54">
        <v>4.1730626595018916E-2</v>
      </c>
      <c r="H360462" s="54">
        <v>0.94988981372467185</v>
      </c>
      <c r="M360462" s="54">
        <v>1.916E-3</v>
      </c>
    </row>
    <row r="360463" spans="3:13">
      <c r="C360463" s="54">
        <v>5.2828648431803092E-2</v>
      </c>
      <c r="H360463" s="54">
        <v>1.3137761622372364</v>
      </c>
      <c r="M360463" s="54">
        <v>6.2769999999999996E-3</v>
      </c>
    </row>
    <row r="360464" spans="3:13">
      <c r="C360464" s="54">
        <v>4.7758138428611513E-2</v>
      </c>
      <c r="H360464" s="54">
        <v>0.8876933323560392</v>
      </c>
      <c r="M360464" s="54">
        <v>3.8040000000000001E-3</v>
      </c>
    </row>
    <row r="360465" spans="3:13">
      <c r="C360465" s="54">
        <v>8.8370421335362992E-2</v>
      </c>
      <c r="H360465" s="54">
        <v>2.4315377357932824</v>
      </c>
      <c r="M360465" s="54">
        <v>2.2339999999999999E-2</v>
      </c>
    </row>
    <row r="360466" spans="3:13">
      <c r="C360466" s="54">
        <v>4.8270998206646161E-2</v>
      </c>
      <c r="H360466" s="54">
        <v>0.55191354779714785</v>
      </c>
      <c r="M360466" s="54">
        <v>1.2579E-2</v>
      </c>
    </row>
    <row r="360467" spans="3:13">
      <c r="C360467" s="54">
        <v>2.7435635935830843E-2</v>
      </c>
      <c r="H360467" s="54">
        <v>1.6581670704781704</v>
      </c>
      <c r="M360467" s="54">
        <v>4.7390000000000002E-3</v>
      </c>
    </row>
    <row r="360468" spans="3:13">
      <c r="C360468" s="54">
        <v>2.742604567359538E-2</v>
      </c>
      <c r="H360468" s="54">
        <v>0.88366407396570612</v>
      </c>
      <c r="M360468" s="54">
        <v>5.1710000000000002E-3</v>
      </c>
    </row>
    <row r="360469" spans="3:13">
      <c r="C360469" s="54">
        <v>5.7792811386112482E-2</v>
      </c>
      <c r="H360469" s="54">
        <v>0.66057008419578356</v>
      </c>
      <c r="M360469" s="54">
        <v>6.143E-3</v>
      </c>
    </row>
    <row r="360470" spans="3:13">
      <c r="C360470" s="54">
        <v>6.4995701246970891E-2</v>
      </c>
      <c r="H360470" s="54">
        <v>2.630158826949538</v>
      </c>
      <c r="M360470" s="54">
        <v>2.1676000000000001E-2</v>
      </c>
    </row>
    <row r="360471" spans="3:13">
      <c r="C360471" s="54">
        <v>0.10947431096420152</v>
      </c>
      <c r="H360471" s="54">
        <v>0.86445994415991845</v>
      </c>
      <c r="M360471" s="54">
        <v>1.337E-2</v>
      </c>
    </row>
    <row r="360472" spans="3:13">
      <c r="C360472" s="54">
        <v>4.4348950832952018E-2</v>
      </c>
      <c r="H360472" s="54">
        <v>0.86301017683041092</v>
      </c>
      <c r="M360472" s="54">
        <v>2.7339999999999999E-3</v>
      </c>
    </row>
    <row r="360473" spans="3:13">
      <c r="C360473" s="54">
        <v>8.8908291109755275E-2</v>
      </c>
      <c r="H360473" s="54">
        <v>0.68328399888534475</v>
      </c>
      <c r="M360473" s="54">
        <v>7.2820000000000003E-3</v>
      </c>
    </row>
    <row r="360474" spans="3:13">
      <c r="C360474" s="54">
        <v>6.6992408544587365E-2</v>
      </c>
      <c r="H360474" s="54">
        <v>0.666441979335476</v>
      </c>
      <c r="M360474" s="54">
        <v>8.4410000000000006E-3</v>
      </c>
    </row>
    <row r="360475" spans="3:13">
      <c r="C360475" s="54">
        <v>0.10230260038894111</v>
      </c>
      <c r="H360475" s="54">
        <v>0.84439309162889109</v>
      </c>
      <c r="M360475" s="54">
        <v>6.8950000000000001E-3</v>
      </c>
    </row>
    <row r="360476" spans="3:13">
      <c r="C360476" s="54">
        <v>7.516506817407069E-2</v>
      </c>
      <c r="H360476" s="54">
        <v>1.7888826926117365</v>
      </c>
      <c r="M360476" s="54">
        <v>1.6150000000000001E-2</v>
      </c>
    </row>
    <row r="360477" spans="3:13">
      <c r="C360477" s="54">
        <v>8.8458315191676198E-2</v>
      </c>
      <c r="H360477" s="54">
        <v>1.7695245186193906</v>
      </c>
      <c r="M360477" s="54">
        <v>2.2046E-2</v>
      </c>
    </row>
    <row r="360478" spans="3:13">
      <c r="C360478" s="54">
        <v>5.2766475957823467E-2</v>
      </c>
      <c r="H360478" s="54">
        <v>2.4769566916721195</v>
      </c>
      <c r="M360478" s="54">
        <v>2.1288999999999999E-2</v>
      </c>
    </row>
    <row r="360479" spans="3:13">
      <c r="C360479" s="54">
        <v>7.8882082704643655E-2</v>
      </c>
      <c r="H360479" s="54">
        <v>0.72338969418707011</v>
      </c>
      <c r="M360479" s="54">
        <v>7.0829999999999999E-3</v>
      </c>
    </row>
    <row r="360480" spans="3:13">
      <c r="C360480" s="54">
        <v>3.9934319161730007E-2</v>
      </c>
      <c r="H360480" s="54">
        <v>1.2145187102184853</v>
      </c>
      <c r="M360480" s="54">
        <v>4.457E-3</v>
      </c>
    </row>
    <row r="360481" spans="3:13">
      <c r="C360481" s="54">
        <v>4.9473520138967865E-2</v>
      </c>
      <c r="H360481" s="54">
        <v>0.92719115036015176</v>
      </c>
      <c r="M360481" s="54">
        <v>1.5319999999999999E-3</v>
      </c>
    </row>
    <row r="360482" spans="3:13">
      <c r="C360482" s="54">
        <v>8.5933283501507376E-2</v>
      </c>
      <c r="H360482" s="54">
        <v>0.95710533333531134</v>
      </c>
      <c r="M360482" s="54">
        <v>3.5469999999999998E-3</v>
      </c>
    </row>
    <row r="360483" spans="3:13">
      <c r="C360483" s="54">
        <v>8.3903037486537879E-2</v>
      </c>
      <c r="H360483" s="54">
        <v>0.13624322388541518</v>
      </c>
      <c r="M360483" s="54">
        <v>6.3480999999999996E-2</v>
      </c>
    </row>
    <row r="360484" spans="3:13">
      <c r="C360484" s="54">
        <v>4.5096203660596627E-2</v>
      </c>
      <c r="H360484" s="54">
        <v>0.83910288255265753</v>
      </c>
      <c r="M360484" s="54">
        <v>7.3130000000000001E-3</v>
      </c>
    </row>
    <row r="360485" spans="3:13">
      <c r="C360485" s="54">
        <v>4.74561892762718E-2</v>
      </c>
      <c r="H360485" s="54">
        <v>1.4575501446143102</v>
      </c>
      <c r="M360485" s="54">
        <v>4.4929999999999996E-3</v>
      </c>
    </row>
    <row r="360486" spans="3:13">
      <c r="C360486" s="54">
        <v>3.7301771902409665E-2</v>
      </c>
      <c r="H360486" s="54">
        <v>1.0723226474119376</v>
      </c>
      <c r="M360486" s="54">
        <v>3.0240000000000002E-3</v>
      </c>
    </row>
    <row r="360487" spans="3:13">
      <c r="C360487" s="54">
        <v>8.197247570591551E-2</v>
      </c>
      <c r="H360487" s="54">
        <v>0.9516682562066946</v>
      </c>
      <c r="M360487" s="54">
        <v>9.8930000000000008E-3</v>
      </c>
    </row>
    <row r="360488" spans="3:13">
      <c r="C360488" s="54">
        <v>4.5973586897288622E-2</v>
      </c>
      <c r="H360488" s="54">
        <v>3.9069277819552592</v>
      </c>
      <c r="M360488" s="54">
        <v>1.7845E-2</v>
      </c>
    </row>
    <row r="360489" spans="3:13">
      <c r="C360489" s="54">
        <v>0.18682881943400589</v>
      </c>
      <c r="H360489" s="54">
        <v>1.4149805236485815</v>
      </c>
      <c r="M360489" s="54">
        <v>2.3365E-2</v>
      </c>
    </row>
    <row r="360490" spans="3:13">
      <c r="C360490" s="54">
        <v>6.1667944916421961E-2</v>
      </c>
      <c r="H360490" s="54">
        <v>0.73671190350136773</v>
      </c>
      <c r="M360490" s="54">
        <v>5.1799999999999997E-3</v>
      </c>
    </row>
    <row r="360491" spans="3:13">
      <c r="C360491" s="54">
        <v>4.5748725448924728E-2</v>
      </c>
      <c r="H360491" s="54">
        <v>0.74928826455297004</v>
      </c>
      <c r="M360491" s="54">
        <v>4.9179999999999996E-3</v>
      </c>
    </row>
    <row r="360492" spans="3:13">
      <c r="C360492" s="54">
        <v>5.0761740725950395E-3</v>
      </c>
      <c r="H360492" s="54">
        <v>0.54569985204507288</v>
      </c>
      <c r="M360492" s="54">
        <v>7.9500000000000003E-4</v>
      </c>
    </row>
    <row r="360493" spans="3:13">
      <c r="C360493" s="54">
        <v>5.5107664181402539E-2</v>
      </c>
      <c r="H360493" s="54">
        <v>1.4250839924543612</v>
      </c>
      <c r="M360493" s="54">
        <v>6.5550000000000001E-3</v>
      </c>
    </row>
    <row r="360494" spans="3:13">
      <c r="C360494" s="54">
        <v>4.7591062335360472E-2</v>
      </c>
      <c r="H360494" s="54">
        <v>0.83021181325111582</v>
      </c>
      <c r="M360494" s="54">
        <v>7.489E-3</v>
      </c>
    </row>
    <row r="360495" spans="3:13">
      <c r="C360495" s="54">
        <v>2.8721736505302364E-2</v>
      </c>
      <c r="H360495" s="54">
        <v>0.93417573124540798</v>
      </c>
      <c r="M360495" s="54">
        <v>3.124E-3</v>
      </c>
    </row>
    <row r="360496" spans="3:13">
      <c r="C360496" s="54">
        <v>5.3545676131504905E-2</v>
      </c>
      <c r="H360496" s="54">
        <v>0.36545298179453939</v>
      </c>
      <c r="M360496" s="54">
        <v>2.6477000000000001E-2</v>
      </c>
    </row>
    <row r="360497" spans="3:13">
      <c r="C360497" s="54">
        <v>8.782093497681267E-4</v>
      </c>
      <c r="H360497" s="54">
        <v>1.2507751101830376</v>
      </c>
      <c r="M360497" s="54">
        <v>9.1000000000000003E-5</v>
      </c>
    </row>
    <row r="360498" spans="3:13">
      <c r="C360498" s="54">
        <v>4.0710265854282647E-2</v>
      </c>
      <c r="H360498" s="54">
        <v>0.75982678985877961</v>
      </c>
      <c r="M360498" s="54">
        <v>3.0360000000000001E-3</v>
      </c>
    </row>
    <row r="360499" spans="3:13">
      <c r="C360499" s="54">
        <v>3.7781665327779997E-2</v>
      </c>
      <c r="H360499" s="54">
        <v>7.089317904691167E-2</v>
      </c>
      <c r="M360499" s="54">
        <v>4.8391000000000003E-2</v>
      </c>
    </row>
    <row r="360500" spans="3:13">
      <c r="C360500" s="54">
        <v>2.120680180811968E-2</v>
      </c>
      <c r="H360500" s="54">
        <v>1.0771734258004013</v>
      </c>
      <c r="M360500" s="54">
        <v>2.3319999999999999E-3</v>
      </c>
    </row>
    <row r="360501" spans="3:13">
      <c r="C360501" s="54">
        <v>3.6479641426960814E-2</v>
      </c>
      <c r="H360501" s="54">
        <v>0.96927529759454656</v>
      </c>
      <c r="M360501" s="54">
        <v>2.2920000000000002E-3</v>
      </c>
    </row>
    <row r="360502" spans="3:13">
      <c r="C360502" s="54">
        <v>4.888758063401643E-2</v>
      </c>
      <c r="H360502" s="54">
        <v>0.92008399688319353</v>
      </c>
      <c r="M360502" s="54">
        <v>1.7899999999999999E-3</v>
      </c>
    </row>
    <row r="360503" spans="3:13">
      <c r="C360503" s="54">
        <v>2.9489443027787415E-2</v>
      </c>
      <c r="H360503" s="54">
        <v>0.8572094592102032</v>
      </c>
      <c r="M360503" s="54">
        <v>2.836E-3</v>
      </c>
    </row>
    <row r="360504" spans="3:13">
      <c r="C360504" s="54">
        <v>3.5794206211355054E-2</v>
      </c>
      <c r="H360504" s="54">
        <v>0.51795685396217339</v>
      </c>
      <c r="M360504" s="54">
        <v>8.0450000000000001E-3</v>
      </c>
    </row>
    <row r="360505" spans="3:13">
      <c r="C360505" s="54">
        <v>8.885580293093491E-2</v>
      </c>
      <c r="H360505" s="54">
        <v>1.3172831496082702</v>
      </c>
      <c r="M360505" s="54">
        <v>9.3650000000000001E-3</v>
      </c>
    </row>
    <row r="360506" spans="3:13">
      <c r="C360506" s="54">
        <v>2.8603795598854315E-2</v>
      </c>
      <c r="H360506" s="54">
        <v>0.61637458364227082</v>
      </c>
      <c r="M360506" s="54">
        <v>3.7799999999999999E-3</v>
      </c>
    </row>
    <row r="360507" spans="3:13">
      <c r="C360507" s="54">
        <v>2.9750287577154391E-2</v>
      </c>
      <c r="H360507" s="54">
        <v>0.94882610255893773</v>
      </c>
      <c r="M360507" s="54">
        <v>8.1800000000000004E-4</v>
      </c>
    </row>
    <row r="360508" spans="3:13">
      <c r="C360508" s="54">
        <v>4.3960780015009325E-2</v>
      </c>
      <c r="H360508" s="54">
        <v>0.83574717432239631</v>
      </c>
      <c r="M360508" s="54">
        <v>2.1810000000000002E-3</v>
      </c>
    </row>
    <row r="360509" spans="3:13">
      <c r="C360509" s="54">
        <v>1.6758963639937639E-2</v>
      </c>
      <c r="H360509" s="54">
        <v>1.3788170063221501</v>
      </c>
      <c r="M360509" s="54">
        <v>1.5920000000000001E-3</v>
      </c>
    </row>
    <row r="360510" spans="3:13">
      <c r="C360510" s="54">
        <v>4.4672080474894009E-2</v>
      </c>
      <c r="H360510" s="54">
        <v>1.0096716356022046</v>
      </c>
      <c r="M360510" s="54">
        <v>1.5969999999999999E-3</v>
      </c>
    </row>
    <row r="360511" spans="3:13">
      <c r="C360511" s="54">
        <v>0.17436949880896915</v>
      </c>
      <c r="H360511" s="54">
        <v>0.38665621958351226</v>
      </c>
      <c r="M360511" s="54">
        <v>3.3798000000000002E-2</v>
      </c>
    </row>
    <row r="360512" spans="3:13">
      <c r="C360512" s="54">
        <v>3.6780465204438513E-2</v>
      </c>
      <c r="H360512" s="54">
        <v>1.0507508843656985</v>
      </c>
      <c r="M360512" s="54">
        <v>1.0460000000000001E-3</v>
      </c>
    </row>
    <row r="360513" spans="3:13">
      <c r="C360513" s="54">
        <v>3.0833000459134109E-2</v>
      </c>
      <c r="H360513" s="54">
        <v>0.83756723499575947</v>
      </c>
      <c r="M360513" s="54">
        <v>2.4780000000000002E-3</v>
      </c>
    </row>
    <row r="360514" spans="3:13">
      <c r="C360514" s="54">
        <v>3.8043685361934088E-2</v>
      </c>
      <c r="H360514" s="54">
        <v>0.739255292424569</v>
      </c>
      <c r="M360514" s="54">
        <v>3.6099999999999999E-3</v>
      </c>
    </row>
    <row r="360515" spans="3:13">
      <c r="C360515" s="54">
        <v>2.9140050401477605E-2</v>
      </c>
      <c r="H360515" s="54">
        <v>0.98815717751944543</v>
      </c>
      <c r="M360515" s="54">
        <v>1.361E-3</v>
      </c>
    </row>
    <row r="360516" spans="3:13">
      <c r="C360516" s="54">
        <v>4.9942922227896681E-2</v>
      </c>
      <c r="H360516" s="54">
        <v>1.014306074005735</v>
      </c>
      <c r="M360516" s="54">
        <v>9.41E-4</v>
      </c>
    </row>
    <row r="360517" spans="3:13">
      <c r="C360517" s="54">
        <v>4.9463082108494615E-2</v>
      </c>
      <c r="H360517" s="54">
        <v>0.82678008761581667</v>
      </c>
      <c r="M360517" s="54">
        <v>3.4619999999999998E-3</v>
      </c>
    </row>
    <row r="360518" spans="3:13">
      <c r="C360518" s="54">
        <v>4.606552000699727E-2</v>
      </c>
      <c r="H360518" s="54">
        <v>0.89469986428125048</v>
      </c>
      <c r="M360518" s="54">
        <v>2.5360000000000001E-3</v>
      </c>
    </row>
    <row r="360519" spans="3:13">
      <c r="C360519" s="54">
        <v>3.5554141456631529E-2</v>
      </c>
      <c r="H360519" s="54">
        <v>1.1950610358590832</v>
      </c>
      <c r="M360519" s="54">
        <v>4.1619999999999999E-3</v>
      </c>
    </row>
    <row r="360520" spans="3:13">
      <c r="C360520" s="54">
        <v>3.2671684903604142E-2</v>
      </c>
      <c r="H360520" s="54">
        <v>1.1379173950693919</v>
      </c>
      <c r="M360520" s="54">
        <v>2.0449999999999999E-3</v>
      </c>
    </row>
    <row r="360521" spans="3:13">
      <c r="C360521" s="54">
        <v>3.3631924750098185E-2</v>
      </c>
      <c r="H360521" s="54">
        <v>1.2654922075171169</v>
      </c>
      <c r="M360521" s="54">
        <v>3.0379999999999999E-3</v>
      </c>
    </row>
    <row r="360522" spans="3:13">
      <c r="C360522" s="54">
        <v>2.0936738861138157E-2</v>
      </c>
      <c r="H360522" s="54">
        <v>0.40589174644881959</v>
      </c>
      <c r="M360522" s="54">
        <v>6.1500000000000001E-3</v>
      </c>
    </row>
    <row r="360523" spans="3:13">
      <c r="C360523" s="54">
        <v>3.0772951187603426E-2</v>
      </c>
      <c r="H360523" s="54">
        <v>1.1107272593582402</v>
      </c>
      <c r="M360523" s="54">
        <v>2.5799999999999998E-3</v>
      </c>
    </row>
    <row r="360524" spans="3:13">
      <c r="C360524" s="54">
        <v>0.21190060412260434</v>
      </c>
      <c r="H360524" s="54">
        <v>0.90907293396195543</v>
      </c>
      <c r="M360524" s="54">
        <v>1.2007E-2</v>
      </c>
    </row>
    <row r="360525" spans="3:13">
      <c r="C360525" s="54">
        <v>5.8735137891407052E-2</v>
      </c>
      <c r="H360525" s="54">
        <v>2.1810264457932513</v>
      </c>
      <c r="M360525" s="54">
        <v>1.6843E-2</v>
      </c>
    </row>
    <row r="360526" spans="3:13">
      <c r="C360526" s="54">
        <v>1.791399797858231E-2</v>
      </c>
      <c r="H360526" s="54">
        <v>0.83331893671806789</v>
      </c>
      <c r="M360526" s="54">
        <v>1.6000000000000001E-3</v>
      </c>
    </row>
    <row r="360527" spans="3:13">
      <c r="C360527" s="54">
        <v>2.8595590197915115E-2</v>
      </c>
      <c r="H360527" s="54">
        <v>1.1021728286262631</v>
      </c>
      <c r="M360527" s="54">
        <v>2.0089999999999999E-3</v>
      </c>
    </row>
    <row r="360528" spans="3:13">
      <c r="C360528" s="54">
        <v>1.518851294974388E-2</v>
      </c>
      <c r="H360528" s="54">
        <v>0.73633525247542397</v>
      </c>
      <c r="M360528" s="54">
        <v>1.647E-3</v>
      </c>
    </row>
    <row r="360529" spans="3:13">
      <c r="C360529" s="54">
        <v>1.3152287542009386E-2</v>
      </c>
      <c r="H360529" s="54">
        <v>2.0654325961447135</v>
      </c>
      <c r="M360529" s="54">
        <v>3.503E-3</v>
      </c>
    </row>
    <row r="360530" spans="3:13">
      <c r="C360530" s="54">
        <v>3.223722703468343E-2</v>
      </c>
      <c r="H360530" s="54">
        <v>0.9780420492915104</v>
      </c>
      <c r="M360530" s="54">
        <v>1.668E-3</v>
      </c>
    </row>
    <row r="360531" spans="3:13">
      <c r="C360531" s="54">
        <v>2.3282267087558896E-4</v>
      </c>
      <c r="H360531" s="54">
        <v>0</v>
      </c>
      <c r="M360531" s="54">
        <v>4.1199999999999999E-4</v>
      </c>
    </row>
    <row r="376834" spans="3:13">
      <c r="C376834" s="54" t="s">
        <v>1223</v>
      </c>
      <c r="H376834" s="54" t="s">
        <v>1231</v>
      </c>
      <c r="M376834" s="54" t="s">
        <v>1224</v>
      </c>
    </row>
    <row r="376835" spans="3:13">
      <c r="C376835" s="54">
        <v>4.5059906413157817E-2</v>
      </c>
      <c r="H376835" s="54">
        <v>0.96371085163482217</v>
      </c>
      <c r="M376835" s="54">
        <v>9.9200000000000004E-4</v>
      </c>
    </row>
    <row r="376836" spans="3:13">
      <c r="C376836" s="54">
        <v>3.740606523632322E-2</v>
      </c>
      <c r="H376836" s="54">
        <v>0.48465474320031932</v>
      </c>
      <c r="M376836" s="54">
        <v>1.9996E-2</v>
      </c>
    </row>
    <row r="376837" spans="3:13">
      <c r="C376837" s="54">
        <v>2.1970145413600834E-2</v>
      </c>
      <c r="H376837" s="54">
        <v>1.5528938933845255</v>
      </c>
      <c r="M376837" s="54">
        <v>3.3969999999999998E-3</v>
      </c>
    </row>
    <row r="376838" spans="3:13">
      <c r="C376838" s="54">
        <v>2.8353772922653429E-2</v>
      </c>
      <c r="H376838" s="54">
        <v>0.57426789549802493</v>
      </c>
      <c r="M376838" s="54">
        <v>4.248E-3</v>
      </c>
    </row>
    <row r="376839" spans="3:13">
      <c r="C376839" s="54">
        <v>4.3049601739210519E-2</v>
      </c>
      <c r="H376839" s="54">
        <v>0.87481123848233699</v>
      </c>
      <c r="M376839" s="54">
        <v>2.7699999999999999E-3</v>
      </c>
    </row>
    <row r="376840" spans="3:13">
      <c r="C376840" s="54">
        <v>5.3876270837737335E-2</v>
      </c>
      <c r="H376840" s="54">
        <v>1.6349631897970485</v>
      </c>
      <c r="M376840" s="54">
        <v>7.2779999999999997E-3</v>
      </c>
    </row>
    <row r="376841" spans="3:13">
      <c r="C376841" s="54">
        <v>3.8925127935938782E-2</v>
      </c>
      <c r="H376841" s="54">
        <v>0.78659382910081799</v>
      </c>
      <c r="M376841" s="54">
        <v>8.7290000000000006E-3</v>
      </c>
    </row>
    <row r="376842" spans="3:13">
      <c r="C376842" s="54">
        <v>5.9039956989634164E-2</v>
      </c>
      <c r="H376842" s="54">
        <v>0.85731048901214202</v>
      </c>
      <c r="M376842" s="54">
        <v>1.3089999999999999E-2</v>
      </c>
    </row>
    <row r="376843" spans="3:13">
      <c r="C376843" s="54">
        <v>1.7418226726490772E-2</v>
      </c>
      <c r="H376843" s="54">
        <v>0.25225860529032862</v>
      </c>
      <c r="M376843" s="54">
        <v>1.005E-2</v>
      </c>
    </row>
    <row r="376844" spans="3:13">
      <c r="C376844" s="54">
        <v>9.1568055162327189E-2</v>
      </c>
      <c r="H376844" s="54">
        <v>1.154522391840624</v>
      </c>
      <c r="M376844" s="54">
        <v>4.1910000000000003E-3</v>
      </c>
    </row>
    <row r="376845" spans="3:13">
      <c r="C376845" s="54">
        <v>4.5129438923112934E-2</v>
      </c>
      <c r="H376845" s="54">
        <v>1.0402996069596908</v>
      </c>
      <c r="M376845" s="54">
        <v>6.5300000000000004E-4</v>
      </c>
    </row>
    <row r="376846" spans="3:13">
      <c r="C376846" s="54">
        <v>4.1730626595018916E-2</v>
      </c>
      <c r="H376846" s="54">
        <v>0.94988981372467185</v>
      </c>
      <c r="M376846" s="54">
        <v>1.916E-3</v>
      </c>
    </row>
    <row r="376847" spans="3:13">
      <c r="C376847" s="54">
        <v>5.2828648431803092E-2</v>
      </c>
      <c r="H376847" s="54">
        <v>1.3137761622372364</v>
      </c>
      <c r="M376847" s="54">
        <v>6.2769999999999996E-3</v>
      </c>
    </row>
    <row r="376848" spans="3:13">
      <c r="C376848" s="54">
        <v>4.7758138428611513E-2</v>
      </c>
      <c r="H376848" s="54">
        <v>0.8876933323560392</v>
      </c>
      <c r="M376848" s="54">
        <v>3.8040000000000001E-3</v>
      </c>
    </row>
    <row r="376849" spans="3:13">
      <c r="C376849" s="54">
        <v>8.8370421335362992E-2</v>
      </c>
      <c r="H376849" s="54">
        <v>2.4315377357932824</v>
      </c>
      <c r="M376849" s="54">
        <v>2.2339999999999999E-2</v>
      </c>
    </row>
    <row r="376850" spans="3:13">
      <c r="C376850" s="54">
        <v>4.8270998206646161E-2</v>
      </c>
      <c r="H376850" s="54">
        <v>0.55191354779714785</v>
      </c>
      <c r="M376850" s="54">
        <v>1.2579E-2</v>
      </c>
    </row>
    <row r="376851" spans="3:13">
      <c r="C376851" s="54">
        <v>2.7435635935830843E-2</v>
      </c>
      <c r="H376851" s="54">
        <v>1.6581670704781704</v>
      </c>
      <c r="M376851" s="54">
        <v>4.7390000000000002E-3</v>
      </c>
    </row>
    <row r="376852" spans="3:13">
      <c r="C376852" s="54">
        <v>2.742604567359538E-2</v>
      </c>
      <c r="H376852" s="54">
        <v>0.88366407396570612</v>
      </c>
      <c r="M376852" s="54">
        <v>5.1710000000000002E-3</v>
      </c>
    </row>
    <row r="376853" spans="3:13">
      <c r="C376853" s="54">
        <v>5.7792811386112482E-2</v>
      </c>
      <c r="H376853" s="54">
        <v>0.66057008419578356</v>
      </c>
      <c r="M376853" s="54">
        <v>6.143E-3</v>
      </c>
    </row>
    <row r="376854" spans="3:13">
      <c r="C376854" s="54">
        <v>6.4995701246970891E-2</v>
      </c>
      <c r="H376854" s="54">
        <v>2.630158826949538</v>
      </c>
      <c r="M376854" s="54">
        <v>2.1676000000000001E-2</v>
      </c>
    </row>
    <row r="376855" spans="3:13">
      <c r="C376855" s="54">
        <v>0.10947431096420152</v>
      </c>
      <c r="H376855" s="54">
        <v>0.86445994415991845</v>
      </c>
      <c r="M376855" s="54">
        <v>1.337E-2</v>
      </c>
    </row>
    <row r="376856" spans="3:13">
      <c r="C376856" s="54">
        <v>4.4348950832952018E-2</v>
      </c>
      <c r="H376856" s="54">
        <v>0.86301017683041092</v>
      </c>
      <c r="M376856" s="54">
        <v>2.7339999999999999E-3</v>
      </c>
    </row>
    <row r="376857" spans="3:13">
      <c r="C376857" s="54">
        <v>8.8908291109755275E-2</v>
      </c>
      <c r="H376857" s="54">
        <v>0.68328399888534475</v>
      </c>
      <c r="M376857" s="54">
        <v>7.2820000000000003E-3</v>
      </c>
    </row>
    <row r="376858" spans="3:13">
      <c r="C376858" s="54">
        <v>6.6992408544587365E-2</v>
      </c>
      <c r="H376858" s="54">
        <v>0.666441979335476</v>
      </c>
      <c r="M376858" s="54">
        <v>8.4410000000000006E-3</v>
      </c>
    </row>
    <row r="376859" spans="3:13">
      <c r="C376859" s="54">
        <v>0.10230260038894111</v>
      </c>
      <c r="H376859" s="54">
        <v>0.84439309162889109</v>
      </c>
      <c r="M376859" s="54">
        <v>6.8950000000000001E-3</v>
      </c>
    </row>
    <row r="376860" spans="3:13">
      <c r="C376860" s="54">
        <v>7.516506817407069E-2</v>
      </c>
      <c r="H376860" s="54">
        <v>1.7888826926117365</v>
      </c>
      <c r="M376860" s="54">
        <v>1.6150000000000001E-2</v>
      </c>
    </row>
    <row r="376861" spans="3:13">
      <c r="C376861" s="54">
        <v>8.8458315191676198E-2</v>
      </c>
      <c r="H376861" s="54">
        <v>1.7695245186193906</v>
      </c>
      <c r="M376861" s="54">
        <v>2.2046E-2</v>
      </c>
    </row>
    <row r="376862" spans="3:13">
      <c r="C376862" s="54">
        <v>5.2766475957823467E-2</v>
      </c>
      <c r="H376862" s="54">
        <v>2.4769566916721195</v>
      </c>
      <c r="M376862" s="54">
        <v>2.1288999999999999E-2</v>
      </c>
    </row>
    <row r="376863" spans="3:13">
      <c r="C376863" s="54">
        <v>7.8882082704643655E-2</v>
      </c>
      <c r="H376863" s="54">
        <v>0.72338969418707011</v>
      </c>
      <c r="M376863" s="54">
        <v>7.0829999999999999E-3</v>
      </c>
    </row>
    <row r="376864" spans="3:13">
      <c r="C376864" s="54">
        <v>3.9934319161730007E-2</v>
      </c>
      <c r="H376864" s="54">
        <v>1.2145187102184853</v>
      </c>
      <c r="M376864" s="54">
        <v>4.457E-3</v>
      </c>
    </row>
    <row r="376865" spans="3:13">
      <c r="C376865" s="54">
        <v>4.9473520138967865E-2</v>
      </c>
      <c r="H376865" s="54">
        <v>0.92719115036015176</v>
      </c>
      <c r="M376865" s="54">
        <v>1.5319999999999999E-3</v>
      </c>
    </row>
    <row r="376866" spans="3:13">
      <c r="C376866" s="54">
        <v>8.5933283501507376E-2</v>
      </c>
      <c r="H376866" s="54">
        <v>0.95710533333531134</v>
      </c>
      <c r="M376866" s="54">
        <v>3.5469999999999998E-3</v>
      </c>
    </row>
    <row r="376867" spans="3:13">
      <c r="C376867" s="54">
        <v>8.3903037486537879E-2</v>
      </c>
      <c r="H376867" s="54">
        <v>0.13624322388541518</v>
      </c>
      <c r="M376867" s="54">
        <v>6.3480999999999996E-2</v>
      </c>
    </row>
    <row r="376868" spans="3:13">
      <c r="C376868" s="54">
        <v>4.5096203660596627E-2</v>
      </c>
      <c r="H376868" s="54">
        <v>0.83910288255265753</v>
      </c>
      <c r="M376868" s="54">
        <v>7.3130000000000001E-3</v>
      </c>
    </row>
    <row r="376869" spans="3:13">
      <c r="C376869" s="54">
        <v>4.74561892762718E-2</v>
      </c>
      <c r="H376869" s="54">
        <v>1.4575501446143102</v>
      </c>
      <c r="M376869" s="54">
        <v>4.4929999999999996E-3</v>
      </c>
    </row>
    <row r="376870" spans="3:13">
      <c r="C376870" s="54">
        <v>3.7301771902409665E-2</v>
      </c>
      <c r="H376870" s="54">
        <v>1.0723226474119376</v>
      </c>
      <c r="M376870" s="54">
        <v>3.0240000000000002E-3</v>
      </c>
    </row>
    <row r="376871" spans="3:13">
      <c r="C376871" s="54">
        <v>8.197247570591551E-2</v>
      </c>
      <c r="H376871" s="54">
        <v>0.9516682562066946</v>
      </c>
      <c r="M376871" s="54">
        <v>9.8930000000000008E-3</v>
      </c>
    </row>
    <row r="376872" spans="3:13">
      <c r="C376872" s="54">
        <v>4.5973586897288622E-2</v>
      </c>
      <c r="H376872" s="54">
        <v>3.9069277819552592</v>
      </c>
      <c r="M376872" s="54">
        <v>1.7845E-2</v>
      </c>
    </row>
    <row r="376873" spans="3:13">
      <c r="C376873" s="54">
        <v>0.18682881943400589</v>
      </c>
      <c r="H376873" s="54">
        <v>1.4149805236485815</v>
      </c>
      <c r="M376873" s="54">
        <v>2.3365E-2</v>
      </c>
    </row>
    <row r="376874" spans="3:13">
      <c r="C376874" s="54">
        <v>6.1667944916421961E-2</v>
      </c>
      <c r="H376874" s="54">
        <v>0.73671190350136773</v>
      </c>
      <c r="M376874" s="54">
        <v>5.1799999999999997E-3</v>
      </c>
    </row>
    <row r="376875" spans="3:13">
      <c r="C376875" s="54">
        <v>4.5748725448924728E-2</v>
      </c>
      <c r="H376875" s="54">
        <v>0.74928826455297004</v>
      </c>
      <c r="M376875" s="54">
        <v>4.9179999999999996E-3</v>
      </c>
    </row>
    <row r="376876" spans="3:13">
      <c r="C376876" s="54">
        <v>5.0761740725950395E-3</v>
      </c>
      <c r="H376876" s="54">
        <v>0.54569985204507288</v>
      </c>
      <c r="M376876" s="54">
        <v>7.9500000000000003E-4</v>
      </c>
    </row>
    <row r="376877" spans="3:13">
      <c r="C376877" s="54">
        <v>5.5107664181402539E-2</v>
      </c>
      <c r="H376877" s="54">
        <v>1.4250839924543612</v>
      </c>
      <c r="M376877" s="54">
        <v>6.5550000000000001E-3</v>
      </c>
    </row>
    <row r="376878" spans="3:13">
      <c r="C376878" s="54">
        <v>4.7591062335360472E-2</v>
      </c>
      <c r="H376878" s="54">
        <v>0.83021181325111582</v>
      </c>
      <c r="M376878" s="54">
        <v>7.489E-3</v>
      </c>
    </row>
    <row r="376879" spans="3:13">
      <c r="C376879" s="54">
        <v>2.8721736505302364E-2</v>
      </c>
      <c r="H376879" s="54">
        <v>0.93417573124540798</v>
      </c>
      <c r="M376879" s="54">
        <v>3.124E-3</v>
      </c>
    </row>
    <row r="376880" spans="3:13">
      <c r="C376880" s="54">
        <v>5.3545676131504905E-2</v>
      </c>
      <c r="H376880" s="54">
        <v>0.36545298179453939</v>
      </c>
      <c r="M376880" s="54">
        <v>2.6477000000000001E-2</v>
      </c>
    </row>
    <row r="376881" spans="3:13">
      <c r="C376881" s="54">
        <v>8.782093497681267E-4</v>
      </c>
      <c r="H376881" s="54">
        <v>1.2507751101830376</v>
      </c>
      <c r="M376881" s="54">
        <v>9.1000000000000003E-5</v>
      </c>
    </row>
    <row r="376882" spans="3:13">
      <c r="C376882" s="54">
        <v>4.0710265854282647E-2</v>
      </c>
      <c r="H376882" s="54">
        <v>0.75982678985877961</v>
      </c>
      <c r="M376882" s="54">
        <v>3.0360000000000001E-3</v>
      </c>
    </row>
    <row r="376883" spans="3:13">
      <c r="C376883" s="54">
        <v>3.7781665327779997E-2</v>
      </c>
      <c r="H376883" s="54">
        <v>7.089317904691167E-2</v>
      </c>
      <c r="M376883" s="54">
        <v>4.8391000000000003E-2</v>
      </c>
    </row>
    <row r="376884" spans="3:13">
      <c r="C376884" s="54">
        <v>2.120680180811968E-2</v>
      </c>
      <c r="H376884" s="54">
        <v>1.0771734258004013</v>
      </c>
      <c r="M376884" s="54">
        <v>2.3319999999999999E-3</v>
      </c>
    </row>
    <row r="376885" spans="3:13">
      <c r="C376885" s="54">
        <v>3.6479641426960814E-2</v>
      </c>
      <c r="H376885" s="54">
        <v>0.96927529759454656</v>
      </c>
      <c r="M376885" s="54">
        <v>2.2920000000000002E-3</v>
      </c>
    </row>
    <row r="376886" spans="3:13">
      <c r="C376886" s="54">
        <v>4.888758063401643E-2</v>
      </c>
      <c r="H376886" s="54">
        <v>0.92008399688319353</v>
      </c>
      <c r="M376886" s="54">
        <v>1.7899999999999999E-3</v>
      </c>
    </row>
    <row r="376887" spans="3:13">
      <c r="C376887" s="54">
        <v>2.9489443027787415E-2</v>
      </c>
      <c r="H376887" s="54">
        <v>0.8572094592102032</v>
      </c>
      <c r="M376887" s="54">
        <v>2.836E-3</v>
      </c>
    </row>
    <row r="376888" spans="3:13">
      <c r="C376888" s="54">
        <v>3.5794206211355054E-2</v>
      </c>
      <c r="H376888" s="54">
        <v>0.51795685396217339</v>
      </c>
      <c r="M376888" s="54">
        <v>8.0450000000000001E-3</v>
      </c>
    </row>
    <row r="376889" spans="3:13">
      <c r="C376889" s="54">
        <v>8.885580293093491E-2</v>
      </c>
      <c r="H376889" s="54">
        <v>1.3172831496082702</v>
      </c>
      <c r="M376889" s="54">
        <v>9.3650000000000001E-3</v>
      </c>
    </row>
    <row r="376890" spans="3:13">
      <c r="C376890" s="54">
        <v>2.8603795598854315E-2</v>
      </c>
      <c r="H376890" s="54">
        <v>0.61637458364227082</v>
      </c>
      <c r="M376890" s="54">
        <v>3.7799999999999999E-3</v>
      </c>
    </row>
    <row r="376891" spans="3:13">
      <c r="C376891" s="54">
        <v>2.9750287577154391E-2</v>
      </c>
      <c r="H376891" s="54">
        <v>0.94882610255893773</v>
      </c>
      <c r="M376891" s="54">
        <v>8.1800000000000004E-4</v>
      </c>
    </row>
    <row r="376892" spans="3:13">
      <c r="C376892" s="54">
        <v>4.3960780015009325E-2</v>
      </c>
      <c r="H376892" s="54">
        <v>0.83574717432239631</v>
      </c>
      <c r="M376892" s="54">
        <v>2.1810000000000002E-3</v>
      </c>
    </row>
    <row r="376893" spans="3:13">
      <c r="C376893" s="54">
        <v>1.6758963639937639E-2</v>
      </c>
      <c r="H376893" s="54">
        <v>1.3788170063221501</v>
      </c>
      <c r="M376893" s="54">
        <v>1.5920000000000001E-3</v>
      </c>
    </row>
    <row r="376894" spans="3:13">
      <c r="C376894" s="54">
        <v>4.4672080474894009E-2</v>
      </c>
      <c r="H376894" s="54">
        <v>1.0096716356022046</v>
      </c>
      <c r="M376894" s="54">
        <v>1.5969999999999999E-3</v>
      </c>
    </row>
    <row r="376895" spans="3:13">
      <c r="C376895" s="54">
        <v>0.17436949880896915</v>
      </c>
      <c r="H376895" s="54">
        <v>0.38665621958351226</v>
      </c>
      <c r="M376895" s="54">
        <v>3.3798000000000002E-2</v>
      </c>
    </row>
    <row r="376896" spans="3:13">
      <c r="C376896" s="54">
        <v>3.6780465204438513E-2</v>
      </c>
      <c r="H376896" s="54">
        <v>1.0507508843656985</v>
      </c>
      <c r="M376896" s="54">
        <v>1.0460000000000001E-3</v>
      </c>
    </row>
    <row r="376897" spans="3:13">
      <c r="C376897" s="54">
        <v>3.0833000459134109E-2</v>
      </c>
      <c r="H376897" s="54">
        <v>0.83756723499575947</v>
      </c>
      <c r="M376897" s="54">
        <v>2.4780000000000002E-3</v>
      </c>
    </row>
    <row r="376898" spans="3:13">
      <c r="C376898" s="54">
        <v>3.8043685361934088E-2</v>
      </c>
      <c r="H376898" s="54">
        <v>0.739255292424569</v>
      </c>
      <c r="M376898" s="54">
        <v>3.6099999999999999E-3</v>
      </c>
    </row>
    <row r="376899" spans="3:13">
      <c r="C376899" s="54">
        <v>2.9140050401477605E-2</v>
      </c>
      <c r="H376899" s="54">
        <v>0.98815717751944543</v>
      </c>
      <c r="M376899" s="54">
        <v>1.361E-3</v>
      </c>
    </row>
    <row r="376900" spans="3:13">
      <c r="C376900" s="54">
        <v>4.9942922227896681E-2</v>
      </c>
      <c r="H376900" s="54">
        <v>1.014306074005735</v>
      </c>
      <c r="M376900" s="54">
        <v>9.41E-4</v>
      </c>
    </row>
    <row r="376901" spans="3:13">
      <c r="C376901" s="54">
        <v>4.9463082108494615E-2</v>
      </c>
      <c r="H376901" s="54">
        <v>0.82678008761581667</v>
      </c>
      <c r="M376901" s="54">
        <v>3.4619999999999998E-3</v>
      </c>
    </row>
    <row r="376902" spans="3:13">
      <c r="C376902" s="54">
        <v>4.606552000699727E-2</v>
      </c>
      <c r="H376902" s="54">
        <v>0.89469986428125048</v>
      </c>
      <c r="M376902" s="54">
        <v>2.5360000000000001E-3</v>
      </c>
    </row>
    <row r="376903" spans="3:13">
      <c r="C376903" s="54">
        <v>3.5554141456631529E-2</v>
      </c>
      <c r="H376903" s="54">
        <v>1.1950610358590832</v>
      </c>
      <c r="M376903" s="54">
        <v>4.1619999999999999E-3</v>
      </c>
    </row>
    <row r="376904" spans="3:13">
      <c r="C376904" s="54">
        <v>3.2671684903604142E-2</v>
      </c>
      <c r="H376904" s="54">
        <v>1.1379173950693919</v>
      </c>
      <c r="M376904" s="54">
        <v>2.0449999999999999E-3</v>
      </c>
    </row>
    <row r="376905" spans="3:13">
      <c r="C376905" s="54">
        <v>3.3631924750098185E-2</v>
      </c>
      <c r="H376905" s="54">
        <v>1.2654922075171169</v>
      </c>
      <c r="M376905" s="54">
        <v>3.0379999999999999E-3</v>
      </c>
    </row>
    <row r="376906" spans="3:13">
      <c r="C376906" s="54">
        <v>2.0936738861138157E-2</v>
      </c>
      <c r="H376906" s="54">
        <v>0.40589174644881959</v>
      </c>
      <c r="M376906" s="54">
        <v>6.1500000000000001E-3</v>
      </c>
    </row>
    <row r="376907" spans="3:13">
      <c r="C376907" s="54">
        <v>3.0772951187603426E-2</v>
      </c>
      <c r="H376907" s="54">
        <v>1.1107272593582402</v>
      </c>
      <c r="M376907" s="54">
        <v>2.5799999999999998E-3</v>
      </c>
    </row>
    <row r="376908" spans="3:13">
      <c r="C376908" s="54">
        <v>0.21190060412260434</v>
      </c>
      <c r="H376908" s="54">
        <v>0.90907293396195543</v>
      </c>
      <c r="M376908" s="54">
        <v>1.2007E-2</v>
      </c>
    </row>
    <row r="376909" spans="3:13">
      <c r="C376909" s="54">
        <v>5.8735137891407052E-2</v>
      </c>
      <c r="H376909" s="54">
        <v>2.1810264457932513</v>
      </c>
      <c r="M376909" s="54">
        <v>1.6843E-2</v>
      </c>
    </row>
    <row r="376910" spans="3:13">
      <c r="C376910" s="54">
        <v>1.791399797858231E-2</v>
      </c>
      <c r="H376910" s="54">
        <v>0.83331893671806789</v>
      </c>
      <c r="M376910" s="54">
        <v>1.6000000000000001E-3</v>
      </c>
    </row>
    <row r="376911" spans="3:13">
      <c r="C376911" s="54">
        <v>2.8595590197915115E-2</v>
      </c>
      <c r="H376911" s="54">
        <v>1.1021728286262631</v>
      </c>
      <c r="M376911" s="54">
        <v>2.0089999999999999E-3</v>
      </c>
    </row>
    <row r="376912" spans="3:13">
      <c r="C376912" s="54">
        <v>1.518851294974388E-2</v>
      </c>
      <c r="H376912" s="54">
        <v>0.73633525247542397</v>
      </c>
      <c r="M376912" s="54">
        <v>1.647E-3</v>
      </c>
    </row>
    <row r="376913" spans="3:13">
      <c r="C376913" s="54">
        <v>1.3152287542009386E-2</v>
      </c>
      <c r="H376913" s="54">
        <v>2.0654325961447135</v>
      </c>
      <c r="M376913" s="54">
        <v>3.503E-3</v>
      </c>
    </row>
    <row r="376914" spans="3:13">
      <c r="C376914" s="54">
        <v>3.223722703468343E-2</v>
      </c>
      <c r="H376914" s="54">
        <v>0.9780420492915104</v>
      </c>
      <c r="M376914" s="54">
        <v>1.668E-3</v>
      </c>
    </row>
    <row r="376915" spans="3:13">
      <c r="C376915" s="54">
        <v>2.3282267087558896E-4</v>
      </c>
      <c r="H376915" s="54">
        <v>0</v>
      </c>
      <c r="M376915" s="54">
        <v>4.1199999999999999E-4</v>
      </c>
    </row>
    <row r="393218" spans="3:13">
      <c r="C393218" s="54" t="s">
        <v>1223</v>
      </c>
      <c r="H393218" s="54" t="s">
        <v>1231</v>
      </c>
      <c r="M393218" s="54" t="s">
        <v>1224</v>
      </c>
    </row>
    <row r="393219" spans="3:13">
      <c r="C393219" s="54">
        <v>4.5059906413157817E-2</v>
      </c>
      <c r="H393219" s="54">
        <v>0.96371085163482217</v>
      </c>
      <c r="M393219" s="54">
        <v>9.9200000000000004E-4</v>
      </c>
    </row>
    <row r="393220" spans="3:13">
      <c r="C393220" s="54">
        <v>3.740606523632322E-2</v>
      </c>
      <c r="H393220" s="54">
        <v>0.48465474320031932</v>
      </c>
      <c r="M393220" s="54">
        <v>1.9996E-2</v>
      </c>
    </row>
    <row r="393221" spans="3:13">
      <c r="C393221" s="54">
        <v>2.1970145413600834E-2</v>
      </c>
      <c r="H393221" s="54">
        <v>1.5528938933845255</v>
      </c>
      <c r="M393221" s="54">
        <v>3.3969999999999998E-3</v>
      </c>
    </row>
    <row r="393222" spans="3:13">
      <c r="C393222" s="54">
        <v>2.8353772922653429E-2</v>
      </c>
      <c r="H393222" s="54">
        <v>0.57426789549802493</v>
      </c>
      <c r="M393222" s="54">
        <v>4.248E-3</v>
      </c>
    </row>
    <row r="393223" spans="3:13">
      <c r="C393223" s="54">
        <v>4.3049601739210519E-2</v>
      </c>
      <c r="H393223" s="54">
        <v>0.87481123848233699</v>
      </c>
      <c r="M393223" s="54">
        <v>2.7699999999999999E-3</v>
      </c>
    </row>
    <row r="393224" spans="3:13">
      <c r="C393224" s="54">
        <v>5.3876270837737335E-2</v>
      </c>
      <c r="H393224" s="54">
        <v>1.6349631897970485</v>
      </c>
      <c r="M393224" s="54">
        <v>7.2779999999999997E-3</v>
      </c>
    </row>
    <row r="393225" spans="3:13">
      <c r="C393225" s="54">
        <v>3.8925127935938782E-2</v>
      </c>
      <c r="H393225" s="54">
        <v>0.78659382910081799</v>
      </c>
      <c r="M393225" s="54">
        <v>8.7290000000000006E-3</v>
      </c>
    </row>
    <row r="393226" spans="3:13">
      <c r="C393226" s="54">
        <v>5.9039956989634164E-2</v>
      </c>
      <c r="H393226" s="54">
        <v>0.85731048901214202</v>
      </c>
      <c r="M393226" s="54">
        <v>1.3089999999999999E-2</v>
      </c>
    </row>
    <row r="393227" spans="3:13">
      <c r="C393227" s="54">
        <v>1.7418226726490772E-2</v>
      </c>
      <c r="H393227" s="54">
        <v>0.25225860529032862</v>
      </c>
      <c r="M393227" s="54">
        <v>1.005E-2</v>
      </c>
    </row>
    <row r="393228" spans="3:13">
      <c r="C393228" s="54">
        <v>9.1568055162327189E-2</v>
      </c>
      <c r="H393228" s="54">
        <v>1.154522391840624</v>
      </c>
      <c r="M393228" s="54">
        <v>4.1910000000000003E-3</v>
      </c>
    </row>
    <row r="393229" spans="3:13">
      <c r="C393229" s="54">
        <v>4.5129438923112934E-2</v>
      </c>
      <c r="H393229" s="54">
        <v>1.0402996069596908</v>
      </c>
      <c r="M393229" s="54">
        <v>6.5300000000000004E-4</v>
      </c>
    </row>
    <row r="393230" spans="3:13">
      <c r="C393230" s="54">
        <v>4.1730626595018916E-2</v>
      </c>
      <c r="H393230" s="54">
        <v>0.94988981372467185</v>
      </c>
      <c r="M393230" s="54">
        <v>1.916E-3</v>
      </c>
    </row>
    <row r="393231" spans="3:13">
      <c r="C393231" s="54">
        <v>5.2828648431803092E-2</v>
      </c>
      <c r="H393231" s="54">
        <v>1.3137761622372364</v>
      </c>
      <c r="M393231" s="54">
        <v>6.2769999999999996E-3</v>
      </c>
    </row>
    <row r="393232" spans="3:13">
      <c r="C393232" s="54">
        <v>4.7758138428611513E-2</v>
      </c>
      <c r="H393232" s="54">
        <v>0.8876933323560392</v>
      </c>
      <c r="M393232" s="54">
        <v>3.8040000000000001E-3</v>
      </c>
    </row>
    <row r="393233" spans="3:13">
      <c r="C393233" s="54">
        <v>8.8370421335362992E-2</v>
      </c>
      <c r="H393233" s="54">
        <v>2.4315377357932824</v>
      </c>
      <c r="M393233" s="54">
        <v>2.2339999999999999E-2</v>
      </c>
    </row>
    <row r="393234" spans="3:13">
      <c r="C393234" s="54">
        <v>4.8270998206646161E-2</v>
      </c>
      <c r="H393234" s="54">
        <v>0.55191354779714785</v>
      </c>
      <c r="M393234" s="54">
        <v>1.2579E-2</v>
      </c>
    </row>
    <row r="393235" spans="3:13">
      <c r="C393235" s="54">
        <v>2.7435635935830843E-2</v>
      </c>
      <c r="H393235" s="54">
        <v>1.6581670704781704</v>
      </c>
      <c r="M393235" s="54">
        <v>4.7390000000000002E-3</v>
      </c>
    </row>
    <row r="393236" spans="3:13">
      <c r="C393236" s="54">
        <v>2.742604567359538E-2</v>
      </c>
      <c r="H393236" s="54">
        <v>0.88366407396570612</v>
      </c>
      <c r="M393236" s="54">
        <v>5.1710000000000002E-3</v>
      </c>
    </row>
    <row r="393237" spans="3:13">
      <c r="C393237" s="54">
        <v>5.7792811386112482E-2</v>
      </c>
      <c r="H393237" s="54">
        <v>0.66057008419578356</v>
      </c>
      <c r="M393237" s="54">
        <v>6.143E-3</v>
      </c>
    </row>
    <row r="393238" spans="3:13">
      <c r="C393238" s="54">
        <v>6.4995701246970891E-2</v>
      </c>
      <c r="H393238" s="54">
        <v>2.630158826949538</v>
      </c>
      <c r="M393238" s="54">
        <v>2.1676000000000001E-2</v>
      </c>
    </row>
    <row r="393239" spans="3:13">
      <c r="C393239" s="54">
        <v>0.10947431096420152</v>
      </c>
      <c r="H393239" s="54">
        <v>0.86445994415991845</v>
      </c>
      <c r="M393239" s="54">
        <v>1.337E-2</v>
      </c>
    </row>
    <row r="393240" spans="3:13">
      <c r="C393240" s="54">
        <v>4.4348950832952018E-2</v>
      </c>
      <c r="H393240" s="54">
        <v>0.86301017683041092</v>
      </c>
      <c r="M393240" s="54">
        <v>2.7339999999999999E-3</v>
      </c>
    </row>
    <row r="393241" spans="3:13">
      <c r="C393241" s="54">
        <v>8.8908291109755275E-2</v>
      </c>
      <c r="H393241" s="54">
        <v>0.68328399888534475</v>
      </c>
      <c r="M393241" s="54">
        <v>7.2820000000000003E-3</v>
      </c>
    </row>
    <row r="393242" spans="3:13">
      <c r="C393242" s="54">
        <v>6.6992408544587365E-2</v>
      </c>
      <c r="H393242" s="54">
        <v>0.666441979335476</v>
      </c>
      <c r="M393242" s="54">
        <v>8.4410000000000006E-3</v>
      </c>
    </row>
    <row r="393243" spans="3:13">
      <c r="C393243" s="54">
        <v>0.10230260038894111</v>
      </c>
      <c r="H393243" s="54">
        <v>0.84439309162889109</v>
      </c>
      <c r="M393243" s="54">
        <v>6.8950000000000001E-3</v>
      </c>
    </row>
    <row r="393244" spans="3:13">
      <c r="C393244" s="54">
        <v>7.516506817407069E-2</v>
      </c>
      <c r="H393244" s="54">
        <v>1.7888826926117365</v>
      </c>
      <c r="M393244" s="54">
        <v>1.6150000000000001E-2</v>
      </c>
    </row>
    <row r="393245" spans="3:13">
      <c r="C393245" s="54">
        <v>8.8458315191676198E-2</v>
      </c>
      <c r="H393245" s="54">
        <v>1.7695245186193906</v>
      </c>
      <c r="M393245" s="54">
        <v>2.2046E-2</v>
      </c>
    </row>
    <row r="393246" spans="3:13">
      <c r="C393246" s="54">
        <v>5.2766475957823467E-2</v>
      </c>
      <c r="H393246" s="54">
        <v>2.4769566916721195</v>
      </c>
      <c r="M393246" s="54">
        <v>2.1288999999999999E-2</v>
      </c>
    </row>
    <row r="393247" spans="3:13">
      <c r="C393247" s="54">
        <v>7.8882082704643655E-2</v>
      </c>
      <c r="H393247" s="54">
        <v>0.72338969418707011</v>
      </c>
      <c r="M393247" s="54">
        <v>7.0829999999999999E-3</v>
      </c>
    </row>
    <row r="393248" spans="3:13">
      <c r="C393248" s="54">
        <v>3.9934319161730007E-2</v>
      </c>
      <c r="H393248" s="54">
        <v>1.2145187102184853</v>
      </c>
      <c r="M393248" s="54">
        <v>4.457E-3</v>
      </c>
    </row>
    <row r="393249" spans="3:13">
      <c r="C393249" s="54">
        <v>4.9473520138967865E-2</v>
      </c>
      <c r="H393249" s="54">
        <v>0.92719115036015176</v>
      </c>
      <c r="M393249" s="54">
        <v>1.5319999999999999E-3</v>
      </c>
    </row>
    <row r="393250" spans="3:13">
      <c r="C393250" s="54">
        <v>8.5933283501507376E-2</v>
      </c>
      <c r="H393250" s="54">
        <v>0.95710533333531134</v>
      </c>
      <c r="M393250" s="54">
        <v>3.5469999999999998E-3</v>
      </c>
    </row>
    <row r="393251" spans="3:13">
      <c r="C393251" s="54">
        <v>8.3903037486537879E-2</v>
      </c>
      <c r="H393251" s="54">
        <v>0.13624322388541518</v>
      </c>
      <c r="M393251" s="54">
        <v>6.3480999999999996E-2</v>
      </c>
    </row>
    <row r="393252" spans="3:13">
      <c r="C393252" s="54">
        <v>4.5096203660596627E-2</v>
      </c>
      <c r="H393252" s="54">
        <v>0.83910288255265753</v>
      </c>
      <c r="M393252" s="54">
        <v>7.3130000000000001E-3</v>
      </c>
    </row>
    <row r="393253" spans="3:13">
      <c r="C393253" s="54">
        <v>4.74561892762718E-2</v>
      </c>
      <c r="H393253" s="54">
        <v>1.4575501446143102</v>
      </c>
      <c r="M393253" s="54">
        <v>4.4929999999999996E-3</v>
      </c>
    </row>
    <row r="393254" spans="3:13">
      <c r="C393254" s="54">
        <v>3.7301771902409665E-2</v>
      </c>
      <c r="H393254" s="54">
        <v>1.0723226474119376</v>
      </c>
      <c r="M393254" s="54">
        <v>3.0240000000000002E-3</v>
      </c>
    </row>
    <row r="393255" spans="3:13">
      <c r="C393255" s="54">
        <v>8.197247570591551E-2</v>
      </c>
      <c r="H393255" s="54">
        <v>0.9516682562066946</v>
      </c>
      <c r="M393255" s="54">
        <v>9.8930000000000008E-3</v>
      </c>
    </row>
    <row r="393256" spans="3:13">
      <c r="C393256" s="54">
        <v>4.5973586897288622E-2</v>
      </c>
      <c r="H393256" s="54">
        <v>3.9069277819552592</v>
      </c>
      <c r="M393256" s="54">
        <v>1.7845E-2</v>
      </c>
    </row>
    <row r="393257" spans="3:13">
      <c r="C393257" s="54">
        <v>0.18682881943400589</v>
      </c>
      <c r="H393257" s="54">
        <v>1.4149805236485815</v>
      </c>
      <c r="M393257" s="54">
        <v>2.3365E-2</v>
      </c>
    </row>
    <row r="393258" spans="3:13">
      <c r="C393258" s="54">
        <v>6.1667944916421961E-2</v>
      </c>
      <c r="H393258" s="54">
        <v>0.73671190350136773</v>
      </c>
      <c r="M393258" s="54">
        <v>5.1799999999999997E-3</v>
      </c>
    </row>
    <row r="393259" spans="3:13">
      <c r="C393259" s="54">
        <v>4.5748725448924728E-2</v>
      </c>
      <c r="H393259" s="54">
        <v>0.74928826455297004</v>
      </c>
      <c r="M393259" s="54">
        <v>4.9179999999999996E-3</v>
      </c>
    </row>
    <row r="393260" spans="3:13">
      <c r="C393260" s="54">
        <v>5.0761740725950395E-3</v>
      </c>
      <c r="H393260" s="54">
        <v>0.54569985204507288</v>
      </c>
      <c r="M393260" s="54">
        <v>7.9500000000000003E-4</v>
      </c>
    </row>
    <row r="393261" spans="3:13">
      <c r="C393261" s="54">
        <v>5.5107664181402539E-2</v>
      </c>
      <c r="H393261" s="54">
        <v>1.4250839924543612</v>
      </c>
      <c r="M393261" s="54">
        <v>6.5550000000000001E-3</v>
      </c>
    </row>
    <row r="393262" spans="3:13">
      <c r="C393262" s="54">
        <v>4.7591062335360472E-2</v>
      </c>
      <c r="H393262" s="54">
        <v>0.83021181325111582</v>
      </c>
      <c r="M393262" s="54">
        <v>7.489E-3</v>
      </c>
    </row>
    <row r="393263" spans="3:13">
      <c r="C393263" s="54">
        <v>2.8721736505302364E-2</v>
      </c>
      <c r="H393263" s="54">
        <v>0.93417573124540798</v>
      </c>
      <c r="M393263" s="54">
        <v>3.124E-3</v>
      </c>
    </row>
    <row r="393264" spans="3:13">
      <c r="C393264" s="54">
        <v>5.3545676131504905E-2</v>
      </c>
      <c r="H393264" s="54">
        <v>0.36545298179453939</v>
      </c>
      <c r="M393264" s="54">
        <v>2.6477000000000001E-2</v>
      </c>
    </row>
    <row r="393265" spans="3:13">
      <c r="C393265" s="54">
        <v>8.782093497681267E-4</v>
      </c>
      <c r="H393265" s="54">
        <v>1.2507751101830376</v>
      </c>
      <c r="M393265" s="54">
        <v>9.1000000000000003E-5</v>
      </c>
    </row>
    <row r="393266" spans="3:13">
      <c r="C393266" s="54">
        <v>4.0710265854282647E-2</v>
      </c>
      <c r="H393266" s="54">
        <v>0.75982678985877961</v>
      </c>
      <c r="M393266" s="54">
        <v>3.0360000000000001E-3</v>
      </c>
    </row>
    <row r="393267" spans="3:13">
      <c r="C393267" s="54">
        <v>3.7781665327779997E-2</v>
      </c>
      <c r="H393267" s="54">
        <v>7.089317904691167E-2</v>
      </c>
      <c r="M393267" s="54">
        <v>4.8391000000000003E-2</v>
      </c>
    </row>
    <row r="393268" spans="3:13">
      <c r="C393268" s="54">
        <v>2.120680180811968E-2</v>
      </c>
      <c r="H393268" s="54">
        <v>1.0771734258004013</v>
      </c>
      <c r="M393268" s="54">
        <v>2.3319999999999999E-3</v>
      </c>
    </row>
    <row r="393269" spans="3:13">
      <c r="C393269" s="54">
        <v>3.6479641426960814E-2</v>
      </c>
      <c r="H393269" s="54">
        <v>0.96927529759454656</v>
      </c>
      <c r="M393269" s="54">
        <v>2.2920000000000002E-3</v>
      </c>
    </row>
    <row r="393270" spans="3:13">
      <c r="C393270" s="54">
        <v>4.888758063401643E-2</v>
      </c>
      <c r="H393270" s="54">
        <v>0.92008399688319353</v>
      </c>
      <c r="M393270" s="54">
        <v>1.7899999999999999E-3</v>
      </c>
    </row>
    <row r="393271" spans="3:13">
      <c r="C393271" s="54">
        <v>2.9489443027787415E-2</v>
      </c>
      <c r="H393271" s="54">
        <v>0.8572094592102032</v>
      </c>
      <c r="M393271" s="54">
        <v>2.836E-3</v>
      </c>
    </row>
    <row r="393272" spans="3:13">
      <c r="C393272" s="54">
        <v>3.5794206211355054E-2</v>
      </c>
      <c r="H393272" s="54">
        <v>0.51795685396217339</v>
      </c>
      <c r="M393272" s="54">
        <v>8.0450000000000001E-3</v>
      </c>
    </row>
    <row r="393273" spans="3:13">
      <c r="C393273" s="54">
        <v>8.885580293093491E-2</v>
      </c>
      <c r="H393273" s="54">
        <v>1.3172831496082702</v>
      </c>
      <c r="M393273" s="54">
        <v>9.3650000000000001E-3</v>
      </c>
    </row>
    <row r="393274" spans="3:13">
      <c r="C393274" s="54">
        <v>2.8603795598854315E-2</v>
      </c>
      <c r="H393274" s="54">
        <v>0.61637458364227082</v>
      </c>
      <c r="M393274" s="54">
        <v>3.7799999999999999E-3</v>
      </c>
    </row>
    <row r="393275" spans="3:13">
      <c r="C393275" s="54">
        <v>2.9750287577154391E-2</v>
      </c>
      <c r="H393275" s="54">
        <v>0.94882610255893773</v>
      </c>
      <c r="M393275" s="54">
        <v>8.1800000000000004E-4</v>
      </c>
    </row>
    <row r="393276" spans="3:13">
      <c r="C393276" s="54">
        <v>4.3960780015009325E-2</v>
      </c>
      <c r="H393276" s="54">
        <v>0.83574717432239631</v>
      </c>
      <c r="M393276" s="54">
        <v>2.1810000000000002E-3</v>
      </c>
    </row>
    <row r="393277" spans="3:13">
      <c r="C393277" s="54">
        <v>1.6758963639937639E-2</v>
      </c>
      <c r="H393277" s="54">
        <v>1.3788170063221501</v>
      </c>
      <c r="M393277" s="54">
        <v>1.5920000000000001E-3</v>
      </c>
    </row>
    <row r="393278" spans="3:13">
      <c r="C393278" s="54">
        <v>4.4672080474894009E-2</v>
      </c>
      <c r="H393278" s="54">
        <v>1.0096716356022046</v>
      </c>
      <c r="M393278" s="54">
        <v>1.5969999999999999E-3</v>
      </c>
    </row>
    <row r="393279" spans="3:13">
      <c r="C393279" s="54">
        <v>0.17436949880896915</v>
      </c>
      <c r="H393279" s="54">
        <v>0.38665621958351226</v>
      </c>
      <c r="M393279" s="54">
        <v>3.3798000000000002E-2</v>
      </c>
    </row>
    <row r="393280" spans="3:13">
      <c r="C393280" s="54">
        <v>3.6780465204438513E-2</v>
      </c>
      <c r="H393280" s="54">
        <v>1.0507508843656985</v>
      </c>
      <c r="M393280" s="54">
        <v>1.0460000000000001E-3</v>
      </c>
    </row>
    <row r="393281" spans="3:13">
      <c r="C393281" s="54">
        <v>3.0833000459134109E-2</v>
      </c>
      <c r="H393281" s="54">
        <v>0.83756723499575947</v>
      </c>
      <c r="M393281" s="54">
        <v>2.4780000000000002E-3</v>
      </c>
    </row>
    <row r="393282" spans="3:13">
      <c r="C393282" s="54">
        <v>3.8043685361934088E-2</v>
      </c>
      <c r="H393282" s="54">
        <v>0.739255292424569</v>
      </c>
      <c r="M393282" s="54">
        <v>3.6099999999999999E-3</v>
      </c>
    </row>
    <row r="393283" spans="3:13">
      <c r="C393283" s="54">
        <v>2.9140050401477605E-2</v>
      </c>
      <c r="H393283" s="54">
        <v>0.98815717751944543</v>
      </c>
      <c r="M393283" s="54">
        <v>1.361E-3</v>
      </c>
    </row>
    <row r="393284" spans="3:13">
      <c r="C393284" s="54">
        <v>4.9942922227896681E-2</v>
      </c>
      <c r="H393284" s="54">
        <v>1.014306074005735</v>
      </c>
      <c r="M393284" s="54">
        <v>9.41E-4</v>
      </c>
    </row>
    <row r="393285" spans="3:13">
      <c r="C393285" s="54">
        <v>4.9463082108494615E-2</v>
      </c>
      <c r="H393285" s="54">
        <v>0.82678008761581667</v>
      </c>
      <c r="M393285" s="54">
        <v>3.4619999999999998E-3</v>
      </c>
    </row>
    <row r="393286" spans="3:13">
      <c r="C393286" s="54">
        <v>4.606552000699727E-2</v>
      </c>
      <c r="H393286" s="54">
        <v>0.89469986428125048</v>
      </c>
      <c r="M393286" s="54">
        <v>2.5360000000000001E-3</v>
      </c>
    </row>
    <row r="393287" spans="3:13">
      <c r="C393287" s="54">
        <v>3.5554141456631529E-2</v>
      </c>
      <c r="H393287" s="54">
        <v>1.1950610358590832</v>
      </c>
      <c r="M393287" s="54">
        <v>4.1619999999999999E-3</v>
      </c>
    </row>
    <row r="393288" spans="3:13">
      <c r="C393288" s="54">
        <v>3.2671684903604142E-2</v>
      </c>
      <c r="H393288" s="54">
        <v>1.1379173950693919</v>
      </c>
      <c r="M393288" s="54">
        <v>2.0449999999999999E-3</v>
      </c>
    </row>
    <row r="393289" spans="3:13">
      <c r="C393289" s="54">
        <v>3.3631924750098185E-2</v>
      </c>
      <c r="H393289" s="54">
        <v>1.2654922075171169</v>
      </c>
      <c r="M393289" s="54">
        <v>3.0379999999999999E-3</v>
      </c>
    </row>
    <row r="393290" spans="3:13">
      <c r="C393290" s="54">
        <v>2.0936738861138157E-2</v>
      </c>
      <c r="H393290" s="54">
        <v>0.40589174644881959</v>
      </c>
      <c r="M393290" s="54">
        <v>6.1500000000000001E-3</v>
      </c>
    </row>
    <row r="393291" spans="3:13">
      <c r="C393291" s="54">
        <v>3.0772951187603426E-2</v>
      </c>
      <c r="H393291" s="54">
        <v>1.1107272593582402</v>
      </c>
      <c r="M393291" s="54">
        <v>2.5799999999999998E-3</v>
      </c>
    </row>
    <row r="393292" spans="3:13">
      <c r="C393292" s="54">
        <v>0.21190060412260434</v>
      </c>
      <c r="H393292" s="54">
        <v>0.90907293396195543</v>
      </c>
      <c r="M393292" s="54">
        <v>1.2007E-2</v>
      </c>
    </row>
    <row r="393293" spans="3:13">
      <c r="C393293" s="54">
        <v>5.8735137891407052E-2</v>
      </c>
      <c r="H393293" s="54">
        <v>2.1810264457932513</v>
      </c>
      <c r="M393293" s="54">
        <v>1.6843E-2</v>
      </c>
    </row>
    <row r="393294" spans="3:13">
      <c r="C393294" s="54">
        <v>1.791399797858231E-2</v>
      </c>
      <c r="H393294" s="54">
        <v>0.83331893671806789</v>
      </c>
      <c r="M393294" s="54">
        <v>1.6000000000000001E-3</v>
      </c>
    </row>
    <row r="393295" spans="3:13">
      <c r="C393295" s="54">
        <v>2.8595590197915115E-2</v>
      </c>
      <c r="H393295" s="54">
        <v>1.1021728286262631</v>
      </c>
      <c r="M393295" s="54">
        <v>2.0089999999999999E-3</v>
      </c>
    </row>
    <row r="393296" spans="3:13">
      <c r="C393296" s="54">
        <v>1.518851294974388E-2</v>
      </c>
      <c r="H393296" s="54">
        <v>0.73633525247542397</v>
      </c>
      <c r="M393296" s="54">
        <v>1.647E-3</v>
      </c>
    </row>
    <row r="393297" spans="3:13">
      <c r="C393297" s="54">
        <v>1.3152287542009386E-2</v>
      </c>
      <c r="H393297" s="54">
        <v>2.0654325961447135</v>
      </c>
      <c r="M393297" s="54">
        <v>3.503E-3</v>
      </c>
    </row>
    <row r="393298" spans="3:13">
      <c r="C393298" s="54">
        <v>3.223722703468343E-2</v>
      </c>
      <c r="H393298" s="54">
        <v>0.9780420492915104</v>
      </c>
      <c r="M393298" s="54">
        <v>1.668E-3</v>
      </c>
    </row>
    <row r="393299" spans="3:13">
      <c r="C393299" s="54">
        <v>2.3282267087558896E-4</v>
      </c>
      <c r="H393299" s="54">
        <v>0</v>
      </c>
      <c r="M393299" s="54">
        <v>4.1199999999999999E-4</v>
      </c>
    </row>
    <row r="409602" spans="3:13">
      <c r="C409602" s="54" t="s">
        <v>1223</v>
      </c>
      <c r="H409602" s="54" t="s">
        <v>1231</v>
      </c>
      <c r="M409602" s="54" t="s">
        <v>1224</v>
      </c>
    </row>
    <row r="409603" spans="3:13">
      <c r="C409603" s="54">
        <v>4.5059906413157817E-2</v>
      </c>
      <c r="H409603" s="54">
        <v>0.96371085163482217</v>
      </c>
      <c r="M409603" s="54">
        <v>9.9200000000000004E-4</v>
      </c>
    </row>
    <row r="409604" spans="3:13">
      <c r="C409604" s="54">
        <v>3.740606523632322E-2</v>
      </c>
      <c r="H409604" s="54">
        <v>0.48465474320031932</v>
      </c>
      <c r="M409604" s="54">
        <v>1.9996E-2</v>
      </c>
    </row>
    <row r="409605" spans="3:13">
      <c r="C409605" s="54">
        <v>2.1970145413600834E-2</v>
      </c>
      <c r="H409605" s="54">
        <v>1.5528938933845255</v>
      </c>
      <c r="M409605" s="54">
        <v>3.3969999999999998E-3</v>
      </c>
    </row>
    <row r="409606" spans="3:13">
      <c r="C409606" s="54">
        <v>2.8353772922653429E-2</v>
      </c>
      <c r="H409606" s="54">
        <v>0.57426789549802493</v>
      </c>
      <c r="M409606" s="54">
        <v>4.248E-3</v>
      </c>
    </row>
    <row r="409607" spans="3:13">
      <c r="C409607" s="54">
        <v>4.3049601739210519E-2</v>
      </c>
      <c r="H409607" s="54">
        <v>0.87481123848233699</v>
      </c>
      <c r="M409607" s="54">
        <v>2.7699999999999999E-3</v>
      </c>
    </row>
    <row r="409608" spans="3:13">
      <c r="C409608" s="54">
        <v>5.3876270837737335E-2</v>
      </c>
      <c r="H409608" s="54">
        <v>1.6349631897970485</v>
      </c>
      <c r="M409608" s="54">
        <v>7.2779999999999997E-3</v>
      </c>
    </row>
    <row r="409609" spans="3:13">
      <c r="C409609" s="54">
        <v>3.8925127935938782E-2</v>
      </c>
      <c r="H409609" s="54">
        <v>0.78659382910081799</v>
      </c>
      <c r="M409609" s="54">
        <v>8.7290000000000006E-3</v>
      </c>
    </row>
    <row r="409610" spans="3:13">
      <c r="C409610" s="54">
        <v>5.9039956989634164E-2</v>
      </c>
      <c r="H409610" s="54">
        <v>0.85731048901214202</v>
      </c>
      <c r="M409610" s="54">
        <v>1.3089999999999999E-2</v>
      </c>
    </row>
    <row r="409611" spans="3:13">
      <c r="C409611" s="54">
        <v>1.7418226726490772E-2</v>
      </c>
      <c r="H409611" s="54">
        <v>0.25225860529032862</v>
      </c>
      <c r="M409611" s="54">
        <v>1.005E-2</v>
      </c>
    </row>
    <row r="409612" spans="3:13">
      <c r="C409612" s="54">
        <v>9.1568055162327189E-2</v>
      </c>
      <c r="H409612" s="54">
        <v>1.154522391840624</v>
      </c>
      <c r="M409612" s="54">
        <v>4.1910000000000003E-3</v>
      </c>
    </row>
    <row r="409613" spans="3:13">
      <c r="C409613" s="54">
        <v>4.5129438923112934E-2</v>
      </c>
      <c r="H409613" s="54">
        <v>1.0402996069596908</v>
      </c>
      <c r="M409613" s="54">
        <v>6.5300000000000004E-4</v>
      </c>
    </row>
    <row r="409614" spans="3:13">
      <c r="C409614" s="54">
        <v>4.1730626595018916E-2</v>
      </c>
      <c r="H409614" s="54">
        <v>0.94988981372467185</v>
      </c>
      <c r="M409614" s="54">
        <v>1.916E-3</v>
      </c>
    </row>
    <row r="409615" spans="3:13">
      <c r="C409615" s="54">
        <v>5.2828648431803092E-2</v>
      </c>
      <c r="H409615" s="54">
        <v>1.3137761622372364</v>
      </c>
      <c r="M409615" s="54">
        <v>6.2769999999999996E-3</v>
      </c>
    </row>
    <row r="409616" spans="3:13">
      <c r="C409616" s="54">
        <v>4.7758138428611513E-2</v>
      </c>
      <c r="H409616" s="54">
        <v>0.8876933323560392</v>
      </c>
      <c r="M409616" s="54">
        <v>3.8040000000000001E-3</v>
      </c>
    </row>
    <row r="409617" spans="3:13">
      <c r="C409617" s="54">
        <v>8.8370421335362992E-2</v>
      </c>
      <c r="H409617" s="54">
        <v>2.4315377357932824</v>
      </c>
      <c r="M409617" s="54">
        <v>2.2339999999999999E-2</v>
      </c>
    </row>
    <row r="409618" spans="3:13">
      <c r="C409618" s="54">
        <v>4.8270998206646161E-2</v>
      </c>
      <c r="H409618" s="54">
        <v>0.55191354779714785</v>
      </c>
      <c r="M409618" s="54">
        <v>1.2579E-2</v>
      </c>
    </row>
    <row r="409619" spans="3:13">
      <c r="C409619" s="54">
        <v>2.7435635935830843E-2</v>
      </c>
      <c r="H409619" s="54">
        <v>1.6581670704781704</v>
      </c>
      <c r="M409619" s="54">
        <v>4.7390000000000002E-3</v>
      </c>
    </row>
    <row r="409620" spans="3:13">
      <c r="C409620" s="54">
        <v>2.742604567359538E-2</v>
      </c>
      <c r="H409620" s="54">
        <v>0.88366407396570612</v>
      </c>
      <c r="M409620" s="54">
        <v>5.1710000000000002E-3</v>
      </c>
    </row>
    <row r="409621" spans="3:13">
      <c r="C409621" s="54">
        <v>5.7792811386112482E-2</v>
      </c>
      <c r="H409621" s="54">
        <v>0.66057008419578356</v>
      </c>
      <c r="M409621" s="54">
        <v>6.143E-3</v>
      </c>
    </row>
    <row r="409622" spans="3:13">
      <c r="C409622" s="54">
        <v>6.4995701246970891E-2</v>
      </c>
      <c r="H409622" s="54">
        <v>2.630158826949538</v>
      </c>
      <c r="M409622" s="54">
        <v>2.1676000000000001E-2</v>
      </c>
    </row>
    <row r="409623" spans="3:13">
      <c r="C409623" s="54">
        <v>0.10947431096420152</v>
      </c>
      <c r="H409623" s="54">
        <v>0.86445994415991845</v>
      </c>
      <c r="M409623" s="54">
        <v>1.337E-2</v>
      </c>
    </row>
    <row r="409624" spans="3:13">
      <c r="C409624" s="54">
        <v>4.4348950832952018E-2</v>
      </c>
      <c r="H409624" s="54">
        <v>0.86301017683041092</v>
      </c>
      <c r="M409624" s="54">
        <v>2.7339999999999999E-3</v>
      </c>
    </row>
    <row r="409625" spans="3:13">
      <c r="C409625" s="54">
        <v>8.8908291109755275E-2</v>
      </c>
      <c r="H409625" s="54">
        <v>0.68328399888534475</v>
      </c>
      <c r="M409625" s="54">
        <v>7.2820000000000003E-3</v>
      </c>
    </row>
    <row r="409626" spans="3:13">
      <c r="C409626" s="54">
        <v>6.6992408544587365E-2</v>
      </c>
      <c r="H409626" s="54">
        <v>0.666441979335476</v>
      </c>
      <c r="M409626" s="54">
        <v>8.4410000000000006E-3</v>
      </c>
    </row>
    <row r="409627" spans="3:13">
      <c r="C409627" s="54">
        <v>0.10230260038894111</v>
      </c>
      <c r="H409627" s="54">
        <v>0.84439309162889109</v>
      </c>
      <c r="M409627" s="54">
        <v>6.8950000000000001E-3</v>
      </c>
    </row>
    <row r="409628" spans="3:13">
      <c r="C409628" s="54">
        <v>7.516506817407069E-2</v>
      </c>
      <c r="H409628" s="54">
        <v>1.7888826926117365</v>
      </c>
      <c r="M409628" s="54">
        <v>1.6150000000000001E-2</v>
      </c>
    </row>
    <row r="409629" spans="3:13">
      <c r="C409629" s="54">
        <v>8.8458315191676198E-2</v>
      </c>
      <c r="H409629" s="54">
        <v>1.7695245186193906</v>
      </c>
      <c r="M409629" s="54">
        <v>2.2046E-2</v>
      </c>
    </row>
    <row r="409630" spans="3:13">
      <c r="C409630" s="54">
        <v>5.2766475957823467E-2</v>
      </c>
      <c r="H409630" s="54">
        <v>2.4769566916721195</v>
      </c>
      <c r="M409630" s="54">
        <v>2.1288999999999999E-2</v>
      </c>
    </row>
    <row r="409631" spans="3:13">
      <c r="C409631" s="54">
        <v>7.8882082704643655E-2</v>
      </c>
      <c r="H409631" s="54">
        <v>0.72338969418707011</v>
      </c>
      <c r="M409631" s="54">
        <v>7.0829999999999999E-3</v>
      </c>
    </row>
    <row r="409632" spans="3:13">
      <c r="C409632" s="54">
        <v>3.9934319161730007E-2</v>
      </c>
      <c r="H409632" s="54">
        <v>1.2145187102184853</v>
      </c>
      <c r="M409632" s="54">
        <v>4.457E-3</v>
      </c>
    </row>
    <row r="409633" spans="3:13">
      <c r="C409633" s="54">
        <v>4.9473520138967865E-2</v>
      </c>
      <c r="H409633" s="54">
        <v>0.92719115036015176</v>
      </c>
      <c r="M409633" s="54">
        <v>1.5319999999999999E-3</v>
      </c>
    </row>
    <row r="409634" spans="3:13">
      <c r="C409634" s="54">
        <v>8.5933283501507376E-2</v>
      </c>
      <c r="H409634" s="54">
        <v>0.95710533333531134</v>
      </c>
      <c r="M409634" s="54">
        <v>3.5469999999999998E-3</v>
      </c>
    </row>
    <row r="409635" spans="3:13">
      <c r="C409635" s="54">
        <v>8.3903037486537879E-2</v>
      </c>
      <c r="H409635" s="54">
        <v>0.13624322388541518</v>
      </c>
      <c r="M409635" s="54">
        <v>6.3480999999999996E-2</v>
      </c>
    </row>
    <row r="409636" spans="3:13">
      <c r="C409636" s="54">
        <v>4.5096203660596627E-2</v>
      </c>
      <c r="H409636" s="54">
        <v>0.83910288255265753</v>
      </c>
      <c r="M409636" s="54">
        <v>7.3130000000000001E-3</v>
      </c>
    </row>
    <row r="409637" spans="3:13">
      <c r="C409637" s="54">
        <v>4.74561892762718E-2</v>
      </c>
      <c r="H409637" s="54">
        <v>1.4575501446143102</v>
      </c>
      <c r="M409637" s="54">
        <v>4.4929999999999996E-3</v>
      </c>
    </row>
    <row r="409638" spans="3:13">
      <c r="C409638" s="54">
        <v>3.7301771902409665E-2</v>
      </c>
      <c r="H409638" s="54">
        <v>1.0723226474119376</v>
      </c>
      <c r="M409638" s="54">
        <v>3.0240000000000002E-3</v>
      </c>
    </row>
    <row r="409639" spans="3:13">
      <c r="C409639" s="54">
        <v>8.197247570591551E-2</v>
      </c>
      <c r="H409639" s="54">
        <v>0.9516682562066946</v>
      </c>
      <c r="M409639" s="54">
        <v>9.8930000000000008E-3</v>
      </c>
    </row>
    <row r="409640" spans="3:13">
      <c r="C409640" s="54">
        <v>4.5973586897288622E-2</v>
      </c>
      <c r="H409640" s="54">
        <v>3.9069277819552592</v>
      </c>
      <c r="M409640" s="54">
        <v>1.7845E-2</v>
      </c>
    </row>
    <row r="409641" spans="3:13">
      <c r="C409641" s="54">
        <v>0.18682881943400589</v>
      </c>
      <c r="H409641" s="54">
        <v>1.4149805236485815</v>
      </c>
      <c r="M409641" s="54">
        <v>2.3365E-2</v>
      </c>
    </row>
    <row r="409642" spans="3:13">
      <c r="C409642" s="54">
        <v>6.1667944916421961E-2</v>
      </c>
      <c r="H409642" s="54">
        <v>0.73671190350136773</v>
      </c>
      <c r="M409642" s="54">
        <v>5.1799999999999997E-3</v>
      </c>
    </row>
    <row r="409643" spans="3:13">
      <c r="C409643" s="54">
        <v>4.5748725448924728E-2</v>
      </c>
      <c r="H409643" s="54">
        <v>0.74928826455297004</v>
      </c>
      <c r="M409643" s="54">
        <v>4.9179999999999996E-3</v>
      </c>
    </row>
    <row r="409644" spans="3:13">
      <c r="C409644" s="54">
        <v>5.0761740725950395E-3</v>
      </c>
      <c r="H409644" s="54">
        <v>0.54569985204507288</v>
      </c>
      <c r="M409644" s="54">
        <v>7.9500000000000003E-4</v>
      </c>
    </row>
    <row r="409645" spans="3:13">
      <c r="C409645" s="54">
        <v>5.5107664181402539E-2</v>
      </c>
      <c r="H409645" s="54">
        <v>1.4250839924543612</v>
      </c>
      <c r="M409645" s="54">
        <v>6.5550000000000001E-3</v>
      </c>
    </row>
    <row r="409646" spans="3:13">
      <c r="C409646" s="54">
        <v>4.7591062335360472E-2</v>
      </c>
      <c r="H409646" s="54">
        <v>0.83021181325111582</v>
      </c>
      <c r="M409646" s="54">
        <v>7.489E-3</v>
      </c>
    </row>
    <row r="409647" spans="3:13">
      <c r="C409647" s="54">
        <v>2.8721736505302364E-2</v>
      </c>
      <c r="H409647" s="54">
        <v>0.93417573124540798</v>
      </c>
      <c r="M409647" s="54">
        <v>3.124E-3</v>
      </c>
    </row>
    <row r="409648" spans="3:13">
      <c r="C409648" s="54">
        <v>5.3545676131504905E-2</v>
      </c>
      <c r="H409648" s="54">
        <v>0.36545298179453939</v>
      </c>
      <c r="M409648" s="54">
        <v>2.6477000000000001E-2</v>
      </c>
    </row>
    <row r="409649" spans="3:13">
      <c r="C409649" s="54">
        <v>8.782093497681267E-4</v>
      </c>
      <c r="H409649" s="54">
        <v>1.2507751101830376</v>
      </c>
      <c r="M409649" s="54">
        <v>9.1000000000000003E-5</v>
      </c>
    </row>
    <row r="409650" spans="3:13">
      <c r="C409650" s="54">
        <v>4.0710265854282647E-2</v>
      </c>
      <c r="H409650" s="54">
        <v>0.75982678985877961</v>
      </c>
      <c r="M409650" s="54">
        <v>3.0360000000000001E-3</v>
      </c>
    </row>
    <row r="409651" spans="3:13">
      <c r="C409651" s="54">
        <v>3.7781665327779997E-2</v>
      </c>
      <c r="H409651" s="54">
        <v>7.089317904691167E-2</v>
      </c>
      <c r="M409651" s="54">
        <v>4.8391000000000003E-2</v>
      </c>
    </row>
    <row r="409652" spans="3:13">
      <c r="C409652" s="54">
        <v>2.120680180811968E-2</v>
      </c>
      <c r="H409652" s="54">
        <v>1.0771734258004013</v>
      </c>
      <c r="M409652" s="54">
        <v>2.3319999999999999E-3</v>
      </c>
    </row>
    <row r="409653" spans="3:13">
      <c r="C409653" s="54">
        <v>3.6479641426960814E-2</v>
      </c>
      <c r="H409653" s="54">
        <v>0.96927529759454656</v>
      </c>
      <c r="M409653" s="54">
        <v>2.2920000000000002E-3</v>
      </c>
    </row>
    <row r="409654" spans="3:13">
      <c r="C409654" s="54">
        <v>4.888758063401643E-2</v>
      </c>
      <c r="H409654" s="54">
        <v>0.92008399688319353</v>
      </c>
      <c r="M409654" s="54">
        <v>1.7899999999999999E-3</v>
      </c>
    </row>
    <row r="409655" spans="3:13">
      <c r="C409655" s="54">
        <v>2.9489443027787415E-2</v>
      </c>
      <c r="H409655" s="54">
        <v>0.8572094592102032</v>
      </c>
      <c r="M409655" s="54">
        <v>2.836E-3</v>
      </c>
    </row>
    <row r="409656" spans="3:13">
      <c r="C409656" s="54">
        <v>3.5794206211355054E-2</v>
      </c>
      <c r="H409656" s="54">
        <v>0.51795685396217339</v>
      </c>
      <c r="M409656" s="54">
        <v>8.0450000000000001E-3</v>
      </c>
    </row>
    <row r="409657" spans="3:13">
      <c r="C409657" s="54">
        <v>8.885580293093491E-2</v>
      </c>
      <c r="H409657" s="54">
        <v>1.3172831496082702</v>
      </c>
      <c r="M409657" s="54">
        <v>9.3650000000000001E-3</v>
      </c>
    </row>
    <row r="409658" spans="3:13">
      <c r="C409658" s="54">
        <v>2.8603795598854315E-2</v>
      </c>
      <c r="H409658" s="54">
        <v>0.61637458364227082</v>
      </c>
      <c r="M409658" s="54">
        <v>3.7799999999999999E-3</v>
      </c>
    </row>
    <row r="409659" spans="3:13">
      <c r="C409659" s="54">
        <v>2.9750287577154391E-2</v>
      </c>
      <c r="H409659" s="54">
        <v>0.94882610255893773</v>
      </c>
      <c r="M409659" s="54">
        <v>8.1800000000000004E-4</v>
      </c>
    </row>
    <row r="409660" spans="3:13">
      <c r="C409660" s="54">
        <v>4.3960780015009325E-2</v>
      </c>
      <c r="H409660" s="54">
        <v>0.83574717432239631</v>
      </c>
      <c r="M409660" s="54">
        <v>2.1810000000000002E-3</v>
      </c>
    </row>
    <row r="409661" spans="3:13">
      <c r="C409661" s="54">
        <v>1.6758963639937639E-2</v>
      </c>
      <c r="H409661" s="54">
        <v>1.3788170063221501</v>
      </c>
      <c r="M409661" s="54">
        <v>1.5920000000000001E-3</v>
      </c>
    </row>
    <row r="409662" spans="3:13">
      <c r="C409662" s="54">
        <v>4.4672080474894009E-2</v>
      </c>
      <c r="H409662" s="54">
        <v>1.0096716356022046</v>
      </c>
      <c r="M409662" s="54">
        <v>1.5969999999999999E-3</v>
      </c>
    </row>
    <row r="409663" spans="3:13">
      <c r="C409663" s="54">
        <v>0.17436949880896915</v>
      </c>
      <c r="H409663" s="54">
        <v>0.38665621958351226</v>
      </c>
      <c r="M409663" s="54">
        <v>3.3798000000000002E-2</v>
      </c>
    </row>
    <row r="409664" spans="3:13">
      <c r="C409664" s="54">
        <v>3.6780465204438513E-2</v>
      </c>
      <c r="H409664" s="54">
        <v>1.0507508843656985</v>
      </c>
      <c r="M409664" s="54">
        <v>1.0460000000000001E-3</v>
      </c>
    </row>
    <row r="409665" spans="3:13">
      <c r="C409665" s="54">
        <v>3.0833000459134109E-2</v>
      </c>
      <c r="H409665" s="54">
        <v>0.83756723499575947</v>
      </c>
      <c r="M409665" s="54">
        <v>2.4780000000000002E-3</v>
      </c>
    </row>
    <row r="409666" spans="3:13">
      <c r="C409666" s="54">
        <v>3.8043685361934088E-2</v>
      </c>
      <c r="H409666" s="54">
        <v>0.739255292424569</v>
      </c>
      <c r="M409666" s="54">
        <v>3.6099999999999999E-3</v>
      </c>
    </row>
    <row r="409667" spans="3:13">
      <c r="C409667" s="54">
        <v>2.9140050401477605E-2</v>
      </c>
      <c r="H409667" s="54">
        <v>0.98815717751944543</v>
      </c>
      <c r="M409667" s="54">
        <v>1.361E-3</v>
      </c>
    </row>
    <row r="409668" spans="3:13">
      <c r="C409668" s="54">
        <v>4.9942922227896681E-2</v>
      </c>
      <c r="H409668" s="54">
        <v>1.014306074005735</v>
      </c>
      <c r="M409668" s="54">
        <v>9.41E-4</v>
      </c>
    </row>
    <row r="409669" spans="3:13">
      <c r="C409669" s="54">
        <v>4.9463082108494615E-2</v>
      </c>
      <c r="H409669" s="54">
        <v>0.82678008761581667</v>
      </c>
      <c r="M409669" s="54">
        <v>3.4619999999999998E-3</v>
      </c>
    </row>
    <row r="409670" spans="3:13">
      <c r="C409670" s="54">
        <v>4.606552000699727E-2</v>
      </c>
      <c r="H409670" s="54">
        <v>0.89469986428125048</v>
      </c>
      <c r="M409670" s="54">
        <v>2.5360000000000001E-3</v>
      </c>
    </row>
    <row r="409671" spans="3:13">
      <c r="C409671" s="54">
        <v>3.5554141456631529E-2</v>
      </c>
      <c r="H409671" s="54">
        <v>1.1950610358590832</v>
      </c>
      <c r="M409671" s="54">
        <v>4.1619999999999999E-3</v>
      </c>
    </row>
    <row r="409672" spans="3:13">
      <c r="C409672" s="54">
        <v>3.2671684903604142E-2</v>
      </c>
      <c r="H409672" s="54">
        <v>1.1379173950693919</v>
      </c>
      <c r="M409672" s="54">
        <v>2.0449999999999999E-3</v>
      </c>
    </row>
    <row r="409673" spans="3:13">
      <c r="C409673" s="54">
        <v>3.3631924750098185E-2</v>
      </c>
      <c r="H409673" s="54">
        <v>1.2654922075171169</v>
      </c>
      <c r="M409673" s="54">
        <v>3.0379999999999999E-3</v>
      </c>
    </row>
    <row r="409674" spans="3:13">
      <c r="C409674" s="54">
        <v>2.0936738861138157E-2</v>
      </c>
      <c r="H409674" s="54">
        <v>0.40589174644881959</v>
      </c>
      <c r="M409674" s="54">
        <v>6.1500000000000001E-3</v>
      </c>
    </row>
    <row r="409675" spans="3:13">
      <c r="C409675" s="54">
        <v>3.0772951187603426E-2</v>
      </c>
      <c r="H409675" s="54">
        <v>1.1107272593582402</v>
      </c>
      <c r="M409675" s="54">
        <v>2.5799999999999998E-3</v>
      </c>
    </row>
    <row r="409676" spans="3:13">
      <c r="C409676" s="54">
        <v>0.21190060412260434</v>
      </c>
      <c r="H409676" s="54">
        <v>0.90907293396195543</v>
      </c>
      <c r="M409676" s="54">
        <v>1.2007E-2</v>
      </c>
    </row>
    <row r="409677" spans="3:13">
      <c r="C409677" s="54">
        <v>5.8735137891407052E-2</v>
      </c>
      <c r="H409677" s="54">
        <v>2.1810264457932513</v>
      </c>
      <c r="M409677" s="54">
        <v>1.6843E-2</v>
      </c>
    </row>
    <row r="409678" spans="3:13">
      <c r="C409678" s="54">
        <v>1.791399797858231E-2</v>
      </c>
      <c r="H409678" s="54">
        <v>0.83331893671806789</v>
      </c>
      <c r="M409678" s="54">
        <v>1.6000000000000001E-3</v>
      </c>
    </row>
    <row r="409679" spans="3:13">
      <c r="C409679" s="54">
        <v>2.8595590197915115E-2</v>
      </c>
      <c r="H409679" s="54">
        <v>1.1021728286262631</v>
      </c>
      <c r="M409679" s="54">
        <v>2.0089999999999999E-3</v>
      </c>
    </row>
    <row r="409680" spans="3:13">
      <c r="C409680" s="54">
        <v>1.518851294974388E-2</v>
      </c>
      <c r="H409680" s="54">
        <v>0.73633525247542397</v>
      </c>
      <c r="M409680" s="54">
        <v>1.647E-3</v>
      </c>
    </row>
    <row r="409681" spans="3:13">
      <c r="C409681" s="54">
        <v>1.3152287542009386E-2</v>
      </c>
      <c r="H409681" s="54">
        <v>2.0654325961447135</v>
      </c>
      <c r="M409681" s="54">
        <v>3.503E-3</v>
      </c>
    </row>
    <row r="409682" spans="3:13">
      <c r="C409682" s="54">
        <v>3.223722703468343E-2</v>
      </c>
      <c r="H409682" s="54">
        <v>0.9780420492915104</v>
      </c>
      <c r="M409682" s="54">
        <v>1.668E-3</v>
      </c>
    </row>
    <row r="409683" spans="3:13">
      <c r="C409683" s="54">
        <v>2.3282267087558896E-4</v>
      </c>
      <c r="H409683" s="54">
        <v>0</v>
      </c>
      <c r="M409683" s="54">
        <v>4.1199999999999999E-4</v>
      </c>
    </row>
    <row r="425986" spans="3:13">
      <c r="C425986" s="54" t="s">
        <v>1223</v>
      </c>
      <c r="H425986" s="54" t="s">
        <v>1231</v>
      </c>
      <c r="M425986" s="54" t="s">
        <v>1224</v>
      </c>
    </row>
    <row r="425987" spans="3:13">
      <c r="C425987" s="54">
        <v>4.5059906413157817E-2</v>
      </c>
      <c r="H425987" s="54">
        <v>0.96371085163482217</v>
      </c>
      <c r="M425987" s="54">
        <v>9.9200000000000004E-4</v>
      </c>
    </row>
    <row r="425988" spans="3:13">
      <c r="C425988" s="54">
        <v>3.740606523632322E-2</v>
      </c>
      <c r="H425988" s="54">
        <v>0.48465474320031932</v>
      </c>
      <c r="M425988" s="54">
        <v>1.9996E-2</v>
      </c>
    </row>
    <row r="425989" spans="3:13">
      <c r="C425989" s="54">
        <v>2.1970145413600834E-2</v>
      </c>
      <c r="H425989" s="54">
        <v>1.5528938933845255</v>
      </c>
      <c r="M425989" s="54">
        <v>3.3969999999999998E-3</v>
      </c>
    </row>
    <row r="425990" spans="3:13">
      <c r="C425990" s="54">
        <v>2.8353772922653429E-2</v>
      </c>
      <c r="H425990" s="54">
        <v>0.57426789549802493</v>
      </c>
      <c r="M425990" s="54">
        <v>4.248E-3</v>
      </c>
    </row>
    <row r="425991" spans="3:13">
      <c r="C425991" s="54">
        <v>4.3049601739210519E-2</v>
      </c>
      <c r="H425991" s="54">
        <v>0.87481123848233699</v>
      </c>
      <c r="M425991" s="54">
        <v>2.7699999999999999E-3</v>
      </c>
    </row>
    <row r="425992" spans="3:13">
      <c r="C425992" s="54">
        <v>5.3876270837737335E-2</v>
      </c>
      <c r="H425992" s="54">
        <v>1.6349631897970485</v>
      </c>
      <c r="M425992" s="54">
        <v>7.2779999999999997E-3</v>
      </c>
    </row>
    <row r="425993" spans="3:13">
      <c r="C425993" s="54">
        <v>3.8925127935938782E-2</v>
      </c>
      <c r="H425993" s="54">
        <v>0.78659382910081799</v>
      </c>
      <c r="M425993" s="54">
        <v>8.7290000000000006E-3</v>
      </c>
    </row>
    <row r="425994" spans="3:13">
      <c r="C425994" s="54">
        <v>5.9039956989634164E-2</v>
      </c>
      <c r="H425994" s="54">
        <v>0.85731048901214202</v>
      </c>
      <c r="M425994" s="54">
        <v>1.3089999999999999E-2</v>
      </c>
    </row>
    <row r="425995" spans="3:13">
      <c r="C425995" s="54">
        <v>1.7418226726490772E-2</v>
      </c>
      <c r="H425995" s="54">
        <v>0.25225860529032862</v>
      </c>
      <c r="M425995" s="54">
        <v>1.005E-2</v>
      </c>
    </row>
    <row r="425996" spans="3:13">
      <c r="C425996" s="54">
        <v>9.1568055162327189E-2</v>
      </c>
      <c r="H425996" s="54">
        <v>1.154522391840624</v>
      </c>
      <c r="M425996" s="54">
        <v>4.1910000000000003E-3</v>
      </c>
    </row>
    <row r="425997" spans="3:13">
      <c r="C425997" s="54">
        <v>4.5129438923112934E-2</v>
      </c>
      <c r="H425997" s="54">
        <v>1.0402996069596908</v>
      </c>
      <c r="M425997" s="54">
        <v>6.5300000000000004E-4</v>
      </c>
    </row>
    <row r="425998" spans="3:13">
      <c r="C425998" s="54">
        <v>4.1730626595018916E-2</v>
      </c>
      <c r="H425998" s="54">
        <v>0.94988981372467185</v>
      </c>
      <c r="M425998" s="54">
        <v>1.916E-3</v>
      </c>
    </row>
    <row r="425999" spans="3:13">
      <c r="C425999" s="54">
        <v>5.2828648431803092E-2</v>
      </c>
      <c r="H425999" s="54">
        <v>1.3137761622372364</v>
      </c>
      <c r="M425999" s="54">
        <v>6.2769999999999996E-3</v>
      </c>
    </row>
    <row r="426000" spans="3:13">
      <c r="C426000" s="54">
        <v>4.7758138428611513E-2</v>
      </c>
      <c r="H426000" s="54">
        <v>0.8876933323560392</v>
      </c>
      <c r="M426000" s="54">
        <v>3.8040000000000001E-3</v>
      </c>
    </row>
    <row r="426001" spans="3:13">
      <c r="C426001" s="54">
        <v>8.8370421335362992E-2</v>
      </c>
      <c r="H426001" s="54">
        <v>2.4315377357932824</v>
      </c>
      <c r="M426001" s="54">
        <v>2.2339999999999999E-2</v>
      </c>
    </row>
    <row r="426002" spans="3:13">
      <c r="C426002" s="54">
        <v>4.8270998206646161E-2</v>
      </c>
      <c r="H426002" s="54">
        <v>0.55191354779714785</v>
      </c>
      <c r="M426002" s="54">
        <v>1.2579E-2</v>
      </c>
    </row>
    <row r="426003" spans="3:13">
      <c r="C426003" s="54">
        <v>2.7435635935830843E-2</v>
      </c>
      <c r="H426003" s="54">
        <v>1.6581670704781704</v>
      </c>
      <c r="M426003" s="54">
        <v>4.7390000000000002E-3</v>
      </c>
    </row>
    <row r="426004" spans="3:13">
      <c r="C426004" s="54">
        <v>2.742604567359538E-2</v>
      </c>
      <c r="H426004" s="54">
        <v>0.88366407396570612</v>
      </c>
      <c r="M426004" s="54">
        <v>5.1710000000000002E-3</v>
      </c>
    </row>
    <row r="426005" spans="3:13">
      <c r="C426005" s="54">
        <v>5.7792811386112482E-2</v>
      </c>
      <c r="H426005" s="54">
        <v>0.66057008419578356</v>
      </c>
      <c r="M426005" s="54">
        <v>6.143E-3</v>
      </c>
    </row>
    <row r="426006" spans="3:13">
      <c r="C426006" s="54">
        <v>6.4995701246970891E-2</v>
      </c>
      <c r="H426006" s="54">
        <v>2.630158826949538</v>
      </c>
      <c r="M426006" s="54">
        <v>2.1676000000000001E-2</v>
      </c>
    </row>
    <row r="426007" spans="3:13">
      <c r="C426007" s="54">
        <v>0.10947431096420152</v>
      </c>
      <c r="H426007" s="54">
        <v>0.86445994415991845</v>
      </c>
      <c r="M426007" s="54">
        <v>1.337E-2</v>
      </c>
    </row>
    <row r="426008" spans="3:13">
      <c r="C426008" s="54">
        <v>4.4348950832952018E-2</v>
      </c>
      <c r="H426008" s="54">
        <v>0.86301017683041092</v>
      </c>
      <c r="M426008" s="54">
        <v>2.7339999999999999E-3</v>
      </c>
    </row>
    <row r="426009" spans="3:13">
      <c r="C426009" s="54">
        <v>8.8908291109755275E-2</v>
      </c>
      <c r="H426009" s="54">
        <v>0.68328399888534475</v>
      </c>
      <c r="M426009" s="54">
        <v>7.2820000000000003E-3</v>
      </c>
    </row>
    <row r="426010" spans="3:13">
      <c r="C426010" s="54">
        <v>6.6992408544587365E-2</v>
      </c>
      <c r="H426010" s="54">
        <v>0.666441979335476</v>
      </c>
      <c r="M426010" s="54">
        <v>8.4410000000000006E-3</v>
      </c>
    </row>
    <row r="426011" spans="3:13">
      <c r="C426011" s="54">
        <v>0.10230260038894111</v>
      </c>
      <c r="H426011" s="54">
        <v>0.84439309162889109</v>
      </c>
      <c r="M426011" s="54">
        <v>6.8950000000000001E-3</v>
      </c>
    </row>
    <row r="426012" spans="3:13">
      <c r="C426012" s="54">
        <v>7.516506817407069E-2</v>
      </c>
      <c r="H426012" s="54">
        <v>1.7888826926117365</v>
      </c>
      <c r="M426012" s="54">
        <v>1.6150000000000001E-2</v>
      </c>
    </row>
    <row r="426013" spans="3:13">
      <c r="C426013" s="54">
        <v>8.8458315191676198E-2</v>
      </c>
      <c r="H426013" s="54">
        <v>1.7695245186193906</v>
      </c>
      <c r="M426013" s="54">
        <v>2.2046E-2</v>
      </c>
    </row>
    <row r="426014" spans="3:13">
      <c r="C426014" s="54">
        <v>5.2766475957823467E-2</v>
      </c>
      <c r="H426014" s="54">
        <v>2.4769566916721195</v>
      </c>
      <c r="M426014" s="54">
        <v>2.1288999999999999E-2</v>
      </c>
    </row>
    <row r="426015" spans="3:13">
      <c r="C426015" s="54">
        <v>7.8882082704643655E-2</v>
      </c>
      <c r="H426015" s="54">
        <v>0.72338969418707011</v>
      </c>
      <c r="M426015" s="54">
        <v>7.0829999999999999E-3</v>
      </c>
    </row>
    <row r="426016" spans="3:13">
      <c r="C426016" s="54">
        <v>3.9934319161730007E-2</v>
      </c>
      <c r="H426016" s="54">
        <v>1.2145187102184853</v>
      </c>
      <c r="M426016" s="54">
        <v>4.457E-3</v>
      </c>
    </row>
    <row r="426017" spans="3:13">
      <c r="C426017" s="54">
        <v>4.9473520138967865E-2</v>
      </c>
      <c r="H426017" s="54">
        <v>0.92719115036015176</v>
      </c>
      <c r="M426017" s="54">
        <v>1.5319999999999999E-3</v>
      </c>
    </row>
    <row r="426018" spans="3:13">
      <c r="C426018" s="54">
        <v>8.5933283501507376E-2</v>
      </c>
      <c r="H426018" s="54">
        <v>0.95710533333531134</v>
      </c>
      <c r="M426018" s="54">
        <v>3.5469999999999998E-3</v>
      </c>
    </row>
    <row r="426019" spans="3:13">
      <c r="C426019" s="54">
        <v>8.3903037486537879E-2</v>
      </c>
      <c r="H426019" s="54">
        <v>0.13624322388541518</v>
      </c>
      <c r="M426019" s="54">
        <v>6.3480999999999996E-2</v>
      </c>
    </row>
    <row r="426020" spans="3:13">
      <c r="C426020" s="54">
        <v>4.5096203660596627E-2</v>
      </c>
      <c r="H426020" s="54">
        <v>0.83910288255265753</v>
      </c>
      <c r="M426020" s="54">
        <v>7.3130000000000001E-3</v>
      </c>
    </row>
    <row r="426021" spans="3:13">
      <c r="C426021" s="54">
        <v>4.74561892762718E-2</v>
      </c>
      <c r="H426021" s="54">
        <v>1.4575501446143102</v>
      </c>
      <c r="M426021" s="54">
        <v>4.4929999999999996E-3</v>
      </c>
    </row>
    <row r="426022" spans="3:13">
      <c r="C426022" s="54">
        <v>3.7301771902409665E-2</v>
      </c>
      <c r="H426022" s="54">
        <v>1.0723226474119376</v>
      </c>
      <c r="M426022" s="54">
        <v>3.0240000000000002E-3</v>
      </c>
    </row>
    <row r="426023" spans="3:13">
      <c r="C426023" s="54">
        <v>8.197247570591551E-2</v>
      </c>
      <c r="H426023" s="54">
        <v>0.9516682562066946</v>
      </c>
      <c r="M426023" s="54">
        <v>9.8930000000000008E-3</v>
      </c>
    </row>
    <row r="426024" spans="3:13">
      <c r="C426024" s="54">
        <v>4.5973586897288622E-2</v>
      </c>
      <c r="H426024" s="54">
        <v>3.9069277819552592</v>
      </c>
      <c r="M426024" s="54">
        <v>1.7845E-2</v>
      </c>
    </row>
    <row r="426025" spans="3:13">
      <c r="C426025" s="54">
        <v>0.18682881943400589</v>
      </c>
      <c r="H426025" s="54">
        <v>1.4149805236485815</v>
      </c>
      <c r="M426025" s="54">
        <v>2.3365E-2</v>
      </c>
    </row>
    <row r="426026" spans="3:13">
      <c r="C426026" s="54">
        <v>6.1667944916421961E-2</v>
      </c>
      <c r="H426026" s="54">
        <v>0.73671190350136773</v>
      </c>
      <c r="M426026" s="54">
        <v>5.1799999999999997E-3</v>
      </c>
    </row>
    <row r="426027" spans="3:13">
      <c r="C426027" s="54">
        <v>4.5748725448924728E-2</v>
      </c>
      <c r="H426027" s="54">
        <v>0.74928826455297004</v>
      </c>
      <c r="M426027" s="54">
        <v>4.9179999999999996E-3</v>
      </c>
    </row>
    <row r="426028" spans="3:13">
      <c r="C426028" s="54">
        <v>5.0761740725950395E-3</v>
      </c>
      <c r="H426028" s="54">
        <v>0.54569985204507288</v>
      </c>
      <c r="M426028" s="54">
        <v>7.9500000000000003E-4</v>
      </c>
    </row>
    <row r="426029" spans="3:13">
      <c r="C426029" s="54">
        <v>5.5107664181402539E-2</v>
      </c>
      <c r="H426029" s="54">
        <v>1.4250839924543612</v>
      </c>
      <c r="M426029" s="54">
        <v>6.5550000000000001E-3</v>
      </c>
    </row>
    <row r="426030" spans="3:13">
      <c r="C426030" s="54">
        <v>4.7591062335360472E-2</v>
      </c>
      <c r="H426030" s="54">
        <v>0.83021181325111582</v>
      </c>
      <c r="M426030" s="54">
        <v>7.489E-3</v>
      </c>
    </row>
    <row r="426031" spans="3:13">
      <c r="C426031" s="54">
        <v>2.8721736505302364E-2</v>
      </c>
      <c r="H426031" s="54">
        <v>0.93417573124540798</v>
      </c>
      <c r="M426031" s="54">
        <v>3.124E-3</v>
      </c>
    </row>
    <row r="426032" spans="3:13">
      <c r="C426032" s="54">
        <v>5.3545676131504905E-2</v>
      </c>
      <c r="H426032" s="54">
        <v>0.36545298179453939</v>
      </c>
      <c r="M426032" s="54">
        <v>2.6477000000000001E-2</v>
      </c>
    </row>
    <row r="426033" spans="3:13">
      <c r="C426033" s="54">
        <v>8.782093497681267E-4</v>
      </c>
      <c r="H426033" s="54">
        <v>1.2507751101830376</v>
      </c>
      <c r="M426033" s="54">
        <v>9.1000000000000003E-5</v>
      </c>
    </row>
    <row r="426034" spans="3:13">
      <c r="C426034" s="54">
        <v>4.0710265854282647E-2</v>
      </c>
      <c r="H426034" s="54">
        <v>0.75982678985877961</v>
      </c>
      <c r="M426034" s="54">
        <v>3.0360000000000001E-3</v>
      </c>
    </row>
    <row r="426035" spans="3:13">
      <c r="C426035" s="54">
        <v>3.7781665327779997E-2</v>
      </c>
      <c r="H426035" s="54">
        <v>7.089317904691167E-2</v>
      </c>
      <c r="M426035" s="54">
        <v>4.8391000000000003E-2</v>
      </c>
    </row>
    <row r="426036" spans="3:13">
      <c r="C426036" s="54">
        <v>2.120680180811968E-2</v>
      </c>
      <c r="H426036" s="54">
        <v>1.0771734258004013</v>
      </c>
      <c r="M426036" s="54">
        <v>2.3319999999999999E-3</v>
      </c>
    </row>
    <row r="426037" spans="3:13">
      <c r="C426037" s="54">
        <v>3.6479641426960814E-2</v>
      </c>
      <c r="H426037" s="54">
        <v>0.96927529759454656</v>
      </c>
      <c r="M426037" s="54">
        <v>2.2920000000000002E-3</v>
      </c>
    </row>
    <row r="426038" spans="3:13">
      <c r="C426038" s="54">
        <v>4.888758063401643E-2</v>
      </c>
      <c r="H426038" s="54">
        <v>0.92008399688319353</v>
      </c>
      <c r="M426038" s="54">
        <v>1.7899999999999999E-3</v>
      </c>
    </row>
    <row r="426039" spans="3:13">
      <c r="C426039" s="54">
        <v>2.9489443027787415E-2</v>
      </c>
      <c r="H426039" s="54">
        <v>0.8572094592102032</v>
      </c>
      <c r="M426039" s="54">
        <v>2.836E-3</v>
      </c>
    </row>
    <row r="426040" spans="3:13">
      <c r="C426040" s="54">
        <v>3.5794206211355054E-2</v>
      </c>
      <c r="H426040" s="54">
        <v>0.51795685396217339</v>
      </c>
      <c r="M426040" s="54">
        <v>8.0450000000000001E-3</v>
      </c>
    </row>
    <row r="426041" spans="3:13">
      <c r="C426041" s="54">
        <v>8.885580293093491E-2</v>
      </c>
      <c r="H426041" s="54">
        <v>1.3172831496082702</v>
      </c>
      <c r="M426041" s="54">
        <v>9.3650000000000001E-3</v>
      </c>
    </row>
    <row r="426042" spans="3:13">
      <c r="C426042" s="54">
        <v>2.8603795598854315E-2</v>
      </c>
      <c r="H426042" s="54">
        <v>0.61637458364227082</v>
      </c>
      <c r="M426042" s="54">
        <v>3.7799999999999999E-3</v>
      </c>
    </row>
    <row r="426043" spans="3:13">
      <c r="C426043" s="54">
        <v>2.9750287577154391E-2</v>
      </c>
      <c r="H426043" s="54">
        <v>0.94882610255893773</v>
      </c>
      <c r="M426043" s="54">
        <v>8.1800000000000004E-4</v>
      </c>
    </row>
    <row r="426044" spans="3:13">
      <c r="C426044" s="54">
        <v>4.3960780015009325E-2</v>
      </c>
      <c r="H426044" s="54">
        <v>0.83574717432239631</v>
      </c>
      <c r="M426044" s="54">
        <v>2.1810000000000002E-3</v>
      </c>
    </row>
    <row r="426045" spans="3:13">
      <c r="C426045" s="54">
        <v>1.6758963639937639E-2</v>
      </c>
      <c r="H426045" s="54">
        <v>1.3788170063221501</v>
      </c>
      <c r="M426045" s="54">
        <v>1.5920000000000001E-3</v>
      </c>
    </row>
    <row r="426046" spans="3:13">
      <c r="C426046" s="54">
        <v>4.4672080474894009E-2</v>
      </c>
      <c r="H426046" s="54">
        <v>1.0096716356022046</v>
      </c>
      <c r="M426046" s="54">
        <v>1.5969999999999999E-3</v>
      </c>
    </row>
    <row r="426047" spans="3:13">
      <c r="C426047" s="54">
        <v>0.17436949880896915</v>
      </c>
      <c r="H426047" s="54">
        <v>0.38665621958351226</v>
      </c>
      <c r="M426047" s="54">
        <v>3.3798000000000002E-2</v>
      </c>
    </row>
    <row r="426048" spans="3:13">
      <c r="C426048" s="54">
        <v>3.6780465204438513E-2</v>
      </c>
      <c r="H426048" s="54">
        <v>1.0507508843656985</v>
      </c>
      <c r="M426048" s="54">
        <v>1.0460000000000001E-3</v>
      </c>
    </row>
    <row r="426049" spans="3:13">
      <c r="C426049" s="54">
        <v>3.0833000459134109E-2</v>
      </c>
      <c r="H426049" s="54">
        <v>0.83756723499575947</v>
      </c>
      <c r="M426049" s="54">
        <v>2.4780000000000002E-3</v>
      </c>
    </row>
    <row r="426050" spans="3:13">
      <c r="C426050" s="54">
        <v>3.8043685361934088E-2</v>
      </c>
      <c r="H426050" s="54">
        <v>0.739255292424569</v>
      </c>
      <c r="M426050" s="54">
        <v>3.6099999999999999E-3</v>
      </c>
    </row>
    <row r="426051" spans="3:13">
      <c r="C426051" s="54">
        <v>2.9140050401477605E-2</v>
      </c>
      <c r="H426051" s="54">
        <v>0.98815717751944543</v>
      </c>
      <c r="M426051" s="54">
        <v>1.361E-3</v>
      </c>
    </row>
    <row r="426052" spans="3:13">
      <c r="C426052" s="54">
        <v>4.9942922227896681E-2</v>
      </c>
      <c r="H426052" s="54">
        <v>1.014306074005735</v>
      </c>
      <c r="M426052" s="54">
        <v>9.41E-4</v>
      </c>
    </row>
    <row r="426053" spans="3:13">
      <c r="C426053" s="54">
        <v>4.9463082108494615E-2</v>
      </c>
      <c r="H426053" s="54">
        <v>0.82678008761581667</v>
      </c>
      <c r="M426053" s="54">
        <v>3.4619999999999998E-3</v>
      </c>
    </row>
    <row r="426054" spans="3:13">
      <c r="C426054" s="54">
        <v>4.606552000699727E-2</v>
      </c>
      <c r="H426054" s="54">
        <v>0.89469986428125048</v>
      </c>
      <c r="M426054" s="54">
        <v>2.5360000000000001E-3</v>
      </c>
    </row>
    <row r="426055" spans="3:13">
      <c r="C426055" s="54">
        <v>3.5554141456631529E-2</v>
      </c>
      <c r="H426055" s="54">
        <v>1.1950610358590832</v>
      </c>
      <c r="M426055" s="54">
        <v>4.1619999999999999E-3</v>
      </c>
    </row>
    <row r="426056" spans="3:13">
      <c r="C426056" s="54">
        <v>3.2671684903604142E-2</v>
      </c>
      <c r="H426056" s="54">
        <v>1.1379173950693919</v>
      </c>
      <c r="M426056" s="54">
        <v>2.0449999999999999E-3</v>
      </c>
    </row>
    <row r="426057" spans="3:13">
      <c r="C426057" s="54">
        <v>3.3631924750098185E-2</v>
      </c>
      <c r="H426057" s="54">
        <v>1.2654922075171169</v>
      </c>
      <c r="M426057" s="54">
        <v>3.0379999999999999E-3</v>
      </c>
    </row>
    <row r="426058" spans="3:13">
      <c r="C426058" s="54">
        <v>2.0936738861138157E-2</v>
      </c>
      <c r="H426058" s="54">
        <v>0.40589174644881959</v>
      </c>
      <c r="M426058" s="54">
        <v>6.1500000000000001E-3</v>
      </c>
    </row>
    <row r="426059" spans="3:13">
      <c r="C426059" s="54">
        <v>3.0772951187603426E-2</v>
      </c>
      <c r="H426059" s="54">
        <v>1.1107272593582402</v>
      </c>
      <c r="M426059" s="54">
        <v>2.5799999999999998E-3</v>
      </c>
    </row>
    <row r="426060" spans="3:13">
      <c r="C426060" s="54">
        <v>0.21190060412260434</v>
      </c>
      <c r="H426060" s="54">
        <v>0.90907293396195543</v>
      </c>
      <c r="M426060" s="54">
        <v>1.2007E-2</v>
      </c>
    </row>
    <row r="426061" spans="3:13">
      <c r="C426061" s="54">
        <v>5.8735137891407052E-2</v>
      </c>
      <c r="H426061" s="54">
        <v>2.1810264457932513</v>
      </c>
      <c r="M426061" s="54">
        <v>1.6843E-2</v>
      </c>
    </row>
    <row r="426062" spans="3:13">
      <c r="C426062" s="54">
        <v>1.791399797858231E-2</v>
      </c>
      <c r="H426062" s="54">
        <v>0.83331893671806789</v>
      </c>
      <c r="M426062" s="54">
        <v>1.6000000000000001E-3</v>
      </c>
    </row>
    <row r="426063" spans="3:13">
      <c r="C426063" s="54">
        <v>2.8595590197915115E-2</v>
      </c>
      <c r="H426063" s="54">
        <v>1.1021728286262631</v>
      </c>
      <c r="M426063" s="54">
        <v>2.0089999999999999E-3</v>
      </c>
    </row>
    <row r="426064" spans="3:13">
      <c r="C426064" s="54">
        <v>1.518851294974388E-2</v>
      </c>
      <c r="H426064" s="54">
        <v>0.73633525247542397</v>
      </c>
      <c r="M426064" s="54">
        <v>1.647E-3</v>
      </c>
    </row>
    <row r="426065" spans="3:13">
      <c r="C426065" s="54">
        <v>1.3152287542009386E-2</v>
      </c>
      <c r="H426065" s="54">
        <v>2.0654325961447135</v>
      </c>
      <c r="M426065" s="54">
        <v>3.503E-3</v>
      </c>
    </row>
    <row r="426066" spans="3:13">
      <c r="C426066" s="54">
        <v>3.223722703468343E-2</v>
      </c>
      <c r="H426066" s="54">
        <v>0.9780420492915104</v>
      </c>
      <c r="M426066" s="54">
        <v>1.668E-3</v>
      </c>
    </row>
    <row r="426067" spans="3:13">
      <c r="C426067" s="54">
        <v>2.3282267087558896E-4</v>
      </c>
      <c r="H426067" s="54">
        <v>0</v>
      </c>
      <c r="M426067" s="54">
        <v>4.1199999999999999E-4</v>
      </c>
    </row>
    <row r="442370" spans="3:13">
      <c r="C442370" s="54" t="s">
        <v>1223</v>
      </c>
      <c r="H442370" s="54" t="s">
        <v>1231</v>
      </c>
      <c r="M442370" s="54" t="s">
        <v>1224</v>
      </c>
    </row>
    <row r="442371" spans="3:13">
      <c r="C442371" s="54">
        <v>4.5059906413157817E-2</v>
      </c>
      <c r="H442371" s="54">
        <v>0.96371085163482217</v>
      </c>
      <c r="M442371" s="54">
        <v>9.9200000000000004E-4</v>
      </c>
    </row>
    <row r="442372" spans="3:13">
      <c r="C442372" s="54">
        <v>3.740606523632322E-2</v>
      </c>
      <c r="H442372" s="54">
        <v>0.48465474320031932</v>
      </c>
      <c r="M442372" s="54">
        <v>1.9996E-2</v>
      </c>
    </row>
    <row r="442373" spans="3:13">
      <c r="C442373" s="54">
        <v>2.1970145413600834E-2</v>
      </c>
      <c r="H442373" s="54">
        <v>1.5528938933845255</v>
      </c>
      <c r="M442373" s="54">
        <v>3.3969999999999998E-3</v>
      </c>
    </row>
    <row r="442374" spans="3:13">
      <c r="C442374" s="54">
        <v>2.8353772922653429E-2</v>
      </c>
      <c r="H442374" s="54">
        <v>0.57426789549802493</v>
      </c>
      <c r="M442374" s="54">
        <v>4.248E-3</v>
      </c>
    </row>
    <row r="442375" spans="3:13">
      <c r="C442375" s="54">
        <v>4.3049601739210519E-2</v>
      </c>
      <c r="H442375" s="54">
        <v>0.87481123848233699</v>
      </c>
      <c r="M442375" s="54">
        <v>2.7699999999999999E-3</v>
      </c>
    </row>
    <row r="442376" spans="3:13">
      <c r="C442376" s="54">
        <v>5.3876270837737335E-2</v>
      </c>
      <c r="H442376" s="54">
        <v>1.6349631897970485</v>
      </c>
      <c r="M442376" s="54">
        <v>7.2779999999999997E-3</v>
      </c>
    </row>
    <row r="442377" spans="3:13">
      <c r="C442377" s="54">
        <v>3.8925127935938782E-2</v>
      </c>
      <c r="H442377" s="54">
        <v>0.78659382910081799</v>
      </c>
      <c r="M442377" s="54">
        <v>8.7290000000000006E-3</v>
      </c>
    </row>
    <row r="442378" spans="3:13">
      <c r="C442378" s="54">
        <v>5.9039956989634164E-2</v>
      </c>
      <c r="H442378" s="54">
        <v>0.85731048901214202</v>
      </c>
      <c r="M442378" s="54">
        <v>1.3089999999999999E-2</v>
      </c>
    </row>
    <row r="442379" spans="3:13">
      <c r="C442379" s="54">
        <v>1.7418226726490772E-2</v>
      </c>
      <c r="H442379" s="54">
        <v>0.25225860529032862</v>
      </c>
      <c r="M442379" s="54">
        <v>1.005E-2</v>
      </c>
    </row>
    <row r="442380" spans="3:13">
      <c r="C442380" s="54">
        <v>9.1568055162327189E-2</v>
      </c>
      <c r="H442380" s="54">
        <v>1.154522391840624</v>
      </c>
      <c r="M442380" s="54">
        <v>4.1910000000000003E-3</v>
      </c>
    </row>
    <row r="442381" spans="3:13">
      <c r="C442381" s="54">
        <v>4.5129438923112934E-2</v>
      </c>
      <c r="H442381" s="54">
        <v>1.0402996069596908</v>
      </c>
      <c r="M442381" s="54">
        <v>6.5300000000000004E-4</v>
      </c>
    </row>
    <row r="442382" spans="3:13">
      <c r="C442382" s="54">
        <v>4.1730626595018916E-2</v>
      </c>
      <c r="H442382" s="54">
        <v>0.94988981372467185</v>
      </c>
      <c r="M442382" s="54">
        <v>1.916E-3</v>
      </c>
    </row>
    <row r="442383" spans="3:13">
      <c r="C442383" s="54">
        <v>5.2828648431803092E-2</v>
      </c>
      <c r="H442383" s="54">
        <v>1.3137761622372364</v>
      </c>
      <c r="M442383" s="54">
        <v>6.2769999999999996E-3</v>
      </c>
    </row>
    <row r="442384" spans="3:13">
      <c r="C442384" s="54">
        <v>4.7758138428611513E-2</v>
      </c>
      <c r="H442384" s="54">
        <v>0.8876933323560392</v>
      </c>
      <c r="M442384" s="54">
        <v>3.8040000000000001E-3</v>
      </c>
    </row>
    <row r="442385" spans="3:13">
      <c r="C442385" s="54">
        <v>8.8370421335362992E-2</v>
      </c>
      <c r="H442385" s="54">
        <v>2.4315377357932824</v>
      </c>
      <c r="M442385" s="54">
        <v>2.2339999999999999E-2</v>
      </c>
    </row>
    <row r="442386" spans="3:13">
      <c r="C442386" s="54">
        <v>4.8270998206646161E-2</v>
      </c>
      <c r="H442386" s="54">
        <v>0.55191354779714785</v>
      </c>
      <c r="M442386" s="54">
        <v>1.2579E-2</v>
      </c>
    </row>
    <row r="442387" spans="3:13">
      <c r="C442387" s="54">
        <v>2.7435635935830843E-2</v>
      </c>
      <c r="H442387" s="54">
        <v>1.6581670704781704</v>
      </c>
      <c r="M442387" s="54">
        <v>4.7390000000000002E-3</v>
      </c>
    </row>
    <row r="442388" spans="3:13">
      <c r="C442388" s="54">
        <v>2.742604567359538E-2</v>
      </c>
      <c r="H442388" s="54">
        <v>0.88366407396570612</v>
      </c>
      <c r="M442388" s="54">
        <v>5.1710000000000002E-3</v>
      </c>
    </row>
    <row r="442389" spans="3:13">
      <c r="C442389" s="54">
        <v>5.7792811386112482E-2</v>
      </c>
      <c r="H442389" s="54">
        <v>0.66057008419578356</v>
      </c>
      <c r="M442389" s="54">
        <v>6.143E-3</v>
      </c>
    </row>
    <row r="442390" spans="3:13">
      <c r="C442390" s="54">
        <v>6.4995701246970891E-2</v>
      </c>
      <c r="H442390" s="54">
        <v>2.630158826949538</v>
      </c>
      <c r="M442390" s="54">
        <v>2.1676000000000001E-2</v>
      </c>
    </row>
    <row r="442391" spans="3:13">
      <c r="C442391" s="54">
        <v>0.10947431096420152</v>
      </c>
      <c r="H442391" s="54">
        <v>0.86445994415991845</v>
      </c>
      <c r="M442391" s="54">
        <v>1.337E-2</v>
      </c>
    </row>
    <row r="442392" spans="3:13">
      <c r="C442392" s="54">
        <v>4.4348950832952018E-2</v>
      </c>
      <c r="H442392" s="54">
        <v>0.86301017683041092</v>
      </c>
      <c r="M442392" s="54">
        <v>2.7339999999999999E-3</v>
      </c>
    </row>
    <row r="442393" spans="3:13">
      <c r="C442393" s="54">
        <v>8.8908291109755275E-2</v>
      </c>
      <c r="H442393" s="54">
        <v>0.68328399888534475</v>
      </c>
      <c r="M442393" s="54">
        <v>7.2820000000000003E-3</v>
      </c>
    </row>
    <row r="442394" spans="3:13">
      <c r="C442394" s="54">
        <v>6.6992408544587365E-2</v>
      </c>
      <c r="H442394" s="54">
        <v>0.666441979335476</v>
      </c>
      <c r="M442394" s="54">
        <v>8.4410000000000006E-3</v>
      </c>
    </row>
    <row r="442395" spans="3:13">
      <c r="C442395" s="54">
        <v>0.10230260038894111</v>
      </c>
      <c r="H442395" s="54">
        <v>0.84439309162889109</v>
      </c>
      <c r="M442395" s="54">
        <v>6.8950000000000001E-3</v>
      </c>
    </row>
    <row r="442396" spans="3:13">
      <c r="C442396" s="54">
        <v>7.516506817407069E-2</v>
      </c>
      <c r="H442396" s="54">
        <v>1.7888826926117365</v>
      </c>
      <c r="M442396" s="54">
        <v>1.6150000000000001E-2</v>
      </c>
    </row>
    <row r="442397" spans="3:13">
      <c r="C442397" s="54">
        <v>8.8458315191676198E-2</v>
      </c>
      <c r="H442397" s="54">
        <v>1.7695245186193906</v>
      </c>
      <c r="M442397" s="54">
        <v>2.2046E-2</v>
      </c>
    </row>
    <row r="442398" spans="3:13">
      <c r="C442398" s="54">
        <v>5.2766475957823467E-2</v>
      </c>
      <c r="H442398" s="54">
        <v>2.4769566916721195</v>
      </c>
      <c r="M442398" s="54">
        <v>2.1288999999999999E-2</v>
      </c>
    </row>
    <row r="442399" spans="3:13">
      <c r="C442399" s="54">
        <v>7.8882082704643655E-2</v>
      </c>
      <c r="H442399" s="54">
        <v>0.72338969418707011</v>
      </c>
      <c r="M442399" s="54">
        <v>7.0829999999999999E-3</v>
      </c>
    </row>
    <row r="442400" spans="3:13">
      <c r="C442400" s="54">
        <v>3.9934319161730007E-2</v>
      </c>
      <c r="H442400" s="54">
        <v>1.2145187102184853</v>
      </c>
      <c r="M442400" s="54">
        <v>4.457E-3</v>
      </c>
    </row>
    <row r="442401" spans="3:13">
      <c r="C442401" s="54">
        <v>4.9473520138967865E-2</v>
      </c>
      <c r="H442401" s="54">
        <v>0.92719115036015176</v>
      </c>
      <c r="M442401" s="54">
        <v>1.5319999999999999E-3</v>
      </c>
    </row>
    <row r="442402" spans="3:13">
      <c r="C442402" s="54">
        <v>8.5933283501507376E-2</v>
      </c>
      <c r="H442402" s="54">
        <v>0.95710533333531134</v>
      </c>
      <c r="M442402" s="54">
        <v>3.5469999999999998E-3</v>
      </c>
    </row>
    <row r="442403" spans="3:13">
      <c r="C442403" s="54">
        <v>8.3903037486537879E-2</v>
      </c>
      <c r="H442403" s="54">
        <v>0.13624322388541518</v>
      </c>
      <c r="M442403" s="54">
        <v>6.3480999999999996E-2</v>
      </c>
    </row>
    <row r="442404" spans="3:13">
      <c r="C442404" s="54">
        <v>4.5096203660596627E-2</v>
      </c>
      <c r="H442404" s="54">
        <v>0.83910288255265753</v>
      </c>
      <c r="M442404" s="54">
        <v>7.3130000000000001E-3</v>
      </c>
    </row>
    <row r="442405" spans="3:13">
      <c r="C442405" s="54">
        <v>4.74561892762718E-2</v>
      </c>
      <c r="H442405" s="54">
        <v>1.4575501446143102</v>
      </c>
      <c r="M442405" s="54">
        <v>4.4929999999999996E-3</v>
      </c>
    </row>
    <row r="442406" spans="3:13">
      <c r="C442406" s="54">
        <v>3.7301771902409665E-2</v>
      </c>
      <c r="H442406" s="54">
        <v>1.0723226474119376</v>
      </c>
      <c r="M442406" s="54">
        <v>3.0240000000000002E-3</v>
      </c>
    </row>
    <row r="442407" spans="3:13">
      <c r="C442407" s="54">
        <v>8.197247570591551E-2</v>
      </c>
      <c r="H442407" s="54">
        <v>0.9516682562066946</v>
      </c>
      <c r="M442407" s="54">
        <v>9.8930000000000008E-3</v>
      </c>
    </row>
    <row r="442408" spans="3:13">
      <c r="C442408" s="54">
        <v>4.5973586897288622E-2</v>
      </c>
      <c r="H442408" s="54">
        <v>3.9069277819552592</v>
      </c>
      <c r="M442408" s="54">
        <v>1.7845E-2</v>
      </c>
    </row>
    <row r="442409" spans="3:13">
      <c r="C442409" s="54">
        <v>0.18682881943400589</v>
      </c>
      <c r="H442409" s="54">
        <v>1.4149805236485815</v>
      </c>
      <c r="M442409" s="54">
        <v>2.3365E-2</v>
      </c>
    </row>
    <row r="442410" spans="3:13">
      <c r="C442410" s="54">
        <v>6.1667944916421961E-2</v>
      </c>
      <c r="H442410" s="54">
        <v>0.73671190350136773</v>
      </c>
      <c r="M442410" s="54">
        <v>5.1799999999999997E-3</v>
      </c>
    </row>
    <row r="442411" spans="3:13">
      <c r="C442411" s="54">
        <v>4.5748725448924728E-2</v>
      </c>
      <c r="H442411" s="54">
        <v>0.74928826455297004</v>
      </c>
      <c r="M442411" s="54">
        <v>4.9179999999999996E-3</v>
      </c>
    </row>
    <row r="442412" spans="3:13">
      <c r="C442412" s="54">
        <v>5.0761740725950395E-3</v>
      </c>
      <c r="H442412" s="54">
        <v>0.54569985204507288</v>
      </c>
      <c r="M442412" s="54">
        <v>7.9500000000000003E-4</v>
      </c>
    </row>
    <row r="442413" spans="3:13">
      <c r="C442413" s="54">
        <v>5.5107664181402539E-2</v>
      </c>
      <c r="H442413" s="54">
        <v>1.4250839924543612</v>
      </c>
      <c r="M442413" s="54">
        <v>6.5550000000000001E-3</v>
      </c>
    </row>
    <row r="442414" spans="3:13">
      <c r="C442414" s="54">
        <v>4.7591062335360472E-2</v>
      </c>
      <c r="H442414" s="54">
        <v>0.83021181325111582</v>
      </c>
      <c r="M442414" s="54">
        <v>7.489E-3</v>
      </c>
    </row>
    <row r="442415" spans="3:13">
      <c r="C442415" s="54">
        <v>2.8721736505302364E-2</v>
      </c>
      <c r="H442415" s="54">
        <v>0.93417573124540798</v>
      </c>
      <c r="M442415" s="54">
        <v>3.124E-3</v>
      </c>
    </row>
    <row r="442416" spans="3:13">
      <c r="C442416" s="54">
        <v>5.3545676131504905E-2</v>
      </c>
      <c r="H442416" s="54">
        <v>0.36545298179453939</v>
      </c>
      <c r="M442416" s="54">
        <v>2.6477000000000001E-2</v>
      </c>
    </row>
    <row r="442417" spans="3:13">
      <c r="C442417" s="54">
        <v>8.782093497681267E-4</v>
      </c>
      <c r="H442417" s="54">
        <v>1.2507751101830376</v>
      </c>
      <c r="M442417" s="54">
        <v>9.1000000000000003E-5</v>
      </c>
    </row>
    <row r="442418" spans="3:13">
      <c r="C442418" s="54">
        <v>4.0710265854282647E-2</v>
      </c>
      <c r="H442418" s="54">
        <v>0.75982678985877961</v>
      </c>
      <c r="M442418" s="54">
        <v>3.0360000000000001E-3</v>
      </c>
    </row>
    <row r="442419" spans="3:13">
      <c r="C442419" s="54">
        <v>3.7781665327779997E-2</v>
      </c>
      <c r="H442419" s="54">
        <v>7.089317904691167E-2</v>
      </c>
      <c r="M442419" s="54">
        <v>4.8391000000000003E-2</v>
      </c>
    </row>
    <row r="442420" spans="3:13">
      <c r="C442420" s="54">
        <v>2.120680180811968E-2</v>
      </c>
      <c r="H442420" s="54">
        <v>1.0771734258004013</v>
      </c>
      <c r="M442420" s="54">
        <v>2.3319999999999999E-3</v>
      </c>
    </row>
    <row r="442421" spans="3:13">
      <c r="C442421" s="54">
        <v>3.6479641426960814E-2</v>
      </c>
      <c r="H442421" s="54">
        <v>0.96927529759454656</v>
      </c>
      <c r="M442421" s="54">
        <v>2.2920000000000002E-3</v>
      </c>
    </row>
    <row r="442422" spans="3:13">
      <c r="C442422" s="54">
        <v>4.888758063401643E-2</v>
      </c>
      <c r="H442422" s="54">
        <v>0.92008399688319353</v>
      </c>
      <c r="M442422" s="54">
        <v>1.7899999999999999E-3</v>
      </c>
    </row>
    <row r="442423" spans="3:13">
      <c r="C442423" s="54">
        <v>2.9489443027787415E-2</v>
      </c>
      <c r="H442423" s="54">
        <v>0.8572094592102032</v>
      </c>
      <c r="M442423" s="54">
        <v>2.836E-3</v>
      </c>
    </row>
    <row r="442424" spans="3:13">
      <c r="C442424" s="54">
        <v>3.5794206211355054E-2</v>
      </c>
      <c r="H442424" s="54">
        <v>0.51795685396217339</v>
      </c>
      <c r="M442424" s="54">
        <v>8.0450000000000001E-3</v>
      </c>
    </row>
    <row r="442425" spans="3:13">
      <c r="C442425" s="54">
        <v>8.885580293093491E-2</v>
      </c>
      <c r="H442425" s="54">
        <v>1.3172831496082702</v>
      </c>
      <c r="M442425" s="54">
        <v>9.3650000000000001E-3</v>
      </c>
    </row>
    <row r="442426" spans="3:13">
      <c r="C442426" s="54">
        <v>2.8603795598854315E-2</v>
      </c>
      <c r="H442426" s="54">
        <v>0.61637458364227082</v>
      </c>
      <c r="M442426" s="54">
        <v>3.7799999999999999E-3</v>
      </c>
    </row>
    <row r="442427" spans="3:13">
      <c r="C442427" s="54">
        <v>2.9750287577154391E-2</v>
      </c>
      <c r="H442427" s="54">
        <v>0.94882610255893773</v>
      </c>
      <c r="M442427" s="54">
        <v>8.1800000000000004E-4</v>
      </c>
    </row>
    <row r="442428" spans="3:13">
      <c r="C442428" s="54">
        <v>4.3960780015009325E-2</v>
      </c>
      <c r="H442428" s="54">
        <v>0.83574717432239631</v>
      </c>
      <c r="M442428" s="54">
        <v>2.1810000000000002E-3</v>
      </c>
    </row>
    <row r="442429" spans="3:13">
      <c r="C442429" s="54">
        <v>1.6758963639937639E-2</v>
      </c>
      <c r="H442429" s="54">
        <v>1.3788170063221501</v>
      </c>
      <c r="M442429" s="54">
        <v>1.5920000000000001E-3</v>
      </c>
    </row>
    <row r="442430" spans="3:13">
      <c r="C442430" s="54">
        <v>4.4672080474894009E-2</v>
      </c>
      <c r="H442430" s="54">
        <v>1.0096716356022046</v>
      </c>
      <c r="M442430" s="54">
        <v>1.5969999999999999E-3</v>
      </c>
    </row>
    <row r="442431" spans="3:13">
      <c r="C442431" s="54">
        <v>0.17436949880896915</v>
      </c>
      <c r="H442431" s="54">
        <v>0.38665621958351226</v>
      </c>
      <c r="M442431" s="54">
        <v>3.3798000000000002E-2</v>
      </c>
    </row>
    <row r="442432" spans="3:13">
      <c r="C442432" s="54">
        <v>3.6780465204438513E-2</v>
      </c>
      <c r="H442432" s="54">
        <v>1.0507508843656985</v>
      </c>
      <c r="M442432" s="54">
        <v>1.0460000000000001E-3</v>
      </c>
    </row>
    <row r="442433" spans="3:13">
      <c r="C442433" s="54">
        <v>3.0833000459134109E-2</v>
      </c>
      <c r="H442433" s="54">
        <v>0.83756723499575947</v>
      </c>
      <c r="M442433" s="54">
        <v>2.4780000000000002E-3</v>
      </c>
    </row>
    <row r="442434" spans="3:13">
      <c r="C442434" s="54">
        <v>3.8043685361934088E-2</v>
      </c>
      <c r="H442434" s="54">
        <v>0.739255292424569</v>
      </c>
      <c r="M442434" s="54">
        <v>3.6099999999999999E-3</v>
      </c>
    </row>
    <row r="442435" spans="3:13">
      <c r="C442435" s="54">
        <v>2.9140050401477605E-2</v>
      </c>
      <c r="H442435" s="54">
        <v>0.98815717751944543</v>
      </c>
      <c r="M442435" s="54">
        <v>1.361E-3</v>
      </c>
    </row>
    <row r="442436" spans="3:13">
      <c r="C442436" s="54">
        <v>4.9942922227896681E-2</v>
      </c>
      <c r="H442436" s="54">
        <v>1.014306074005735</v>
      </c>
      <c r="M442436" s="54">
        <v>9.41E-4</v>
      </c>
    </row>
    <row r="442437" spans="3:13">
      <c r="C442437" s="54">
        <v>4.9463082108494615E-2</v>
      </c>
      <c r="H442437" s="54">
        <v>0.82678008761581667</v>
      </c>
      <c r="M442437" s="54">
        <v>3.4619999999999998E-3</v>
      </c>
    </row>
    <row r="442438" spans="3:13">
      <c r="C442438" s="54">
        <v>4.606552000699727E-2</v>
      </c>
      <c r="H442438" s="54">
        <v>0.89469986428125048</v>
      </c>
      <c r="M442438" s="54">
        <v>2.5360000000000001E-3</v>
      </c>
    </row>
    <row r="442439" spans="3:13">
      <c r="C442439" s="54">
        <v>3.5554141456631529E-2</v>
      </c>
      <c r="H442439" s="54">
        <v>1.1950610358590832</v>
      </c>
      <c r="M442439" s="54">
        <v>4.1619999999999999E-3</v>
      </c>
    </row>
    <row r="442440" spans="3:13">
      <c r="C442440" s="54">
        <v>3.2671684903604142E-2</v>
      </c>
      <c r="H442440" s="54">
        <v>1.1379173950693919</v>
      </c>
      <c r="M442440" s="54">
        <v>2.0449999999999999E-3</v>
      </c>
    </row>
    <row r="442441" spans="3:13">
      <c r="C442441" s="54">
        <v>3.3631924750098185E-2</v>
      </c>
      <c r="H442441" s="54">
        <v>1.2654922075171169</v>
      </c>
      <c r="M442441" s="54">
        <v>3.0379999999999999E-3</v>
      </c>
    </row>
    <row r="442442" spans="3:13">
      <c r="C442442" s="54">
        <v>2.0936738861138157E-2</v>
      </c>
      <c r="H442442" s="54">
        <v>0.40589174644881959</v>
      </c>
      <c r="M442442" s="54">
        <v>6.1500000000000001E-3</v>
      </c>
    </row>
    <row r="442443" spans="3:13">
      <c r="C442443" s="54">
        <v>3.0772951187603426E-2</v>
      </c>
      <c r="H442443" s="54">
        <v>1.1107272593582402</v>
      </c>
      <c r="M442443" s="54">
        <v>2.5799999999999998E-3</v>
      </c>
    </row>
    <row r="442444" spans="3:13">
      <c r="C442444" s="54">
        <v>0.21190060412260434</v>
      </c>
      <c r="H442444" s="54">
        <v>0.90907293396195543</v>
      </c>
      <c r="M442444" s="54">
        <v>1.2007E-2</v>
      </c>
    </row>
    <row r="442445" spans="3:13">
      <c r="C442445" s="54">
        <v>5.8735137891407052E-2</v>
      </c>
      <c r="H442445" s="54">
        <v>2.1810264457932513</v>
      </c>
      <c r="M442445" s="54">
        <v>1.6843E-2</v>
      </c>
    </row>
    <row r="442446" spans="3:13">
      <c r="C442446" s="54">
        <v>1.791399797858231E-2</v>
      </c>
      <c r="H442446" s="54">
        <v>0.83331893671806789</v>
      </c>
      <c r="M442446" s="54">
        <v>1.6000000000000001E-3</v>
      </c>
    </row>
    <row r="442447" spans="3:13">
      <c r="C442447" s="54">
        <v>2.8595590197915115E-2</v>
      </c>
      <c r="H442447" s="54">
        <v>1.1021728286262631</v>
      </c>
      <c r="M442447" s="54">
        <v>2.0089999999999999E-3</v>
      </c>
    </row>
    <row r="442448" spans="3:13">
      <c r="C442448" s="54">
        <v>1.518851294974388E-2</v>
      </c>
      <c r="H442448" s="54">
        <v>0.73633525247542397</v>
      </c>
      <c r="M442448" s="54">
        <v>1.647E-3</v>
      </c>
    </row>
    <row r="442449" spans="3:13">
      <c r="C442449" s="54">
        <v>1.3152287542009386E-2</v>
      </c>
      <c r="H442449" s="54">
        <v>2.0654325961447135</v>
      </c>
      <c r="M442449" s="54">
        <v>3.503E-3</v>
      </c>
    </row>
    <row r="442450" spans="3:13">
      <c r="C442450" s="54">
        <v>3.223722703468343E-2</v>
      </c>
      <c r="H442450" s="54">
        <v>0.9780420492915104</v>
      </c>
      <c r="M442450" s="54">
        <v>1.668E-3</v>
      </c>
    </row>
    <row r="442451" spans="3:13">
      <c r="C442451" s="54">
        <v>2.3282267087558896E-4</v>
      </c>
      <c r="H442451" s="54">
        <v>0</v>
      </c>
      <c r="M442451" s="54">
        <v>4.1199999999999999E-4</v>
      </c>
    </row>
    <row r="458754" spans="3:13">
      <c r="C458754" s="54" t="s">
        <v>1223</v>
      </c>
      <c r="H458754" s="54" t="s">
        <v>1231</v>
      </c>
      <c r="M458754" s="54" t="s">
        <v>1224</v>
      </c>
    </row>
    <row r="458755" spans="3:13">
      <c r="C458755" s="54">
        <v>4.5059906413157817E-2</v>
      </c>
      <c r="H458755" s="54">
        <v>0.96371085163482217</v>
      </c>
      <c r="M458755" s="54">
        <v>9.9200000000000004E-4</v>
      </c>
    </row>
    <row r="458756" spans="3:13">
      <c r="C458756" s="54">
        <v>3.740606523632322E-2</v>
      </c>
      <c r="H458756" s="54">
        <v>0.48465474320031932</v>
      </c>
      <c r="M458756" s="54">
        <v>1.9996E-2</v>
      </c>
    </row>
    <row r="458757" spans="3:13">
      <c r="C458757" s="54">
        <v>2.1970145413600834E-2</v>
      </c>
      <c r="H458757" s="54">
        <v>1.5528938933845255</v>
      </c>
      <c r="M458757" s="54">
        <v>3.3969999999999998E-3</v>
      </c>
    </row>
    <row r="458758" spans="3:13">
      <c r="C458758" s="54">
        <v>2.8353772922653429E-2</v>
      </c>
      <c r="H458758" s="54">
        <v>0.57426789549802493</v>
      </c>
      <c r="M458758" s="54">
        <v>4.248E-3</v>
      </c>
    </row>
    <row r="458759" spans="3:13">
      <c r="C458759" s="54">
        <v>4.3049601739210519E-2</v>
      </c>
      <c r="H458759" s="54">
        <v>0.87481123848233699</v>
      </c>
      <c r="M458759" s="54">
        <v>2.7699999999999999E-3</v>
      </c>
    </row>
    <row r="458760" spans="3:13">
      <c r="C458760" s="54">
        <v>5.3876270837737335E-2</v>
      </c>
      <c r="H458760" s="54">
        <v>1.6349631897970485</v>
      </c>
      <c r="M458760" s="54">
        <v>7.2779999999999997E-3</v>
      </c>
    </row>
    <row r="458761" spans="3:13">
      <c r="C458761" s="54">
        <v>3.8925127935938782E-2</v>
      </c>
      <c r="H458761" s="54">
        <v>0.78659382910081799</v>
      </c>
      <c r="M458761" s="54">
        <v>8.7290000000000006E-3</v>
      </c>
    </row>
    <row r="458762" spans="3:13">
      <c r="C458762" s="54">
        <v>5.9039956989634164E-2</v>
      </c>
      <c r="H458762" s="54">
        <v>0.85731048901214202</v>
      </c>
      <c r="M458762" s="54">
        <v>1.3089999999999999E-2</v>
      </c>
    </row>
    <row r="458763" spans="3:13">
      <c r="C458763" s="54">
        <v>1.7418226726490772E-2</v>
      </c>
      <c r="H458763" s="54">
        <v>0.25225860529032862</v>
      </c>
      <c r="M458763" s="54">
        <v>1.005E-2</v>
      </c>
    </row>
    <row r="458764" spans="3:13">
      <c r="C458764" s="54">
        <v>9.1568055162327189E-2</v>
      </c>
      <c r="H458764" s="54">
        <v>1.154522391840624</v>
      </c>
      <c r="M458764" s="54">
        <v>4.1910000000000003E-3</v>
      </c>
    </row>
    <row r="458765" spans="3:13">
      <c r="C458765" s="54">
        <v>4.5129438923112934E-2</v>
      </c>
      <c r="H458765" s="54">
        <v>1.0402996069596908</v>
      </c>
      <c r="M458765" s="54">
        <v>6.5300000000000004E-4</v>
      </c>
    </row>
    <row r="458766" spans="3:13">
      <c r="C458766" s="54">
        <v>4.1730626595018916E-2</v>
      </c>
      <c r="H458766" s="54">
        <v>0.94988981372467185</v>
      </c>
      <c r="M458766" s="54">
        <v>1.916E-3</v>
      </c>
    </row>
    <row r="458767" spans="3:13">
      <c r="C458767" s="54">
        <v>5.2828648431803092E-2</v>
      </c>
      <c r="H458767" s="54">
        <v>1.3137761622372364</v>
      </c>
      <c r="M458767" s="54">
        <v>6.2769999999999996E-3</v>
      </c>
    </row>
    <row r="458768" spans="3:13">
      <c r="C458768" s="54">
        <v>4.7758138428611513E-2</v>
      </c>
      <c r="H458768" s="54">
        <v>0.8876933323560392</v>
      </c>
      <c r="M458768" s="54">
        <v>3.8040000000000001E-3</v>
      </c>
    </row>
    <row r="458769" spans="3:13">
      <c r="C458769" s="54">
        <v>8.8370421335362992E-2</v>
      </c>
      <c r="H458769" s="54">
        <v>2.4315377357932824</v>
      </c>
      <c r="M458769" s="54">
        <v>2.2339999999999999E-2</v>
      </c>
    </row>
    <row r="458770" spans="3:13">
      <c r="C458770" s="54">
        <v>4.8270998206646161E-2</v>
      </c>
      <c r="H458770" s="54">
        <v>0.55191354779714785</v>
      </c>
      <c r="M458770" s="54">
        <v>1.2579E-2</v>
      </c>
    </row>
    <row r="458771" spans="3:13">
      <c r="C458771" s="54">
        <v>2.7435635935830843E-2</v>
      </c>
      <c r="H458771" s="54">
        <v>1.6581670704781704</v>
      </c>
      <c r="M458771" s="54">
        <v>4.7390000000000002E-3</v>
      </c>
    </row>
    <row r="458772" spans="3:13">
      <c r="C458772" s="54">
        <v>2.742604567359538E-2</v>
      </c>
      <c r="H458772" s="54">
        <v>0.88366407396570612</v>
      </c>
      <c r="M458772" s="54">
        <v>5.1710000000000002E-3</v>
      </c>
    </row>
    <row r="458773" spans="3:13">
      <c r="C458773" s="54">
        <v>5.7792811386112482E-2</v>
      </c>
      <c r="H458773" s="54">
        <v>0.66057008419578356</v>
      </c>
      <c r="M458773" s="54">
        <v>6.143E-3</v>
      </c>
    </row>
    <row r="458774" spans="3:13">
      <c r="C458774" s="54">
        <v>6.4995701246970891E-2</v>
      </c>
      <c r="H458774" s="54">
        <v>2.630158826949538</v>
      </c>
      <c r="M458774" s="54">
        <v>2.1676000000000001E-2</v>
      </c>
    </row>
    <row r="458775" spans="3:13">
      <c r="C458775" s="54">
        <v>0.10947431096420152</v>
      </c>
      <c r="H458775" s="54">
        <v>0.86445994415991845</v>
      </c>
      <c r="M458775" s="54">
        <v>1.337E-2</v>
      </c>
    </row>
    <row r="458776" spans="3:13">
      <c r="C458776" s="54">
        <v>4.4348950832952018E-2</v>
      </c>
      <c r="H458776" s="54">
        <v>0.86301017683041092</v>
      </c>
      <c r="M458776" s="54">
        <v>2.7339999999999999E-3</v>
      </c>
    </row>
    <row r="458777" spans="3:13">
      <c r="C458777" s="54">
        <v>8.8908291109755275E-2</v>
      </c>
      <c r="H458777" s="54">
        <v>0.68328399888534475</v>
      </c>
      <c r="M458777" s="54">
        <v>7.2820000000000003E-3</v>
      </c>
    </row>
    <row r="458778" spans="3:13">
      <c r="C458778" s="54">
        <v>6.6992408544587365E-2</v>
      </c>
      <c r="H458778" s="54">
        <v>0.666441979335476</v>
      </c>
      <c r="M458778" s="54">
        <v>8.4410000000000006E-3</v>
      </c>
    </row>
    <row r="458779" spans="3:13">
      <c r="C458779" s="54">
        <v>0.10230260038894111</v>
      </c>
      <c r="H458779" s="54">
        <v>0.84439309162889109</v>
      </c>
      <c r="M458779" s="54">
        <v>6.8950000000000001E-3</v>
      </c>
    </row>
    <row r="458780" spans="3:13">
      <c r="C458780" s="54">
        <v>7.516506817407069E-2</v>
      </c>
      <c r="H458780" s="54">
        <v>1.7888826926117365</v>
      </c>
      <c r="M458780" s="54">
        <v>1.6150000000000001E-2</v>
      </c>
    </row>
    <row r="458781" spans="3:13">
      <c r="C458781" s="54">
        <v>8.8458315191676198E-2</v>
      </c>
      <c r="H458781" s="54">
        <v>1.7695245186193906</v>
      </c>
      <c r="M458781" s="54">
        <v>2.2046E-2</v>
      </c>
    </row>
    <row r="458782" spans="3:13">
      <c r="C458782" s="54">
        <v>5.2766475957823467E-2</v>
      </c>
      <c r="H458782" s="54">
        <v>2.4769566916721195</v>
      </c>
      <c r="M458782" s="54">
        <v>2.1288999999999999E-2</v>
      </c>
    </row>
    <row r="458783" spans="3:13">
      <c r="C458783" s="54">
        <v>7.8882082704643655E-2</v>
      </c>
      <c r="H458783" s="54">
        <v>0.72338969418707011</v>
      </c>
      <c r="M458783" s="54">
        <v>7.0829999999999999E-3</v>
      </c>
    </row>
    <row r="458784" spans="3:13">
      <c r="C458784" s="54">
        <v>3.9934319161730007E-2</v>
      </c>
      <c r="H458784" s="54">
        <v>1.2145187102184853</v>
      </c>
      <c r="M458784" s="54">
        <v>4.457E-3</v>
      </c>
    </row>
    <row r="458785" spans="3:13">
      <c r="C458785" s="54">
        <v>4.9473520138967865E-2</v>
      </c>
      <c r="H458785" s="54">
        <v>0.92719115036015176</v>
      </c>
      <c r="M458785" s="54">
        <v>1.5319999999999999E-3</v>
      </c>
    </row>
    <row r="458786" spans="3:13">
      <c r="C458786" s="54">
        <v>8.5933283501507376E-2</v>
      </c>
      <c r="H458786" s="54">
        <v>0.95710533333531134</v>
      </c>
      <c r="M458786" s="54">
        <v>3.5469999999999998E-3</v>
      </c>
    </row>
    <row r="458787" spans="3:13">
      <c r="C458787" s="54">
        <v>8.3903037486537879E-2</v>
      </c>
      <c r="H458787" s="54">
        <v>0.13624322388541518</v>
      </c>
      <c r="M458787" s="54">
        <v>6.3480999999999996E-2</v>
      </c>
    </row>
    <row r="458788" spans="3:13">
      <c r="C458788" s="54">
        <v>4.5096203660596627E-2</v>
      </c>
      <c r="H458788" s="54">
        <v>0.83910288255265753</v>
      </c>
      <c r="M458788" s="54">
        <v>7.3130000000000001E-3</v>
      </c>
    </row>
    <row r="458789" spans="3:13">
      <c r="C458789" s="54">
        <v>4.74561892762718E-2</v>
      </c>
      <c r="H458789" s="54">
        <v>1.4575501446143102</v>
      </c>
      <c r="M458789" s="54">
        <v>4.4929999999999996E-3</v>
      </c>
    </row>
    <row r="458790" spans="3:13">
      <c r="C458790" s="54">
        <v>3.7301771902409665E-2</v>
      </c>
      <c r="H458790" s="54">
        <v>1.0723226474119376</v>
      </c>
      <c r="M458790" s="54">
        <v>3.0240000000000002E-3</v>
      </c>
    </row>
    <row r="458791" spans="3:13">
      <c r="C458791" s="54">
        <v>8.197247570591551E-2</v>
      </c>
      <c r="H458791" s="54">
        <v>0.9516682562066946</v>
      </c>
      <c r="M458791" s="54">
        <v>9.8930000000000008E-3</v>
      </c>
    </row>
    <row r="458792" spans="3:13">
      <c r="C458792" s="54">
        <v>4.5973586897288622E-2</v>
      </c>
      <c r="H458792" s="54">
        <v>3.9069277819552592</v>
      </c>
      <c r="M458792" s="54">
        <v>1.7845E-2</v>
      </c>
    </row>
    <row r="458793" spans="3:13">
      <c r="C458793" s="54">
        <v>0.18682881943400589</v>
      </c>
      <c r="H458793" s="54">
        <v>1.4149805236485815</v>
      </c>
      <c r="M458793" s="54">
        <v>2.3365E-2</v>
      </c>
    </row>
    <row r="458794" spans="3:13">
      <c r="C458794" s="54">
        <v>6.1667944916421961E-2</v>
      </c>
      <c r="H458794" s="54">
        <v>0.73671190350136773</v>
      </c>
      <c r="M458794" s="54">
        <v>5.1799999999999997E-3</v>
      </c>
    </row>
    <row r="458795" spans="3:13">
      <c r="C458795" s="54">
        <v>4.5748725448924728E-2</v>
      </c>
      <c r="H458795" s="54">
        <v>0.74928826455297004</v>
      </c>
      <c r="M458795" s="54">
        <v>4.9179999999999996E-3</v>
      </c>
    </row>
    <row r="458796" spans="3:13">
      <c r="C458796" s="54">
        <v>5.0761740725950395E-3</v>
      </c>
      <c r="H458796" s="54">
        <v>0.54569985204507288</v>
      </c>
      <c r="M458796" s="54">
        <v>7.9500000000000003E-4</v>
      </c>
    </row>
    <row r="458797" spans="3:13">
      <c r="C458797" s="54">
        <v>5.5107664181402539E-2</v>
      </c>
      <c r="H458797" s="54">
        <v>1.4250839924543612</v>
      </c>
      <c r="M458797" s="54">
        <v>6.5550000000000001E-3</v>
      </c>
    </row>
    <row r="458798" spans="3:13">
      <c r="C458798" s="54">
        <v>4.7591062335360472E-2</v>
      </c>
      <c r="H458798" s="54">
        <v>0.83021181325111582</v>
      </c>
      <c r="M458798" s="54">
        <v>7.489E-3</v>
      </c>
    </row>
    <row r="458799" spans="3:13">
      <c r="C458799" s="54">
        <v>2.8721736505302364E-2</v>
      </c>
      <c r="H458799" s="54">
        <v>0.93417573124540798</v>
      </c>
      <c r="M458799" s="54">
        <v>3.124E-3</v>
      </c>
    </row>
    <row r="458800" spans="3:13">
      <c r="C458800" s="54">
        <v>5.3545676131504905E-2</v>
      </c>
      <c r="H458800" s="54">
        <v>0.36545298179453939</v>
      </c>
      <c r="M458800" s="54">
        <v>2.6477000000000001E-2</v>
      </c>
    </row>
    <row r="458801" spans="3:13">
      <c r="C458801" s="54">
        <v>8.782093497681267E-4</v>
      </c>
      <c r="H458801" s="54">
        <v>1.2507751101830376</v>
      </c>
      <c r="M458801" s="54">
        <v>9.1000000000000003E-5</v>
      </c>
    </row>
    <row r="458802" spans="3:13">
      <c r="C458802" s="54">
        <v>4.0710265854282647E-2</v>
      </c>
      <c r="H458802" s="54">
        <v>0.75982678985877961</v>
      </c>
      <c r="M458802" s="54">
        <v>3.0360000000000001E-3</v>
      </c>
    </row>
    <row r="458803" spans="3:13">
      <c r="C458803" s="54">
        <v>3.7781665327779997E-2</v>
      </c>
      <c r="H458803" s="54">
        <v>7.089317904691167E-2</v>
      </c>
      <c r="M458803" s="54">
        <v>4.8391000000000003E-2</v>
      </c>
    </row>
    <row r="458804" spans="3:13">
      <c r="C458804" s="54">
        <v>2.120680180811968E-2</v>
      </c>
      <c r="H458804" s="54">
        <v>1.0771734258004013</v>
      </c>
      <c r="M458804" s="54">
        <v>2.3319999999999999E-3</v>
      </c>
    </row>
    <row r="458805" spans="3:13">
      <c r="C458805" s="54">
        <v>3.6479641426960814E-2</v>
      </c>
      <c r="H458805" s="54">
        <v>0.96927529759454656</v>
      </c>
      <c r="M458805" s="54">
        <v>2.2920000000000002E-3</v>
      </c>
    </row>
    <row r="458806" spans="3:13">
      <c r="C458806" s="54">
        <v>4.888758063401643E-2</v>
      </c>
      <c r="H458806" s="54">
        <v>0.92008399688319353</v>
      </c>
      <c r="M458806" s="54">
        <v>1.7899999999999999E-3</v>
      </c>
    </row>
    <row r="458807" spans="3:13">
      <c r="C458807" s="54">
        <v>2.9489443027787415E-2</v>
      </c>
      <c r="H458807" s="54">
        <v>0.8572094592102032</v>
      </c>
      <c r="M458807" s="54">
        <v>2.836E-3</v>
      </c>
    </row>
    <row r="458808" spans="3:13">
      <c r="C458808" s="54">
        <v>3.5794206211355054E-2</v>
      </c>
      <c r="H458808" s="54">
        <v>0.51795685396217339</v>
      </c>
      <c r="M458808" s="54">
        <v>8.0450000000000001E-3</v>
      </c>
    </row>
    <row r="458809" spans="3:13">
      <c r="C458809" s="54">
        <v>8.885580293093491E-2</v>
      </c>
      <c r="H458809" s="54">
        <v>1.3172831496082702</v>
      </c>
      <c r="M458809" s="54">
        <v>9.3650000000000001E-3</v>
      </c>
    </row>
    <row r="458810" spans="3:13">
      <c r="C458810" s="54">
        <v>2.8603795598854315E-2</v>
      </c>
      <c r="H458810" s="54">
        <v>0.61637458364227082</v>
      </c>
      <c r="M458810" s="54">
        <v>3.7799999999999999E-3</v>
      </c>
    </row>
    <row r="458811" spans="3:13">
      <c r="C458811" s="54">
        <v>2.9750287577154391E-2</v>
      </c>
      <c r="H458811" s="54">
        <v>0.94882610255893773</v>
      </c>
      <c r="M458811" s="54">
        <v>8.1800000000000004E-4</v>
      </c>
    </row>
    <row r="458812" spans="3:13">
      <c r="C458812" s="54">
        <v>4.3960780015009325E-2</v>
      </c>
      <c r="H458812" s="54">
        <v>0.83574717432239631</v>
      </c>
      <c r="M458812" s="54">
        <v>2.1810000000000002E-3</v>
      </c>
    </row>
    <row r="458813" spans="3:13">
      <c r="C458813" s="54">
        <v>1.6758963639937639E-2</v>
      </c>
      <c r="H458813" s="54">
        <v>1.3788170063221501</v>
      </c>
      <c r="M458813" s="54">
        <v>1.5920000000000001E-3</v>
      </c>
    </row>
    <row r="458814" spans="3:13">
      <c r="C458814" s="54">
        <v>4.4672080474894009E-2</v>
      </c>
      <c r="H458814" s="54">
        <v>1.0096716356022046</v>
      </c>
      <c r="M458814" s="54">
        <v>1.5969999999999999E-3</v>
      </c>
    </row>
    <row r="458815" spans="3:13">
      <c r="C458815" s="54">
        <v>0.17436949880896915</v>
      </c>
      <c r="H458815" s="54">
        <v>0.38665621958351226</v>
      </c>
      <c r="M458815" s="54">
        <v>3.3798000000000002E-2</v>
      </c>
    </row>
    <row r="458816" spans="3:13">
      <c r="C458816" s="54">
        <v>3.6780465204438513E-2</v>
      </c>
      <c r="H458816" s="54">
        <v>1.0507508843656985</v>
      </c>
      <c r="M458816" s="54">
        <v>1.0460000000000001E-3</v>
      </c>
    </row>
    <row r="458817" spans="3:13">
      <c r="C458817" s="54">
        <v>3.0833000459134109E-2</v>
      </c>
      <c r="H458817" s="54">
        <v>0.83756723499575947</v>
      </c>
      <c r="M458817" s="54">
        <v>2.4780000000000002E-3</v>
      </c>
    </row>
    <row r="458818" spans="3:13">
      <c r="C458818" s="54">
        <v>3.8043685361934088E-2</v>
      </c>
      <c r="H458818" s="54">
        <v>0.739255292424569</v>
      </c>
      <c r="M458818" s="54">
        <v>3.6099999999999999E-3</v>
      </c>
    </row>
    <row r="458819" spans="3:13">
      <c r="C458819" s="54">
        <v>2.9140050401477605E-2</v>
      </c>
      <c r="H458819" s="54">
        <v>0.98815717751944543</v>
      </c>
      <c r="M458819" s="54">
        <v>1.361E-3</v>
      </c>
    </row>
    <row r="458820" spans="3:13">
      <c r="C458820" s="54">
        <v>4.9942922227896681E-2</v>
      </c>
      <c r="H458820" s="54">
        <v>1.014306074005735</v>
      </c>
      <c r="M458820" s="54">
        <v>9.41E-4</v>
      </c>
    </row>
    <row r="458821" spans="3:13">
      <c r="C458821" s="54">
        <v>4.9463082108494615E-2</v>
      </c>
      <c r="H458821" s="54">
        <v>0.82678008761581667</v>
      </c>
      <c r="M458821" s="54">
        <v>3.4619999999999998E-3</v>
      </c>
    </row>
    <row r="458822" spans="3:13">
      <c r="C458822" s="54">
        <v>4.606552000699727E-2</v>
      </c>
      <c r="H458822" s="54">
        <v>0.89469986428125048</v>
      </c>
      <c r="M458822" s="54">
        <v>2.5360000000000001E-3</v>
      </c>
    </row>
    <row r="458823" spans="3:13">
      <c r="C458823" s="54">
        <v>3.5554141456631529E-2</v>
      </c>
      <c r="H458823" s="54">
        <v>1.1950610358590832</v>
      </c>
      <c r="M458823" s="54">
        <v>4.1619999999999999E-3</v>
      </c>
    </row>
    <row r="458824" spans="3:13">
      <c r="C458824" s="54">
        <v>3.2671684903604142E-2</v>
      </c>
      <c r="H458824" s="54">
        <v>1.1379173950693919</v>
      </c>
      <c r="M458824" s="54">
        <v>2.0449999999999999E-3</v>
      </c>
    </row>
    <row r="458825" spans="3:13">
      <c r="C458825" s="54">
        <v>3.3631924750098185E-2</v>
      </c>
      <c r="H458825" s="54">
        <v>1.2654922075171169</v>
      </c>
      <c r="M458825" s="54">
        <v>3.0379999999999999E-3</v>
      </c>
    </row>
    <row r="458826" spans="3:13">
      <c r="C458826" s="54">
        <v>2.0936738861138157E-2</v>
      </c>
      <c r="H458826" s="54">
        <v>0.40589174644881959</v>
      </c>
      <c r="M458826" s="54">
        <v>6.1500000000000001E-3</v>
      </c>
    </row>
    <row r="458827" spans="3:13">
      <c r="C458827" s="54">
        <v>3.0772951187603426E-2</v>
      </c>
      <c r="H458827" s="54">
        <v>1.1107272593582402</v>
      </c>
      <c r="M458827" s="54">
        <v>2.5799999999999998E-3</v>
      </c>
    </row>
    <row r="458828" spans="3:13">
      <c r="C458828" s="54">
        <v>0.21190060412260434</v>
      </c>
      <c r="H458828" s="54">
        <v>0.90907293396195543</v>
      </c>
      <c r="M458828" s="54">
        <v>1.2007E-2</v>
      </c>
    </row>
    <row r="458829" spans="3:13">
      <c r="C458829" s="54">
        <v>5.8735137891407052E-2</v>
      </c>
      <c r="H458829" s="54">
        <v>2.1810264457932513</v>
      </c>
      <c r="M458829" s="54">
        <v>1.6843E-2</v>
      </c>
    </row>
    <row r="458830" spans="3:13">
      <c r="C458830" s="54">
        <v>1.791399797858231E-2</v>
      </c>
      <c r="H458830" s="54">
        <v>0.83331893671806789</v>
      </c>
      <c r="M458830" s="54">
        <v>1.6000000000000001E-3</v>
      </c>
    </row>
    <row r="458831" spans="3:13">
      <c r="C458831" s="54">
        <v>2.8595590197915115E-2</v>
      </c>
      <c r="H458831" s="54">
        <v>1.1021728286262631</v>
      </c>
      <c r="M458831" s="54">
        <v>2.0089999999999999E-3</v>
      </c>
    </row>
    <row r="458832" spans="3:13">
      <c r="C458832" s="54">
        <v>1.518851294974388E-2</v>
      </c>
      <c r="H458832" s="54">
        <v>0.73633525247542397</v>
      </c>
      <c r="M458832" s="54">
        <v>1.647E-3</v>
      </c>
    </row>
    <row r="458833" spans="3:13">
      <c r="C458833" s="54">
        <v>1.3152287542009386E-2</v>
      </c>
      <c r="H458833" s="54">
        <v>2.0654325961447135</v>
      </c>
      <c r="M458833" s="54">
        <v>3.503E-3</v>
      </c>
    </row>
    <row r="458834" spans="3:13">
      <c r="C458834" s="54">
        <v>3.223722703468343E-2</v>
      </c>
      <c r="H458834" s="54">
        <v>0.9780420492915104</v>
      </c>
      <c r="M458834" s="54">
        <v>1.668E-3</v>
      </c>
    </row>
    <row r="458835" spans="3:13">
      <c r="C458835" s="54">
        <v>2.3282267087558896E-4</v>
      </c>
      <c r="H458835" s="54">
        <v>0</v>
      </c>
      <c r="M458835" s="54">
        <v>4.1199999999999999E-4</v>
      </c>
    </row>
    <row r="475138" spans="3:13">
      <c r="C475138" s="54" t="s">
        <v>1223</v>
      </c>
      <c r="H475138" s="54" t="s">
        <v>1231</v>
      </c>
      <c r="M475138" s="54" t="s">
        <v>1224</v>
      </c>
    </row>
    <row r="475139" spans="3:13">
      <c r="C475139" s="54">
        <v>4.5059906413157817E-2</v>
      </c>
      <c r="H475139" s="54">
        <v>0.96371085163482217</v>
      </c>
      <c r="M475139" s="54">
        <v>9.9200000000000004E-4</v>
      </c>
    </row>
    <row r="475140" spans="3:13">
      <c r="C475140" s="54">
        <v>3.740606523632322E-2</v>
      </c>
      <c r="H475140" s="54">
        <v>0.48465474320031932</v>
      </c>
      <c r="M475140" s="54">
        <v>1.9996E-2</v>
      </c>
    </row>
    <row r="475141" spans="3:13">
      <c r="C475141" s="54">
        <v>2.1970145413600834E-2</v>
      </c>
      <c r="H475141" s="54">
        <v>1.5528938933845255</v>
      </c>
      <c r="M475141" s="54">
        <v>3.3969999999999998E-3</v>
      </c>
    </row>
    <row r="475142" spans="3:13">
      <c r="C475142" s="54">
        <v>2.8353772922653429E-2</v>
      </c>
      <c r="H475142" s="54">
        <v>0.57426789549802493</v>
      </c>
      <c r="M475142" s="54">
        <v>4.248E-3</v>
      </c>
    </row>
    <row r="475143" spans="3:13">
      <c r="C475143" s="54">
        <v>4.3049601739210519E-2</v>
      </c>
      <c r="H475143" s="54">
        <v>0.87481123848233699</v>
      </c>
      <c r="M475143" s="54">
        <v>2.7699999999999999E-3</v>
      </c>
    </row>
    <row r="475144" spans="3:13">
      <c r="C475144" s="54">
        <v>5.3876270837737335E-2</v>
      </c>
      <c r="H475144" s="54">
        <v>1.6349631897970485</v>
      </c>
      <c r="M475144" s="54">
        <v>7.2779999999999997E-3</v>
      </c>
    </row>
    <row r="475145" spans="3:13">
      <c r="C475145" s="54">
        <v>3.8925127935938782E-2</v>
      </c>
      <c r="H475145" s="54">
        <v>0.78659382910081799</v>
      </c>
      <c r="M475145" s="54">
        <v>8.7290000000000006E-3</v>
      </c>
    </row>
    <row r="475146" spans="3:13">
      <c r="C475146" s="54">
        <v>5.9039956989634164E-2</v>
      </c>
      <c r="H475146" s="54">
        <v>0.85731048901214202</v>
      </c>
      <c r="M475146" s="54">
        <v>1.3089999999999999E-2</v>
      </c>
    </row>
    <row r="475147" spans="3:13">
      <c r="C475147" s="54">
        <v>1.7418226726490772E-2</v>
      </c>
      <c r="H475147" s="54">
        <v>0.25225860529032862</v>
      </c>
      <c r="M475147" s="54">
        <v>1.005E-2</v>
      </c>
    </row>
    <row r="475148" spans="3:13">
      <c r="C475148" s="54">
        <v>9.1568055162327189E-2</v>
      </c>
      <c r="H475148" s="54">
        <v>1.154522391840624</v>
      </c>
      <c r="M475148" s="54">
        <v>4.1910000000000003E-3</v>
      </c>
    </row>
    <row r="475149" spans="3:13">
      <c r="C475149" s="54">
        <v>4.5129438923112934E-2</v>
      </c>
      <c r="H475149" s="54">
        <v>1.0402996069596908</v>
      </c>
      <c r="M475149" s="54">
        <v>6.5300000000000004E-4</v>
      </c>
    </row>
    <row r="475150" spans="3:13">
      <c r="C475150" s="54">
        <v>4.1730626595018916E-2</v>
      </c>
      <c r="H475150" s="54">
        <v>0.94988981372467185</v>
      </c>
      <c r="M475150" s="54">
        <v>1.916E-3</v>
      </c>
    </row>
    <row r="475151" spans="3:13">
      <c r="C475151" s="54">
        <v>5.2828648431803092E-2</v>
      </c>
      <c r="H475151" s="54">
        <v>1.3137761622372364</v>
      </c>
      <c r="M475151" s="54">
        <v>6.2769999999999996E-3</v>
      </c>
    </row>
    <row r="475152" spans="3:13">
      <c r="C475152" s="54">
        <v>4.7758138428611513E-2</v>
      </c>
      <c r="H475152" s="54">
        <v>0.8876933323560392</v>
      </c>
      <c r="M475152" s="54">
        <v>3.8040000000000001E-3</v>
      </c>
    </row>
    <row r="475153" spans="3:13">
      <c r="C475153" s="54">
        <v>8.8370421335362992E-2</v>
      </c>
      <c r="H475153" s="54">
        <v>2.4315377357932824</v>
      </c>
      <c r="M475153" s="54">
        <v>2.2339999999999999E-2</v>
      </c>
    </row>
    <row r="475154" spans="3:13">
      <c r="C475154" s="54">
        <v>4.8270998206646161E-2</v>
      </c>
      <c r="H475154" s="54">
        <v>0.55191354779714785</v>
      </c>
      <c r="M475154" s="54">
        <v>1.2579E-2</v>
      </c>
    </row>
    <row r="475155" spans="3:13">
      <c r="C475155" s="54">
        <v>2.7435635935830843E-2</v>
      </c>
      <c r="H475155" s="54">
        <v>1.6581670704781704</v>
      </c>
      <c r="M475155" s="54">
        <v>4.7390000000000002E-3</v>
      </c>
    </row>
    <row r="475156" spans="3:13">
      <c r="C475156" s="54">
        <v>2.742604567359538E-2</v>
      </c>
      <c r="H475156" s="54">
        <v>0.88366407396570612</v>
      </c>
      <c r="M475156" s="54">
        <v>5.1710000000000002E-3</v>
      </c>
    </row>
    <row r="475157" spans="3:13">
      <c r="C475157" s="54">
        <v>5.7792811386112482E-2</v>
      </c>
      <c r="H475157" s="54">
        <v>0.66057008419578356</v>
      </c>
      <c r="M475157" s="54">
        <v>6.143E-3</v>
      </c>
    </row>
    <row r="475158" spans="3:13">
      <c r="C475158" s="54">
        <v>6.4995701246970891E-2</v>
      </c>
      <c r="H475158" s="54">
        <v>2.630158826949538</v>
      </c>
      <c r="M475158" s="54">
        <v>2.1676000000000001E-2</v>
      </c>
    </row>
    <row r="475159" spans="3:13">
      <c r="C475159" s="54">
        <v>0.10947431096420152</v>
      </c>
      <c r="H475159" s="54">
        <v>0.86445994415991845</v>
      </c>
      <c r="M475159" s="54">
        <v>1.337E-2</v>
      </c>
    </row>
    <row r="475160" spans="3:13">
      <c r="C475160" s="54">
        <v>4.4348950832952018E-2</v>
      </c>
      <c r="H475160" s="54">
        <v>0.86301017683041092</v>
      </c>
      <c r="M475160" s="54">
        <v>2.7339999999999999E-3</v>
      </c>
    </row>
    <row r="475161" spans="3:13">
      <c r="C475161" s="54">
        <v>8.8908291109755275E-2</v>
      </c>
      <c r="H475161" s="54">
        <v>0.68328399888534475</v>
      </c>
      <c r="M475161" s="54">
        <v>7.2820000000000003E-3</v>
      </c>
    </row>
    <row r="475162" spans="3:13">
      <c r="C475162" s="54">
        <v>6.6992408544587365E-2</v>
      </c>
      <c r="H475162" s="54">
        <v>0.666441979335476</v>
      </c>
      <c r="M475162" s="54">
        <v>8.4410000000000006E-3</v>
      </c>
    </row>
    <row r="475163" spans="3:13">
      <c r="C475163" s="54">
        <v>0.10230260038894111</v>
      </c>
      <c r="H475163" s="54">
        <v>0.84439309162889109</v>
      </c>
      <c r="M475163" s="54">
        <v>6.8950000000000001E-3</v>
      </c>
    </row>
    <row r="475164" spans="3:13">
      <c r="C475164" s="54">
        <v>7.516506817407069E-2</v>
      </c>
      <c r="H475164" s="54">
        <v>1.7888826926117365</v>
      </c>
      <c r="M475164" s="54">
        <v>1.6150000000000001E-2</v>
      </c>
    </row>
    <row r="475165" spans="3:13">
      <c r="C475165" s="54">
        <v>8.8458315191676198E-2</v>
      </c>
      <c r="H475165" s="54">
        <v>1.7695245186193906</v>
      </c>
      <c r="M475165" s="54">
        <v>2.2046E-2</v>
      </c>
    </row>
    <row r="475166" spans="3:13">
      <c r="C475166" s="54">
        <v>5.2766475957823467E-2</v>
      </c>
      <c r="H475166" s="54">
        <v>2.4769566916721195</v>
      </c>
      <c r="M475166" s="54">
        <v>2.1288999999999999E-2</v>
      </c>
    </row>
    <row r="475167" spans="3:13">
      <c r="C475167" s="54">
        <v>7.8882082704643655E-2</v>
      </c>
      <c r="H475167" s="54">
        <v>0.72338969418707011</v>
      </c>
      <c r="M475167" s="54">
        <v>7.0829999999999999E-3</v>
      </c>
    </row>
    <row r="475168" spans="3:13">
      <c r="C475168" s="54">
        <v>3.9934319161730007E-2</v>
      </c>
      <c r="H475168" s="54">
        <v>1.2145187102184853</v>
      </c>
      <c r="M475168" s="54">
        <v>4.457E-3</v>
      </c>
    </row>
    <row r="475169" spans="3:13">
      <c r="C475169" s="54">
        <v>4.9473520138967865E-2</v>
      </c>
      <c r="H475169" s="54">
        <v>0.92719115036015176</v>
      </c>
      <c r="M475169" s="54">
        <v>1.5319999999999999E-3</v>
      </c>
    </row>
    <row r="475170" spans="3:13">
      <c r="C475170" s="54">
        <v>8.5933283501507376E-2</v>
      </c>
      <c r="H475170" s="54">
        <v>0.95710533333531134</v>
      </c>
      <c r="M475170" s="54">
        <v>3.5469999999999998E-3</v>
      </c>
    </row>
    <row r="475171" spans="3:13">
      <c r="C475171" s="54">
        <v>8.3903037486537879E-2</v>
      </c>
      <c r="H475171" s="54">
        <v>0.13624322388541518</v>
      </c>
      <c r="M475171" s="54">
        <v>6.3480999999999996E-2</v>
      </c>
    </row>
    <row r="475172" spans="3:13">
      <c r="C475172" s="54">
        <v>4.5096203660596627E-2</v>
      </c>
      <c r="H475172" s="54">
        <v>0.83910288255265753</v>
      </c>
      <c r="M475172" s="54">
        <v>7.3130000000000001E-3</v>
      </c>
    </row>
    <row r="475173" spans="3:13">
      <c r="C475173" s="54">
        <v>4.74561892762718E-2</v>
      </c>
      <c r="H475173" s="54">
        <v>1.4575501446143102</v>
      </c>
      <c r="M475173" s="54">
        <v>4.4929999999999996E-3</v>
      </c>
    </row>
    <row r="475174" spans="3:13">
      <c r="C475174" s="54">
        <v>3.7301771902409665E-2</v>
      </c>
      <c r="H475174" s="54">
        <v>1.0723226474119376</v>
      </c>
      <c r="M475174" s="54">
        <v>3.0240000000000002E-3</v>
      </c>
    </row>
    <row r="475175" spans="3:13">
      <c r="C475175" s="54">
        <v>8.197247570591551E-2</v>
      </c>
      <c r="H475175" s="54">
        <v>0.9516682562066946</v>
      </c>
      <c r="M475175" s="54">
        <v>9.8930000000000008E-3</v>
      </c>
    </row>
    <row r="475176" spans="3:13">
      <c r="C475176" s="54">
        <v>4.5973586897288622E-2</v>
      </c>
      <c r="H475176" s="54">
        <v>3.9069277819552592</v>
      </c>
      <c r="M475176" s="54">
        <v>1.7845E-2</v>
      </c>
    </row>
    <row r="475177" spans="3:13">
      <c r="C475177" s="54">
        <v>0.18682881943400589</v>
      </c>
      <c r="H475177" s="54">
        <v>1.4149805236485815</v>
      </c>
      <c r="M475177" s="54">
        <v>2.3365E-2</v>
      </c>
    </row>
    <row r="475178" spans="3:13">
      <c r="C475178" s="54">
        <v>6.1667944916421961E-2</v>
      </c>
      <c r="H475178" s="54">
        <v>0.73671190350136773</v>
      </c>
      <c r="M475178" s="54">
        <v>5.1799999999999997E-3</v>
      </c>
    </row>
    <row r="475179" spans="3:13">
      <c r="C475179" s="54">
        <v>4.5748725448924728E-2</v>
      </c>
      <c r="H475179" s="54">
        <v>0.74928826455297004</v>
      </c>
      <c r="M475179" s="54">
        <v>4.9179999999999996E-3</v>
      </c>
    </row>
    <row r="475180" spans="3:13">
      <c r="C475180" s="54">
        <v>5.0761740725950395E-3</v>
      </c>
      <c r="H475180" s="54">
        <v>0.54569985204507288</v>
      </c>
      <c r="M475180" s="54">
        <v>7.9500000000000003E-4</v>
      </c>
    </row>
    <row r="475181" spans="3:13">
      <c r="C475181" s="54">
        <v>5.5107664181402539E-2</v>
      </c>
      <c r="H475181" s="54">
        <v>1.4250839924543612</v>
      </c>
      <c r="M475181" s="54">
        <v>6.5550000000000001E-3</v>
      </c>
    </row>
    <row r="475182" spans="3:13">
      <c r="C475182" s="54">
        <v>4.7591062335360472E-2</v>
      </c>
      <c r="H475182" s="54">
        <v>0.83021181325111582</v>
      </c>
      <c r="M475182" s="54">
        <v>7.489E-3</v>
      </c>
    </row>
    <row r="475183" spans="3:13">
      <c r="C475183" s="54">
        <v>2.8721736505302364E-2</v>
      </c>
      <c r="H475183" s="54">
        <v>0.93417573124540798</v>
      </c>
      <c r="M475183" s="54">
        <v>3.124E-3</v>
      </c>
    </row>
    <row r="475184" spans="3:13">
      <c r="C475184" s="54">
        <v>5.3545676131504905E-2</v>
      </c>
      <c r="H475184" s="54">
        <v>0.36545298179453939</v>
      </c>
      <c r="M475184" s="54">
        <v>2.6477000000000001E-2</v>
      </c>
    </row>
    <row r="475185" spans="3:13">
      <c r="C475185" s="54">
        <v>8.782093497681267E-4</v>
      </c>
      <c r="H475185" s="54">
        <v>1.2507751101830376</v>
      </c>
      <c r="M475185" s="54">
        <v>9.1000000000000003E-5</v>
      </c>
    </row>
    <row r="475186" spans="3:13">
      <c r="C475186" s="54">
        <v>4.0710265854282647E-2</v>
      </c>
      <c r="H475186" s="54">
        <v>0.75982678985877961</v>
      </c>
      <c r="M475186" s="54">
        <v>3.0360000000000001E-3</v>
      </c>
    </row>
    <row r="475187" spans="3:13">
      <c r="C475187" s="54">
        <v>3.7781665327779997E-2</v>
      </c>
      <c r="H475187" s="54">
        <v>7.089317904691167E-2</v>
      </c>
      <c r="M475187" s="54">
        <v>4.8391000000000003E-2</v>
      </c>
    </row>
    <row r="475188" spans="3:13">
      <c r="C475188" s="54">
        <v>2.120680180811968E-2</v>
      </c>
      <c r="H475188" s="54">
        <v>1.0771734258004013</v>
      </c>
      <c r="M475188" s="54">
        <v>2.3319999999999999E-3</v>
      </c>
    </row>
    <row r="475189" spans="3:13">
      <c r="C475189" s="54">
        <v>3.6479641426960814E-2</v>
      </c>
      <c r="H475189" s="54">
        <v>0.96927529759454656</v>
      </c>
      <c r="M475189" s="54">
        <v>2.2920000000000002E-3</v>
      </c>
    </row>
    <row r="475190" spans="3:13">
      <c r="C475190" s="54">
        <v>4.888758063401643E-2</v>
      </c>
      <c r="H475190" s="54">
        <v>0.92008399688319353</v>
      </c>
      <c r="M475190" s="54">
        <v>1.7899999999999999E-3</v>
      </c>
    </row>
    <row r="475191" spans="3:13">
      <c r="C475191" s="54">
        <v>2.9489443027787415E-2</v>
      </c>
      <c r="H475191" s="54">
        <v>0.8572094592102032</v>
      </c>
      <c r="M475191" s="54">
        <v>2.836E-3</v>
      </c>
    </row>
    <row r="475192" spans="3:13">
      <c r="C475192" s="54">
        <v>3.5794206211355054E-2</v>
      </c>
      <c r="H475192" s="54">
        <v>0.51795685396217339</v>
      </c>
      <c r="M475192" s="54">
        <v>8.0450000000000001E-3</v>
      </c>
    </row>
    <row r="475193" spans="3:13">
      <c r="C475193" s="54">
        <v>8.885580293093491E-2</v>
      </c>
      <c r="H475193" s="54">
        <v>1.3172831496082702</v>
      </c>
      <c r="M475193" s="54">
        <v>9.3650000000000001E-3</v>
      </c>
    </row>
    <row r="475194" spans="3:13">
      <c r="C475194" s="54">
        <v>2.8603795598854315E-2</v>
      </c>
      <c r="H475194" s="54">
        <v>0.61637458364227082</v>
      </c>
      <c r="M475194" s="54">
        <v>3.7799999999999999E-3</v>
      </c>
    </row>
    <row r="475195" spans="3:13">
      <c r="C475195" s="54">
        <v>2.9750287577154391E-2</v>
      </c>
      <c r="H475195" s="54">
        <v>0.94882610255893773</v>
      </c>
      <c r="M475195" s="54">
        <v>8.1800000000000004E-4</v>
      </c>
    </row>
    <row r="475196" spans="3:13">
      <c r="C475196" s="54">
        <v>4.3960780015009325E-2</v>
      </c>
      <c r="H475196" s="54">
        <v>0.83574717432239631</v>
      </c>
      <c r="M475196" s="54">
        <v>2.1810000000000002E-3</v>
      </c>
    </row>
    <row r="475197" spans="3:13">
      <c r="C475197" s="54">
        <v>1.6758963639937639E-2</v>
      </c>
      <c r="H475197" s="54">
        <v>1.3788170063221501</v>
      </c>
      <c r="M475197" s="54">
        <v>1.5920000000000001E-3</v>
      </c>
    </row>
    <row r="475198" spans="3:13">
      <c r="C475198" s="54">
        <v>4.4672080474894009E-2</v>
      </c>
      <c r="H475198" s="54">
        <v>1.0096716356022046</v>
      </c>
      <c r="M475198" s="54">
        <v>1.5969999999999999E-3</v>
      </c>
    </row>
    <row r="475199" spans="3:13">
      <c r="C475199" s="54">
        <v>0.17436949880896915</v>
      </c>
      <c r="H475199" s="54">
        <v>0.38665621958351226</v>
      </c>
      <c r="M475199" s="54">
        <v>3.3798000000000002E-2</v>
      </c>
    </row>
    <row r="475200" spans="3:13">
      <c r="C475200" s="54">
        <v>3.6780465204438513E-2</v>
      </c>
      <c r="H475200" s="54">
        <v>1.0507508843656985</v>
      </c>
      <c r="M475200" s="54">
        <v>1.0460000000000001E-3</v>
      </c>
    </row>
    <row r="475201" spans="3:13">
      <c r="C475201" s="54">
        <v>3.0833000459134109E-2</v>
      </c>
      <c r="H475201" s="54">
        <v>0.83756723499575947</v>
      </c>
      <c r="M475201" s="54">
        <v>2.4780000000000002E-3</v>
      </c>
    </row>
    <row r="475202" spans="3:13">
      <c r="C475202" s="54">
        <v>3.8043685361934088E-2</v>
      </c>
      <c r="H475202" s="54">
        <v>0.739255292424569</v>
      </c>
      <c r="M475202" s="54">
        <v>3.6099999999999999E-3</v>
      </c>
    </row>
    <row r="475203" spans="3:13">
      <c r="C475203" s="54">
        <v>2.9140050401477605E-2</v>
      </c>
      <c r="H475203" s="54">
        <v>0.98815717751944543</v>
      </c>
      <c r="M475203" s="54">
        <v>1.361E-3</v>
      </c>
    </row>
    <row r="475204" spans="3:13">
      <c r="C475204" s="54">
        <v>4.9942922227896681E-2</v>
      </c>
      <c r="H475204" s="54">
        <v>1.014306074005735</v>
      </c>
      <c r="M475204" s="54">
        <v>9.41E-4</v>
      </c>
    </row>
    <row r="475205" spans="3:13">
      <c r="C475205" s="54">
        <v>4.9463082108494615E-2</v>
      </c>
      <c r="H475205" s="54">
        <v>0.82678008761581667</v>
      </c>
      <c r="M475205" s="54">
        <v>3.4619999999999998E-3</v>
      </c>
    </row>
    <row r="475206" spans="3:13">
      <c r="C475206" s="54">
        <v>4.606552000699727E-2</v>
      </c>
      <c r="H475206" s="54">
        <v>0.89469986428125048</v>
      </c>
      <c r="M475206" s="54">
        <v>2.5360000000000001E-3</v>
      </c>
    </row>
    <row r="475207" spans="3:13">
      <c r="C475207" s="54">
        <v>3.5554141456631529E-2</v>
      </c>
      <c r="H475207" s="54">
        <v>1.1950610358590832</v>
      </c>
      <c r="M475207" s="54">
        <v>4.1619999999999999E-3</v>
      </c>
    </row>
    <row r="475208" spans="3:13">
      <c r="C475208" s="54">
        <v>3.2671684903604142E-2</v>
      </c>
      <c r="H475208" s="54">
        <v>1.1379173950693919</v>
      </c>
      <c r="M475208" s="54">
        <v>2.0449999999999999E-3</v>
      </c>
    </row>
    <row r="475209" spans="3:13">
      <c r="C475209" s="54">
        <v>3.3631924750098185E-2</v>
      </c>
      <c r="H475209" s="54">
        <v>1.2654922075171169</v>
      </c>
      <c r="M475209" s="54">
        <v>3.0379999999999999E-3</v>
      </c>
    </row>
    <row r="475210" spans="3:13">
      <c r="C475210" s="54">
        <v>2.0936738861138157E-2</v>
      </c>
      <c r="H475210" s="54">
        <v>0.40589174644881959</v>
      </c>
      <c r="M475210" s="54">
        <v>6.1500000000000001E-3</v>
      </c>
    </row>
    <row r="475211" spans="3:13">
      <c r="C475211" s="54">
        <v>3.0772951187603426E-2</v>
      </c>
      <c r="H475211" s="54">
        <v>1.1107272593582402</v>
      </c>
      <c r="M475211" s="54">
        <v>2.5799999999999998E-3</v>
      </c>
    </row>
    <row r="475212" spans="3:13">
      <c r="C475212" s="54">
        <v>0.21190060412260434</v>
      </c>
      <c r="H475212" s="54">
        <v>0.90907293396195543</v>
      </c>
      <c r="M475212" s="54">
        <v>1.2007E-2</v>
      </c>
    </row>
    <row r="475213" spans="3:13">
      <c r="C475213" s="54">
        <v>5.8735137891407052E-2</v>
      </c>
      <c r="H475213" s="54">
        <v>2.1810264457932513</v>
      </c>
      <c r="M475213" s="54">
        <v>1.6843E-2</v>
      </c>
    </row>
    <row r="475214" spans="3:13">
      <c r="C475214" s="54">
        <v>1.791399797858231E-2</v>
      </c>
      <c r="H475214" s="54">
        <v>0.83331893671806789</v>
      </c>
      <c r="M475214" s="54">
        <v>1.6000000000000001E-3</v>
      </c>
    </row>
    <row r="475215" spans="3:13">
      <c r="C475215" s="54">
        <v>2.8595590197915115E-2</v>
      </c>
      <c r="H475215" s="54">
        <v>1.1021728286262631</v>
      </c>
      <c r="M475215" s="54">
        <v>2.0089999999999999E-3</v>
      </c>
    </row>
    <row r="475216" spans="3:13">
      <c r="C475216" s="54">
        <v>1.518851294974388E-2</v>
      </c>
      <c r="H475216" s="54">
        <v>0.73633525247542397</v>
      </c>
      <c r="M475216" s="54">
        <v>1.647E-3</v>
      </c>
    </row>
    <row r="475217" spans="3:13">
      <c r="C475217" s="54">
        <v>1.3152287542009386E-2</v>
      </c>
      <c r="H475217" s="54">
        <v>2.0654325961447135</v>
      </c>
      <c r="M475217" s="54">
        <v>3.503E-3</v>
      </c>
    </row>
    <row r="475218" spans="3:13">
      <c r="C475218" s="54">
        <v>3.223722703468343E-2</v>
      </c>
      <c r="H475218" s="54">
        <v>0.9780420492915104</v>
      </c>
      <c r="M475218" s="54">
        <v>1.668E-3</v>
      </c>
    </row>
    <row r="475219" spans="3:13">
      <c r="C475219" s="54">
        <v>2.3282267087558896E-4</v>
      </c>
      <c r="H475219" s="54">
        <v>0</v>
      </c>
      <c r="M475219" s="54">
        <v>4.1199999999999999E-4</v>
      </c>
    </row>
    <row r="491522" spans="3:13">
      <c r="C491522" s="54" t="s">
        <v>1223</v>
      </c>
      <c r="H491522" s="54" t="s">
        <v>1231</v>
      </c>
      <c r="M491522" s="54" t="s">
        <v>1224</v>
      </c>
    </row>
    <row r="491523" spans="3:13">
      <c r="C491523" s="54">
        <v>4.5059906413157817E-2</v>
      </c>
      <c r="H491523" s="54">
        <v>0.96371085163482217</v>
      </c>
      <c r="M491523" s="54">
        <v>9.9200000000000004E-4</v>
      </c>
    </row>
    <row r="491524" spans="3:13">
      <c r="C491524" s="54">
        <v>3.740606523632322E-2</v>
      </c>
      <c r="H491524" s="54">
        <v>0.48465474320031932</v>
      </c>
      <c r="M491524" s="54">
        <v>1.9996E-2</v>
      </c>
    </row>
    <row r="491525" spans="3:13">
      <c r="C491525" s="54">
        <v>2.1970145413600834E-2</v>
      </c>
      <c r="H491525" s="54">
        <v>1.5528938933845255</v>
      </c>
      <c r="M491525" s="54">
        <v>3.3969999999999998E-3</v>
      </c>
    </row>
    <row r="491526" spans="3:13">
      <c r="C491526" s="54">
        <v>2.8353772922653429E-2</v>
      </c>
      <c r="H491526" s="54">
        <v>0.57426789549802493</v>
      </c>
      <c r="M491526" s="54">
        <v>4.248E-3</v>
      </c>
    </row>
    <row r="491527" spans="3:13">
      <c r="C491527" s="54">
        <v>4.3049601739210519E-2</v>
      </c>
      <c r="H491527" s="54">
        <v>0.87481123848233699</v>
      </c>
      <c r="M491527" s="54">
        <v>2.7699999999999999E-3</v>
      </c>
    </row>
    <row r="491528" spans="3:13">
      <c r="C491528" s="54">
        <v>5.3876270837737335E-2</v>
      </c>
      <c r="H491528" s="54">
        <v>1.6349631897970485</v>
      </c>
      <c r="M491528" s="54">
        <v>7.2779999999999997E-3</v>
      </c>
    </row>
    <row r="491529" spans="3:13">
      <c r="C491529" s="54">
        <v>3.8925127935938782E-2</v>
      </c>
      <c r="H491529" s="54">
        <v>0.78659382910081799</v>
      </c>
      <c r="M491529" s="54">
        <v>8.7290000000000006E-3</v>
      </c>
    </row>
    <row r="491530" spans="3:13">
      <c r="C491530" s="54">
        <v>5.9039956989634164E-2</v>
      </c>
      <c r="H491530" s="54">
        <v>0.85731048901214202</v>
      </c>
      <c r="M491530" s="54">
        <v>1.3089999999999999E-2</v>
      </c>
    </row>
    <row r="491531" spans="3:13">
      <c r="C491531" s="54">
        <v>1.7418226726490772E-2</v>
      </c>
      <c r="H491531" s="54">
        <v>0.25225860529032862</v>
      </c>
      <c r="M491531" s="54">
        <v>1.005E-2</v>
      </c>
    </row>
    <row r="491532" spans="3:13">
      <c r="C491532" s="54">
        <v>9.1568055162327189E-2</v>
      </c>
      <c r="H491532" s="54">
        <v>1.154522391840624</v>
      </c>
      <c r="M491532" s="54">
        <v>4.1910000000000003E-3</v>
      </c>
    </row>
    <row r="491533" spans="3:13">
      <c r="C491533" s="54">
        <v>4.5129438923112934E-2</v>
      </c>
      <c r="H491533" s="54">
        <v>1.0402996069596908</v>
      </c>
      <c r="M491533" s="54">
        <v>6.5300000000000004E-4</v>
      </c>
    </row>
    <row r="491534" spans="3:13">
      <c r="C491534" s="54">
        <v>4.1730626595018916E-2</v>
      </c>
      <c r="H491534" s="54">
        <v>0.94988981372467185</v>
      </c>
      <c r="M491534" s="54">
        <v>1.916E-3</v>
      </c>
    </row>
    <row r="491535" spans="3:13">
      <c r="C491535" s="54">
        <v>5.2828648431803092E-2</v>
      </c>
      <c r="H491535" s="54">
        <v>1.3137761622372364</v>
      </c>
      <c r="M491535" s="54">
        <v>6.2769999999999996E-3</v>
      </c>
    </row>
    <row r="491536" spans="3:13">
      <c r="C491536" s="54">
        <v>4.7758138428611513E-2</v>
      </c>
      <c r="H491536" s="54">
        <v>0.8876933323560392</v>
      </c>
      <c r="M491536" s="54">
        <v>3.8040000000000001E-3</v>
      </c>
    </row>
    <row r="491537" spans="3:13">
      <c r="C491537" s="54">
        <v>8.8370421335362992E-2</v>
      </c>
      <c r="H491537" s="54">
        <v>2.4315377357932824</v>
      </c>
      <c r="M491537" s="54">
        <v>2.2339999999999999E-2</v>
      </c>
    </row>
    <row r="491538" spans="3:13">
      <c r="C491538" s="54">
        <v>4.8270998206646161E-2</v>
      </c>
      <c r="H491538" s="54">
        <v>0.55191354779714785</v>
      </c>
      <c r="M491538" s="54">
        <v>1.2579E-2</v>
      </c>
    </row>
    <row r="491539" spans="3:13">
      <c r="C491539" s="54">
        <v>2.7435635935830843E-2</v>
      </c>
      <c r="H491539" s="54">
        <v>1.6581670704781704</v>
      </c>
      <c r="M491539" s="54">
        <v>4.7390000000000002E-3</v>
      </c>
    </row>
    <row r="491540" spans="3:13">
      <c r="C491540" s="54">
        <v>2.742604567359538E-2</v>
      </c>
      <c r="H491540" s="54">
        <v>0.88366407396570612</v>
      </c>
      <c r="M491540" s="54">
        <v>5.1710000000000002E-3</v>
      </c>
    </row>
    <row r="491541" spans="3:13">
      <c r="C491541" s="54">
        <v>5.7792811386112482E-2</v>
      </c>
      <c r="H491541" s="54">
        <v>0.66057008419578356</v>
      </c>
      <c r="M491541" s="54">
        <v>6.143E-3</v>
      </c>
    </row>
    <row r="491542" spans="3:13">
      <c r="C491542" s="54">
        <v>6.4995701246970891E-2</v>
      </c>
      <c r="H491542" s="54">
        <v>2.630158826949538</v>
      </c>
      <c r="M491542" s="54">
        <v>2.1676000000000001E-2</v>
      </c>
    </row>
    <row r="491543" spans="3:13">
      <c r="C491543" s="54">
        <v>0.10947431096420152</v>
      </c>
      <c r="H491543" s="54">
        <v>0.86445994415991845</v>
      </c>
      <c r="M491543" s="54">
        <v>1.337E-2</v>
      </c>
    </row>
    <row r="491544" spans="3:13">
      <c r="C491544" s="54">
        <v>4.4348950832952018E-2</v>
      </c>
      <c r="H491544" s="54">
        <v>0.86301017683041092</v>
      </c>
      <c r="M491544" s="54">
        <v>2.7339999999999999E-3</v>
      </c>
    </row>
    <row r="491545" spans="3:13">
      <c r="C491545" s="54">
        <v>8.8908291109755275E-2</v>
      </c>
      <c r="H491545" s="54">
        <v>0.68328399888534475</v>
      </c>
      <c r="M491545" s="54">
        <v>7.2820000000000003E-3</v>
      </c>
    </row>
    <row r="491546" spans="3:13">
      <c r="C491546" s="54">
        <v>6.6992408544587365E-2</v>
      </c>
      <c r="H491546" s="54">
        <v>0.666441979335476</v>
      </c>
      <c r="M491546" s="54">
        <v>8.4410000000000006E-3</v>
      </c>
    </row>
    <row r="491547" spans="3:13">
      <c r="C491547" s="54">
        <v>0.10230260038894111</v>
      </c>
      <c r="H491547" s="54">
        <v>0.84439309162889109</v>
      </c>
      <c r="M491547" s="54">
        <v>6.8950000000000001E-3</v>
      </c>
    </row>
    <row r="491548" spans="3:13">
      <c r="C491548" s="54">
        <v>7.516506817407069E-2</v>
      </c>
      <c r="H491548" s="54">
        <v>1.7888826926117365</v>
      </c>
      <c r="M491548" s="54">
        <v>1.6150000000000001E-2</v>
      </c>
    </row>
    <row r="491549" spans="3:13">
      <c r="C491549" s="54">
        <v>8.8458315191676198E-2</v>
      </c>
      <c r="H491549" s="54">
        <v>1.7695245186193906</v>
      </c>
      <c r="M491549" s="54">
        <v>2.2046E-2</v>
      </c>
    </row>
    <row r="491550" spans="3:13">
      <c r="C491550" s="54">
        <v>5.2766475957823467E-2</v>
      </c>
      <c r="H491550" s="54">
        <v>2.4769566916721195</v>
      </c>
      <c r="M491550" s="54">
        <v>2.1288999999999999E-2</v>
      </c>
    </row>
    <row r="491551" spans="3:13">
      <c r="C491551" s="54">
        <v>7.8882082704643655E-2</v>
      </c>
      <c r="H491551" s="54">
        <v>0.72338969418707011</v>
      </c>
      <c r="M491551" s="54">
        <v>7.0829999999999999E-3</v>
      </c>
    </row>
    <row r="491552" spans="3:13">
      <c r="C491552" s="54">
        <v>3.9934319161730007E-2</v>
      </c>
      <c r="H491552" s="54">
        <v>1.2145187102184853</v>
      </c>
      <c r="M491552" s="54">
        <v>4.457E-3</v>
      </c>
    </row>
    <row r="491553" spans="3:13">
      <c r="C491553" s="54">
        <v>4.9473520138967865E-2</v>
      </c>
      <c r="H491553" s="54">
        <v>0.92719115036015176</v>
      </c>
      <c r="M491553" s="54">
        <v>1.5319999999999999E-3</v>
      </c>
    </row>
    <row r="491554" spans="3:13">
      <c r="C491554" s="54">
        <v>8.5933283501507376E-2</v>
      </c>
      <c r="H491554" s="54">
        <v>0.95710533333531134</v>
      </c>
      <c r="M491554" s="54">
        <v>3.5469999999999998E-3</v>
      </c>
    </row>
    <row r="491555" spans="3:13">
      <c r="C491555" s="54">
        <v>8.3903037486537879E-2</v>
      </c>
      <c r="H491555" s="54">
        <v>0.13624322388541518</v>
      </c>
      <c r="M491555" s="54">
        <v>6.3480999999999996E-2</v>
      </c>
    </row>
    <row r="491556" spans="3:13">
      <c r="C491556" s="54">
        <v>4.5096203660596627E-2</v>
      </c>
      <c r="H491556" s="54">
        <v>0.83910288255265753</v>
      </c>
      <c r="M491556" s="54">
        <v>7.3130000000000001E-3</v>
      </c>
    </row>
    <row r="491557" spans="3:13">
      <c r="C491557" s="54">
        <v>4.74561892762718E-2</v>
      </c>
      <c r="H491557" s="54">
        <v>1.4575501446143102</v>
      </c>
      <c r="M491557" s="54">
        <v>4.4929999999999996E-3</v>
      </c>
    </row>
    <row r="491558" spans="3:13">
      <c r="C491558" s="54">
        <v>3.7301771902409665E-2</v>
      </c>
      <c r="H491558" s="54">
        <v>1.0723226474119376</v>
      </c>
      <c r="M491558" s="54">
        <v>3.0240000000000002E-3</v>
      </c>
    </row>
    <row r="491559" spans="3:13">
      <c r="C491559" s="54">
        <v>8.197247570591551E-2</v>
      </c>
      <c r="H491559" s="54">
        <v>0.9516682562066946</v>
      </c>
      <c r="M491559" s="54">
        <v>9.8930000000000008E-3</v>
      </c>
    </row>
    <row r="491560" spans="3:13">
      <c r="C491560" s="54">
        <v>4.5973586897288622E-2</v>
      </c>
      <c r="H491560" s="54">
        <v>3.9069277819552592</v>
      </c>
      <c r="M491560" s="54">
        <v>1.7845E-2</v>
      </c>
    </row>
    <row r="491561" spans="3:13">
      <c r="C491561" s="54">
        <v>0.18682881943400589</v>
      </c>
      <c r="H491561" s="54">
        <v>1.4149805236485815</v>
      </c>
      <c r="M491561" s="54">
        <v>2.3365E-2</v>
      </c>
    </row>
    <row r="491562" spans="3:13">
      <c r="C491562" s="54">
        <v>6.1667944916421961E-2</v>
      </c>
      <c r="H491562" s="54">
        <v>0.73671190350136773</v>
      </c>
      <c r="M491562" s="54">
        <v>5.1799999999999997E-3</v>
      </c>
    </row>
    <row r="491563" spans="3:13">
      <c r="C491563" s="54">
        <v>4.5748725448924728E-2</v>
      </c>
      <c r="H491563" s="54">
        <v>0.74928826455297004</v>
      </c>
      <c r="M491563" s="54">
        <v>4.9179999999999996E-3</v>
      </c>
    </row>
    <row r="491564" spans="3:13">
      <c r="C491564" s="54">
        <v>5.0761740725950395E-3</v>
      </c>
      <c r="H491564" s="54">
        <v>0.54569985204507288</v>
      </c>
      <c r="M491564" s="54">
        <v>7.9500000000000003E-4</v>
      </c>
    </row>
    <row r="491565" spans="3:13">
      <c r="C491565" s="54">
        <v>5.5107664181402539E-2</v>
      </c>
      <c r="H491565" s="54">
        <v>1.4250839924543612</v>
      </c>
      <c r="M491565" s="54">
        <v>6.5550000000000001E-3</v>
      </c>
    </row>
    <row r="491566" spans="3:13">
      <c r="C491566" s="54">
        <v>4.7591062335360472E-2</v>
      </c>
      <c r="H491566" s="54">
        <v>0.83021181325111582</v>
      </c>
      <c r="M491566" s="54">
        <v>7.489E-3</v>
      </c>
    </row>
    <row r="491567" spans="3:13">
      <c r="C491567" s="54">
        <v>2.8721736505302364E-2</v>
      </c>
      <c r="H491567" s="54">
        <v>0.93417573124540798</v>
      </c>
      <c r="M491567" s="54">
        <v>3.124E-3</v>
      </c>
    </row>
    <row r="491568" spans="3:13">
      <c r="C491568" s="54">
        <v>5.3545676131504905E-2</v>
      </c>
      <c r="H491568" s="54">
        <v>0.36545298179453939</v>
      </c>
      <c r="M491568" s="54">
        <v>2.6477000000000001E-2</v>
      </c>
    </row>
    <row r="491569" spans="3:13">
      <c r="C491569" s="54">
        <v>8.782093497681267E-4</v>
      </c>
      <c r="H491569" s="54">
        <v>1.2507751101830376</v>
      </c>
      <c r="M491569" s="54">
        <v>9.1000000000000003E-5</v>
      </c>
    </row>
    <row r="491570" spans="3:13">
      <c r="C491570" s="54">
        <v>4.0710265854282647E-2</v>
      </c>
      <c r="H491570" s="54">
        <v>0.75982678985877961</v>
      </c>
      <c r="M491570" s="54">
        <v>3.0360000000000001E-3</v>
      </c>
    </row>
    <row r="491571" spans="3:13">
      <c r="C491571" s="54">
        <v>3.7781665327779997E-2</v>
      </c>
      <c r="H491571" s="54">
        <v>7.089317904691167E-2</v>
      </c>
      <c r="M491571" s="54">
        <v>4.8391000000000003E-2</v>
      </c>
    </row>
    <row r="491572" spans="3:13">
      <c r="C491572" s="54">
        <v>2.120680180811968E-2</v>
      </c>
      <c r="H491572" s="54">
        <v>1.0771734258004013</v>
      </c>
      <c r="M491572" s="54">
        <v>2.3319999999999999E-3</v>
      </c>
    </row>
    <row r="491573" spans="3:13">
      <c r="C491573" s="54">
        <v>3.6479641426960814E-2</v>
      </c>
      <c r="H491573" s="54">
        <v>0.96927529759454656</v>
      </c>
      <c r="M491573" s="54">
        <v>2.2920000000000002E-3</v>
      </c>
    </row>
    <row r="491574" spans="3:13">
      <c r="C491574" s="54">
        <v>4.888758063401643E-2</v>
      </c>
      <c r="H491574" s="54">
        <v>0.92008399688319353</v>
      </c>
      <c r="M491574" s="54">
        <v>1.7899999999999999E-3</v>
      </c>
    </row>
    <row r="491575" spans="3:13">
      <c r="C491575" s="54">
        <v>2.9489443027787415E-2</v>
      </c>
      <c r="H491575" s="54">
        <v>0.8572094592102032</v>
      </c>
      <c r="M491575" s="54">
        <v>2.836E-3</v>
      </c>
    </row>
    <row r="491576" spans="3:13">
      <c r="C491576" s="54">
        <v>3.5794206211355054E-2</v>
      </c>
      <c r="H491576" s="54">
        <v>0.51795685396217339</v>
      </c>
      <c r="M491576" s="54">
        <v>8.0450000000000001E-3</v>
      </c>
    </row>
    <row r="491577" spans="3:13">
      <c r="C491577" s="54">
        <v>8.885580293093491E-2</v>
      </c>
      <c r="H491577" s="54">
        <v>1.3172831496082702</v>
      </c>
      <c r="M491577" s="54">
        <v>9.3650000000000001E-3</v>
      </c>
    </row>
    <row r="491578" spans="3:13">
      <c r="C491578" s="54">
        <v>2.8603795598854315E-2</v>
      </c>
      <c r="H491578" s="54">
        <v>0.61637458364227082</v>
      </c>
      <c r="M491578" s="54">
        <v>3.7799999999999999E-3</v>
      </c>
    </row>
    <row r="491579" spans="3:13">
      <c r="C491579" s="54">
        <v>2.9750287577154391E-2</v>
      </c>
      <c r="H491579" s="54">
        <v>0.94882610255893773</v>
      </c>
      <c r="M491579" s="54">
        <v>8.1800000000000004E-4</v>
      </c>
    </row>
    <row r="491580" spans="3:13">
      <c r="C491580" s="54">
        <v>4.3960780015009325E-2</v>
      </c>
      <c r="H491580" s="54">
        <v>0.83574717432239631</v>
      </c>
      <c r="M491580" s="54">
        <v>2.1810000000000002E-3</v>
      </c>
    </row>
    <row r="491581" spans="3:13">
      <c r="C491581" s="54">
        <v>1.6758963639937639E-2</v>
      </c>
      <c r="H491581" s="54">
        <v>1.3788170063221501</v>
      </c>
      <c r="M491581" s="54">
        <v>1.5920000000000001E-3</v>
      </c>
    </row>
    <row r="491582" spans="3:13">
      <c r="C491582" s="54">
        <v>4.4672080474894009E-2</v>
      </c>
      <c r="H491582" s="54">
        <v>1.0096716356022046</v>
      </c>
      <c r="M491582" s="54">
        <v>1.5969999999999999E-3</v>
      </c>
    </row>
    <row r="491583" spans="3:13">
      <c r="C491583" s="54">
        <v>0.17436949880896915</v>
      </c>
      <c r="H491583" s="54">
        <v>0.38665621958351226</v>
      </c>
      <c r="M491583" s="54">
        <v>3.3798000000000002E-2</v>
      </c>
    </row>
    <row r="491584" spans="3:13">
      <c r="C491584" s="54">
        <v>3.6780465204438513E-2</v>
      </c>
      <c r="H491584" s="54">
        <v>1.0507508843656985</v>
      </c>
      <c r="M491584" s="54">
        <v>1.0460000000000001E-3</v>
      </c>
    </row>
    <row r="491585" spans="3:13">
      <c r="C491585" s="54">
        <v>3.0833000459134109E-2</v>
      </c>
      <c r="H491585" s="54">
        <v>0.83756723499575947</v>
      </c>
      <c r="M491585" s="54">
        <v>2.4780000000000002E-3</v>
      </c>
    </row>
    <row r="491586" spans="3:13">
      <c r="C491586" s="54">
        <v>3.8043685361934088E-2</v>
      </c>
      <c r="H491586" s="54">
        <v>0.739255292424569</v>
      </c>
      <c r="M491586" s="54">
        <v>3.6099999999999999E-3</v>
      </c>
    </row>
    <row r="491587" spans="3:13">
      <c r="C491587" s="54">
        <v>2.9140050401477605E-2</v>
      </c>
      <c r="H491587" s="54">
        <v>0.98815717751944543</v>
      </c>
      <c r="M491587" s="54">
        <v>1.361E-3</v>
      </c>
    </row>
    <row r="491588" spans="3:13">
      <c r="C491588" s="54">
        <v>4.9942922227896681E-2</v>
      </c>
      <c r="H491588" s="54">
        <v>1.014306074005735</v>
      </c>
      <c r="M491588" s="54">
        <v>9.41E-4</v>
      </c>
    </row>
    <row r="491589" spans="3:13">
      <c r="C491589" s="54">
        <v>4.9463082108494615E-2</v>
      </c>
      <c r="H491589" s="54">
        <v>0.82678008761581667</v>
      </c>
      <c r="M491589" s="54">
        <v>3.4619999999999998E-3</v>
      </c>
    </row>
    <row r="491590" spans="3:13">
      <c r="C491590" s="54">
        <v>4.606552000699727E-2</v>
      </c>
      <c r="H491590" s="54">
        <v>0.89469986428125048</v>
      </c>
      <c r="M491590" s="54">
        <v>2.5360000000000001E-3</v>
      </c>
    </row>
    <row r="491591" spans="3:13">
      <c r="C491591" s="54">
        <v>3.5554141456631529E-2</v>
      </c>
      <c r="H491591" s="54">
        <v>1.1950610358590832</v>
      </c>
      <c r="M491591" s="54">
        <v>4.1619999999999999E-3</v>
      </c>
    </row>
    <row r="491592" spans="3:13">
      <c r="C491592" s="54">
        <v>3.2671684903604142E-2</v>
      </c>
      <c r="H491592" s="54">
        <v>1.1379173950693919</v>
      </c>
      <c r="M491592" s="54">
        <v>2.0449999999999999E-3</v>
      </c>
    </row>
    <row r="491593" spans="3:13">
      <c r="C491593" s="54">
        <v>3.3631924750098185E-2</v>
      </c>
      <c r="H491593" s="54">
        <v>1.2654922075171169</v>
      </c>
      <c r="M491593" s="54">
        <v>3.0379999999999999E-3</v>
      </c>
    </row>
    <row r="491594" spans="3:13">
      <c r="C491594" s="54">
        <v>2.0936738861138157E-2</v>
      </c>
      <c r="H491594" s="54">
        <v>0.40589174644881959</v>
      </c>
      <c r="M491594" s="54">
        <v>6.1500000000000001E-3</v>
      </c>
    </row>
    <row r="491595" spans="3:13">
      <c r="C491595" s="54">
        <v>3.0772951187603426E-2</v>
      </c>
      <c r="H491595" s="54">
        <v>1.1107272593582402</v>
      </c>
      <c r="M491595" s="54">
        <v>2.5799999999999998E-3</v>
      </c>
    </row>
    <row r="491596" spans="3:13">
      <c r="C491596" s="54">
        <v>0.21190060412260434</v>
      </c>
      <c r="H491596" s="54">
        <v>0.90907293396195543</v>
      </c>
      <c r="M491596" s="54">
        <v>1.2007E-2</v>
      </c>
    </row>
    <row r="491597" spans="3:13">
      <c r="C491597" s="54">
        <v>5.8735137891407052E-2</v>
      </c>
      <c r="H491597" s="54">
        <v>2.1810264457932513</v>
      </c>
      <c r="M491597" s="54">
        <v>1.6843E-2</v>
      </c>
    </row>
    <row r="491598" spans="3:13">
      <c r="C491598" s="54">
        <v>1.791399797858231E-2</v>
      </c>
      <c r="H491598" s="54">
        <v>0.83331893671806789</v>
      </c>
      <c r="M491598" s="54">
        <v>1.6000000000000001E-3</v>
      </c>
    </row>
    <row r="491599" spans="3:13">
      <c r="C491599" s="54">
        <v>2.8595590197915115E-2</v>
      </c>
      <c r="H491599" s="54">
        <v>1.1021728286262631</v>
      </c>
      <c r="M491599" s="54">
        <v>2.0089999999999999E-3</v>
      </c>
    </row>
    <row r="491600" spans="3:13">
      <c r="C491600" s="54">
        <v>1.518851294974388E-2</v>
      </c>
      <c r="H491600" s="54">
        <v>0.73633525247542397</v>
      </c>
      <c r="M491600" s="54">
        <v>1.647E-3</v>
      </c>
    </row>
    <row r="491601" spans="3:13">
      <c r="C491601" s="54">
        <v>1.3152287542009386E-2</v>
      </c>
      <c r="H491601" s="54">
        <v>2.0654325961447135</v>
      </c>
      <c r="M491601" s="54">
        <v>3.503E-3</v>
      </c>
    </row>
    <row r="491602" spans="3:13">
      <c r="C491602" s="54">
        <v>3.223722703468343E-2</v>
      </c>
      <c r="H491602" s="54">
        <v>0.9780420492915104</v>
      </c>
      <c r="M491602" s="54">
        <v>1.668E-3</v>
      </c>
    </row>
    <row r="491603" spans="3:13">
      <c r="C491603" s="54">
        <v>2.3282267087558896E-4</v>
      </c>
      <c r="H491603" s="54">
        <v>0</v>
      </c>
      <c r="M491603" s="54">
        <v>4.1199999999999999E-4</v>
      </c>
    </row>
    <row r="507906" spans="3:13">
      <c r="C507906" s="54" t="s">
        <v>1223</v>
      </c>
      <c r="H507906" s="54" t="s">
        <v>1231</v>
      </c>
      <c r="M507906" s="54" t="s">
        <v>1224</v>
      </c>
    </row>
    <row r="507907" spans="3:13">
      <c r="C507907" s="54">
        <v>4.5059906413157817E-2</v>
      </c>
      <c r="H507907" s="54">
        <v>0.96371085163482217</v>
      </c>
      <c r="M507907" s="54">
        <v>9.9200000000000004E-4</v>
      </c>
    </row>
    <row r="507908" spans="3:13">
      <c r="C507908" s="54">
        <v>3.740606523632322E-2</v>
      </c>
      <c r="H507908" s="54">
        <v>0.48465474320031932</v>
      </c>
      <c r="M507908" s="54">
        <v>1.9996E-2</v>
      </c>
    </row>
    <row r="507909" spans="3:13">
      <c r="C507909" s="54">
        <v>2.1970145413600834E-2</v>
      </c>
      <c r="H507909" s="54">
        <v>1.5528938933845255</v>
      </c>
      <c r="M507909" s="54">
        <v>3.3969999999999998E-3</v>
      </c>
    </row>
    <row r="507910" spans="3:13">
      <c r="C507910" s="54">
        <v>2.8353772922653429E-2</v>
      </c>
      <c r="H507910" s="54">
        <v>0.57426789549802493</v>
      </c>
      <c r="M507910" s="54">
        <v>4.248E-3</v>
      </c>
    </row>
    <row r="507911" spans="3:13">
      <c r="C507911" s="54">
        <v>4.3049601739210519E-2</v>
      </c>
      <c r="H507911" s="54">
        <v>0.87481123848233699</v>
      </c>
      <c r="M507911" s="54">
        <v>2.7699999999999999E-3</v>
      </c>
    </row>
    <row r="507912" spans="3:13">
      <c r="C507912" s="54">
        <v>5.3876270837737335E-2</v>
      </c>
      <c r="H507912" s="54">
        <v>1.6349631897970485</v>
      </c>
      <c r="M507912" s="54">
        <v>7.2779999999999997E-3</v>
      </c>
    </row>
    <row r="507913" spans="3:13">
      <c r="C507913" s="54">
        <v>3.8925127935938782E-2</v>
      </c>
      <c r="H507913" s="54">
        <v>0.78659382910081799</v>
      </c>
      <c r="M507913" s="54">
        <v>8.7290000000000006E-3</v>
      </c>
    </row>
    <row r="507914" spans="3:13">
      <c r="C507914" s="54">
        <v>5.9039956989634164E-2</v>
      </c>
      <c r="H507914" s="54">
        <v>0.85731048901214202</v>
      </c>
      <c r="M507914" s="54">
        <v>1.3089999999999999E-2</v>
      </c>
    </row>
    <row r="507915" spans="3:13">
      <c r="C507915" s="54">
        <v>1.7418226726490772E-2</v>
      </c>
      <c r="H507915" s="54">
        <v>0.25225860529032862</v>
      </c>
      <c r="M507915" s="54">
        <v>1.005E-2</v>
      </c>
    </row>
    <row r="507916" spans="3:13">
      <c r="C507916" s="54">
        <v>9.1568055162327189E-2</v>
      </c>
      <c r="H507916" s="54">
        <v>1.154522391840624</v>
      </c>
      <c r="M507916" s="54">
        <v>4.1910000000000003E-3</v>
      </c>
    </row>
    <row r="507917" spans="3:13">
      <c r="C507917" s="54">
        <v>4.5129438923112934E-2</v>
      </c>
      <c r="H507917" s="54">
        <v>1.0402996069596908</v>
      </c>
      <c r="M507917" s="54">
        <v>6.5300000000000004E-4</v>
      </c>
    </row>
    <row r="507918" spans="3:13">
      <c r="C507918" s="54">
        <v>4.1730626595018916E-2</v>
      </c>
      <c r="H507918" s="54">
        <v>0.94988981372467185</v>
      </c>
      <c r="M507918" s="54">
        <v>1.916E-3</v>
      </c>
    </row>
    <row r="507919" spans="3:13">
      <c r="C507919" s="54">
        <v>5.2828648431803092E-2</v>
      </c>
      <c r="H507919" s="54">
        <v>1.3137761622372364</v>
      </c>
      <c r="M507919" s="54">
        <v>6.2769999999999996E-3</v>
      </c>
    </row>
    <row r="507920" spans="3:13">
      <c r="C507920" s="54">
        <v>4.7758138428611513E-2</v>
      </c>
      <c r="H507920" s="54">
        <v>0.8876933323560392</v>
      </c>
      <c r="M507920" s="54">
        <v>3.8040000000000001E-3</v>
      </c>
    </row>
    <row r="507921" spans="3:13">
      <c r="C507921" s="54">
        <v>8.8370421335362992E-2</v>
      </c>
      <c r="H507921" s="54">
        <v>2.4315377357932824</v>
      </c>
      <c r="M507921" s="54">
        <v>2.2339999999999999E-2</v>
      </c>
    </row>
    <row r="507922" spans="3:13">
      <c r="C507922" s="54">
        <v>4.8270998206646161E-2</v>
      </c>
      <c r="H507922" s="54">
        <v>0.55191354779714785</v>
      </c>
      <c r="M507922" s="54">
        <v>1.2579E-2</v>
      </c>
    </row>
    <row r="507923" spans="3:13">
      <c r="C507923" s="54">
        <v>2.7435635935830843E-2</v>
      </c>
      <c r="H507923" s="54">
        <v>1.6581670704781704</v>
      </c>
      <c r="M507923" s="54">
        <v>4.7390000000000002E-3</v>
      </c>
    </row>
    <row r="507924" spans="3:13">
      <c r="C507924" s="54">
        <v>2.742604567359538E-2</v>
      </c>
      <c r="H507924" s="54">
        <v>0.88366407396570612</v>
      </c>
      <c r="M507924" s="54">
        <v>5.1710000000000002E-3</v>
      </c>
    </row>
    <row r="507925" spans="3:13">
      <c r="C507925" s="54">
        <v>5.7792811386112482E-2</v>
      </c>
      <c r="H507925" s="54">
        <v>0.66057008419578356</v>
      </c>
      <c r="M507925" s="54">
        <v>6.143E-3</v>
      </c>
    </row>
    <row r="507926" spans="3:13">
      <c r="C507926" s="54">
        <v>6.4995701246970891E-2</v>
      </c>
      <c r="H507926" s="54">
        <v>2.630158826949538</v>
      </c>
      <c r="M507926" s="54">
        <v>2.1676000000000001E-2</v>
      </c>
    </row>
    <row r="507927" spans="3:13">
      <c r="C507927" s="54">
        <v>0.10947431096420152</v>
      </c>
      <c r="H507927" s="54">
        <v>0.86445994415991845</v>
      </c>
      <c r="M507927" s="54">
        <v>1.337E-2</v>
      </c>
    </row>
    <row r="507928" spans="3:13">
      <c r="C507928" s="54">
        <v>4.4348950832952018E-2</v>
      </c>
      <c r="H507928" s="54">
        <v>0.86301017683041092</v>
      </c>
      <c r="M507928" s="54">
        <v>2.7339999999999999E-3</v>
      </c>
    </row>
    <row r="507929" spans="3:13">
      <c r="C507929" s="54">
        <v>8.8908291109755275E-2</v>
      </c>
      <c r="H507929" s="54">
        <v>0.68328399888534475</v>
      </c>
      <c r="M507929" s="54">
        <v>7.2820000000000003E-3</v>
      </c>
    </row>
    <row r="507930" spans="3:13">
      <c r="C507930" s="54">
        <v>6.6992408544587365E-2</v>
      </c>
      <c r="H507930" s="54">
        <v>0.666441979335476</v>
      </c>
      <c r="M507930" s="54">
        <v>8.4410000000000006E-3</v>
      </c>
    </row>
    <row r="507931" spans="3:13">
      <c r="C507931" s="54">
        <v>0.10230260038894111</v>
      </c>
      <c r="H507931" s="54">
        <v>0.84439309162889109</v>
      </c>
      <c r="M507931" s="54">
        <v>6.8950000000000001E-3</v>
      </c>
    </row>
    <row r="507932" spans="3:13">
      <c r="C507932" s="54">
        <v>7.516506817407069E-2</v>
      </c>
      <c r="H507932" s="54">
        <v>1.7888826926117365</v>
      </c>
      <c r="M507932" s="54">
        <v>1.6150000000000001E-2</v>
      </c>
    </row>
    <row r="507933" spans="3:13">
      <c r="C507933" s="54">
        <v>8.8458315191676198E-2</v>
      </c>
      <c r="H507933" s="54">
        <v>1.7695245186193906</v>
      </c>
      <c r="M507933" s="54">
        <v>2.2046E-2</v>
      </c>
    </row>
    <row r="507934" spans="3:13">
      <c r="C507934" s="54">
        <v>5.2766475957823467E-2</v>
      </c>
      <c r="H507934" s="54">
        <v>2.4769566916721195</v>
      </c>
      <c r="M507934" s="54">
        <v>2.1288999999999999E-2</v>
      </c>
    </row>
    <row r="507935" spans="3:13">
      <c r="C507935" s="54">
        <v>7.8882082704643655E-2</v>
      </c>
      <c r="H507935" s="54">
        <v>0.72338969418707011</v>
      </c>
      <c r="M507935" s="54">
        <v>7.0829999999999999E-3</v>
      </c>
    </row>
    <row r="507936" spans="3:13">
      <c r="C507936" s="54">
        <v>3.9934319161730007E-2</v>
      </c>
      <c r="H507936" s="54">
        <v>1.2145187102184853</v>
      </c>
      <c r="M507936" s="54">
        <v>4.457E-3</v>
      </c>
    </row>
    <row r="507937" spans="3:13">
      <c r="C507937" s="54">
        <v>4.9473520138967865E-2</v>
      </c>
      <c r="H507937" s="54">
        <v>0.92719115036015176</v>
      </c>
      <c r="M507937" s="54">
        <v>1.5319999999999999E-3</v>
      </c>
    </row>
    <row r="507938" spans="3:13">
      <c r="C507938" s="54">
        <v>8.5933283501507376E-2</v>
      </c>
      <c r="H507938" s="54">
        <v>0.95710533333531134</v>
      </c>
      <c r="M507938" s="54">
        <v>3.5469999999999998E-3</v>
      </c>
    </row>
    <row r="507939" spans="3:13">
      <c r="C507939" s="54">
        <v>8.3903037486537879E-2</v>
      </c>
      <c r="H507939" s="54">
        <v>0.13624322388541518</v>
      </c>
      <c r="M507939" s="54">
        <v>6.3480999999999996E-2</v>
      </c>
    </row>
    <row r="507940" spans="3:13">
      <c r="C507940" s="54">
        <v>4.5096203660596627E-2</v>
      </c>
      <c r="H507940" s="54">
        <v>0.83910288255265753</v>
      </c>
      <c r="M507940" s="54">
        <v>7.3130000000000001E-3</v>
      </c>
    </row>
    <row r="507941" spans="3:13">
      <c r="C507941" s="54">
        <v>4.74561892762718E-2</v>
      </c>
      <c r="H507941" s="54">
        <v>1.4575501446143102</v>
      </c>
      <c r="M507941" s="54">
        <v>4.4929999999999996E-3</v>
      </c>
    </row>
    <row r="507942" spans="3:13">
      <c r="C507942" s="54">
        <v>3.7301771902409665E-2</v>
      </c>
      <c r="H507942" s="54">
        <v>1.0723226474119376</v>
      </c>
      <c r="M507942" s="54">
        <v>3.0240000000000002E-3</v>
      </c>
    </row>
    <row r="507943" spans="3:13">
      <c r="C507943" s="54">
        <v>8.197247570591551E-2</v>
      </c>
      <c r="H507943" s="54">
        <v>0.9516682562066946</v>
      </c>
      <c r="M507943" s="54">
        <v>9.8930000000000008E-3</v>
      </c>
    </row>
    <row r="507944" spans="3:13">
      <c r="C507944" s="54">
        <v>4.5973586897288622E-2</v>
      </c>
      <c r="H507944" s="54">
        <v>3.9069277819552592</v>
      </c>
      <c r="M507944" s="54">
        <v>1.7845E-2</v>
      </c>
    </row>
    <row r="507945" spans="3:13">
      <c r="C507945" s="54">
        <v>0.18682881943400589</v>
      </c>
      <c r="H507945" s="54">
        <v>1.4149805236485815</v>
      </c>
      <c r="M507945" s="54">
        <v>2.3365E-2</v>
      </c>
    </row>
    <row r="507946" spans="3:13">
      <c r="C507946" s="54">
        <v>6.1667944916421961E-2</v>
      </c>
      <c r="H507946" s="54">
        <v>0.73671190350136773</v>
      </c>
      <c r="M507946" s="54">
        <v>5.1799999999999997E-3</v>
      </c>
    </row>
    <row r="507947" spans="3:13">
      <c r="C507947" s="54">
        <v>4.5748725448924728E-2</v>
      </c>
      <c r="H507947" s="54">
        <v>0.74928826455297004</v>
      </c>
      <c r="M507947" s="54">
        <v>4.9179999999999996E-3</v>
      </c>
    </row>
    <row r="507948" spans="3:13">
      <c r="C507948" s="54">
        <v>5.0761740725950395E-3</v>
      </c>
      <c r="H507948" s="54">
        <v>0.54569985204507288</v>
      </c>
      <c r="M507948" s="54">
        <v>7.9500000000000003E-4</v>
      </c>
    </row>
    <row r="507949" spans="3:13">
      <c r="C507949" s="54">
        <v>5.5107664181402539E-2</v>
      </c>
      <c r="H507949" s="54">
        <v>1.4250839924543612</v>
      </c>
      <c r="M507949" s="54">
        <v>6.5550000000000001E-3</v>
      </c>
    </row>
    <row r="507950" spans="3:13">
      <c r="C507950" s="54">
        <v>4.7591062335360472E-2</v>
      </c>
      <c r="H507950" s="54">
        <v>0.83021181325111582</v>
      </c>
      <c r="M507950" s="54">
        <v>7.489E-3</v>
      </c>
    </row>
    <row r="507951" spans="3:13">
      <c r="C507951" s="54">
        <v>2.8721736505302364E-2</v>
      </c>
      <c r="H507951" s="54">
        <v>0.93417573124540798</v>
      </c>
      <c r="M507951" s="54">
        <v>3.124E-3</v>
      </c>
    </row>
    <row r="507952" spans="3:13">
      <c r="C507952" s="54">
        <v>5.3545676131504905E-2</v>
      </c>
      <c r="H507952" s="54">
        <v>0.36545298179453939</v>
      </c>
      <c r="M507952" s="54">
        <v>2.6477000000000001E-2</v>
      </c>
    </row>
    <row r="507953" spans="3:13">
      <c r="C507953" s="54">
        <v>8.782093497681267E-4</v>
      </c>
      <c r="H507953" s="54">
        <v>1.2507751101830376</v>
      </c>
      <c r="M507953" s="54">
        <v>9.1000000000000003E-5</v>
      </c>
    </row>
    <row r="507954" spans="3:13">
      <c r="C507954" s="54">
        <v>4.0710265854282647E-2</v>
      </c>
      <c r="H507954" s="54">
        <v>0.75982678985877961</v>
      </c>
      <c r="M507954" s="54">
        <v>3.0360000000000001E-3</v>
      </c>
    </row>
    <row r="507955" spans="3:13">
      <c r="C507955" s="54">
        <v>3.7781665327779997E-2</v>
      </c>
      <c r="H507955" s="54">
        <v>7.089317904691167E-2</v>
      </c>
      <c r="M507955" s="54">
        <v>4.8391000000000003E-2</v>
      </c>
    </row>
    <row r="507956" spans="3:13">
      <c r="C507956" s="54">
        <v>2.120680180811968E-2</v>
      </c>
      <c r="H507956" s="54">
        <v>1.0771734258004013</v>
      </c>
      <c r="M507956" s="54">
        <v>2.3319999999999999E-3</v>
      </c>
    </row>
    <row r="507957" spans="3:13">
      <c r="C507957" s="54">
        <v>3.6479641426960814E-2</v>
      </c>
      <c r="H507957" s="54">
        <v>0.96927529759454656</v>
      </c>
      <c r="M507957" s="54">
        <v>2.2920000000000002E-3</v>
      </c>
    </row>
    <row r="507958" spans="3:13">
      <c r="C507958" s="54">
        <v>4.888758063401643E-2</v>
      </c>
      <c r="H507958" s="54">
        <v>0.92008399688319353</v>
      </c>
      <c r="M507958" s="54">
        <v>1.7899999999999999E-3</v>
      </c>
    </row>
    <row r="507959" spans="3:13">
      <c r="C507959" s="54">
        <v>2.9489443027787415E-2</v>
      </c>
      <c r="H507959" s="54">
        <v>0.8572094592102032</v>
      </c>
      <c r="M507959" s="54">
        <v>2.836E-3</v>
      </c>
    </row>
    <row r="507960" spans="3:13">
      <c r="C507960" s="54">
        <v>3.5794206211355054E-2</v>
      </c>
      <c r="H507960" s="54">
        <v>0.51795685396217339</v>
      </c>
      <c r="M507960" s="54">
        <v>8.0450000000000001E-3</v>
      </c>
    </row>
    <row r="507961" spans="3:13">
      <c r="C507961" s="54">
        <v>8.885580293093491E-2</v>
      </c>
      <c r="H507961" s="54">
        <v>1.3172831496082702</v>
      </c>
      <c r="M507961" s="54">
        <v>9.3650000000000001E-3</v>
      </c>
    </row>
    <row r="507962" spans="3:13">
      <c r="C507962" s="54">
        <v>2.8603795598854315E-2</v>
      </c>
      <c r="H507962" s="54">
        <v>0.61637458364227082</v>
      </c>
      <c r="M507962" s="54">
        <v>3.7799999999999999E-3</v>
      </c>
    </row>
    <row r="507963" spans="3:13">
      <c r="C507963" s="54">
        <v>2.9750287577154391E-2</v>
      </c>
      <c r="H507963" s="54">
        <v>0.94882610255893773</v>
      </c>
      <c r="M507963" s="54">
        <v>8.1800000000000004E-4</v>
      </c>
    </row>
    <row r="507964" spans="3:13">
      <c r="C507964" s="54">
        <v>4.3960780015009325E-2</v>
      </c>
      <c r="H507964" s="54">
        <v>0.83574717432239631</v>
      </c>
      <c r="M507964" s="54">
        <v>2.1810000000000002E-3</v>
      </c>
    </row>
    <row r="507965" spans="3:13">
      <c r="C507965" s="54">
        <v>1.6758963639937639E-2</v>
      </c>
      <c r="H507965" s="54">
        <v>1.3788170063221501</v>
      </c>
      <c r="M507965" s="54">
        <v>1.5920000000000001E-3</v>
      </c>
    </row>
    <row r="507966" spans="3:13">
      <c r="C507966" s="54">
        <v>4.4672080474894009E-2</v>
      </c>
      <c r="H507966" s="54">
        <v>1.0096716356022046</v>
      </c>
      <c r="M507966" s="54">
        <v>1.5969999999999999E-3</v>
      </c>
    </row>
    <row r="507967" spans="3:13">
      <c r="C507967" s="54">
        <v>0.17436949880896915</v>
      </c>
      <c r="H507967" s="54">
        <v>0.38665621958351226</v>
      </c>
      <c r="M507967" s="54">
        <v>3.3798000000000002E-2</v>
      </c>
    </row>
    <row r="507968" spans="3:13">
      <c r="C507968" s="54">
        <v>3.6780465204438513E-2</v>
      </c>
      <c r="H507968" s="54">
        <v>1.0507508843656985</v>
      </c>
      <c r="M507968" s="54">
        <v>1.0460000000000001E-3</v>
      </c>
    </row>
    <row r="507969" spans="3:13">
      <c r="C507969" s="54">
        <v>3.0833000459134109E-2</v>
      </c>
      <c r="H507969" s="54">
        <v>0.83756723499575947</v>
      </c>
      <c r="M507969" s="54">
        <v>2.4780000000000002E-3</v>
      </c>
    </row>
    <row r="507970" spans="3:13">
      <c r="C507970" s="54">
        <v>3.8043685361934088E-2</v>
      </c>
      <c r="H507970" s="54">
        <v>0.739255292424569</v>
      </c>
      <c r="M507970" s="54">
        <v>3.6099999999999999E-3</v>
      </c>
    </row>
    <row r="507971" spans="3:13">
      <c r="C507971" s="54">
        <v>2.9140050401477605E-2</v>
      </c>
      <c r="H507971" s="54">
        <v>0.98815717751944543</v>
      </c>
      <c r="M507971" s="54">
        <v>1.361E-3</v>
      </c>
    </row>
    <row r="507972" spans="3:13">
      <c r="C507972" s="54">
        <v>4.9942922227896681E-2</v>
      </c>
      <c r="H507972" s="54">
        <v>1.014306074005735</v>
      </c>
      <c r="M507972" s="54">
        <v>9.41E-4</v>
      </c>
    </row>
    <row r="507973" spans="3:13">
      <c r="C507973" s="54">
        <v>4.9463082108494615E-2</v>
      </c>
      <c r="H507973" s="54">
        <v>0.82678008761581667</v>
      </c>
      <c r="M507973" s="54">
        <v>3.4619999999999998E-3</v>
      </c>
    </row>
    <row r="507974" spans="3:13">
      <c r="C507974" s="54">
        <v>4.606552000699727E-2</v>
      </c>
      <c r="H507974" s="54">
        <v>0.89469986428125048</v>
      </c>
      <c r="M507974" s="54">
        <v>2.5360000000000001E-3</v>
      </c>
    </row>
    <row r="507975" spans="3:13">
      <c r="C507975" s="54">
        <v>3.5554141456631529E-2</v>
      </c>
      <c r="H507975" s="54">
        <v>1.1950610358590832</v>
      </c>
      <c r="M507975" s="54">
        <v>4.1619999999999999E-3</v>
      </c>
    </row>
    <row r="507976" spans="3:13">
      <c r="C507976" s="54">
        <v>3.2671684903604142E-2</v>
      </c>
      <c r="H507976" s="54">
        <v>1.1379173950693919</v>
      </c>
      <c r="M507976" s="54">
        <v>2.0449999999999999E-3</v>
      </c>
    </row>
    <row r="507977" spans="3:13">
      <c r="C507977" s="54">
        <v>3.3631924750098185E-2</v>
      </c>
      <c r="H507977" s="54">
        <v>1.2654922075171169</v>
      </c>
      <c r="M507977" s="54">
        <v>3.0379999999999999E-3</v>
      </c>
    </row>
    <row r="507978" spans="3:13">
      <c r="C507978" s="54">
        <v>2.0936738861138157E-2</v>
      </c>
      <c r="H507978" s="54">
        <v>0.40589174644881959</v>
      </c>
      <c r="M507978" s="54">
        <v>6.1500000000000001E-3</v>
      </c>
    </row>
    <row r="507979" spans="3:13">
      <c r="C507979" s="54">
        <v>3.0772951187603426E-2</v>
      </c>
      <c r="H507979" s="54">
        <v>1.1107272593582402</v>
      </c>
      <c r="M507979" s="54">
        <v>2.5799999999999998E-3</v>
      </c>
    </row>
    <row r="507980" spans="3:13">
      <c r="C507980" s="54">
        <v>0.21190060412260434</v>
      </c>
      <c r="H507980" s="54">
        <v>0.90907293396195543</v>
      </c>
      <c r="M507980" s="54">
        <v>1.2007E-2</v>
      </c>
    </row>
    <row r="507981" spans="3:13">
      <c r="C507981" s="54">
        <v>5.8735137891407052E-2</v>
      </c>
      <c r="H507981" s="54">
        <v>2.1810264457932513</v>
      </c>
      <c r="M507981" s="54">
        <v>1.6843E-2</v>
      </c>
    </row>
    <row r="507982" spans="3:13">
      <c r="C507982" s="54">
        <v>1.791399797858231E-2</v>
      </c>
      <c r="H507982" s="54">
        <v>0.83331893671806789</v>
      </c>
      <c r="M507982" s="54">
        <v>1.6000000000000001E-3</v>
      </c>
    </row>
    <row r="507983" spans="3:13">
      <c r="C507983" s="54">
        <v>2.8595590197915115E-2</v>
      </c>
      <c r="H507983" s="54">
        <v>1.1021728286262631</v>
      </c>
      <c r="M507983" s="54">
        <v>2.0089999999999999E-3</v>
      </c>
    </row>
    <row r="507984" spans="3:13">
      <c r="C507984" s="54">
        <v>1.518851294974388E-2</v>
      </c>
      <c r="H507984" s="54">
        <v>0.73633525247542397</v>
      </c>
      <c r="M507984" s="54">
        <v>1.647E-3</v>
      </c>
    </row>
    <row r="507985" spans="3:13">
      <c r="C507985" s="54">
        <v>1.3152287542009386E-2</v>
      </c>
      <c r="H507985" s="54">
        <v>2.0654325961447135</v>
      </c>
      <c r="M507985" s="54">
        <v>3.503E-3</v>
      </c>
    </row>
    <row r="507986" spans="3:13">
      <c r="C507986" s="54">
        <v>3.223722703468343E-2</v>
      </c>
      <c r="H507986" s="54">
        <v>0.9780420492915104</v>
      </c>
      <c r="M507986" s="54">
        <v>1.668E-3</v>
      </c>
    </row>
    <row r="507987" spans="3:13">
      <c r="C507987" s="54">
        <v>2.3282267087558896E-4</v>
      </c>
      <c r="H507987" s="54">
        <v>0</v>
      </c>
      <c r="M507987" s="54">
        <v>4.1199999999999999E-4</v>
      </c>
    </row>
    <row r="524290" spans="3:13">
      <c r="C524290" s="54" t="s">
        <v>1223</v>
      </c>
      <c r="H524290" s="54" t="s">
        <v>1231</v>
      </c>
      <c r="M524290" s="54" t="s">
        <v>1224</v>
      </c>
    </row>
    <row r="524291" spans="3:13">
      <c r="C524291" s="54">
        <v>4.5059906413157817E-2</v>
      </c>
      <c r="H524291" s="54">
        <v>0.96371085163482217</v>
      </c>
      <c r="M524291" s="54">
        <v>9.9200000000000004E-4</v>
      </c>
    </row>
    <row r="524292" spans="3:13">
      <c r="C524292" s="54">
        <v>3.740606523632322E-2</v>
      </c>
      <c r="H524292" s="54">
        <v>0.48465474320031932</v>
      </c>
      <c r="M524292" s="54">
        <v>1.9996E-2</v>
      </c>
    </row>
    <row r="524293" spans="3:13">
      <c r="C524293" s="54">
        <v>2.1970145413600834E-2</v>
      </c>
      <c r="H524293" s="54">
        <v>1.5528938933845255</v>
      </c>
      <c r="M524293" s="54">
        <v>3.3969999999999998E-3</v>
      </c>
    </row>
    <row r="524294" spans="3:13">
      <c r="C524294" s="54">
        <v>2.8353772922653429E-2</v>
      </c>
      <c r="H524294" s="54">
        <v>0.57426789549802493</v>
      </c>
      <c r="M524294" s="54">
        <v>4.248E-3</v>
      </c>
    </row>
    <row r="524295" spans="3:13">
      <c r="C524295" s="54">
        <v>4.3049601739210519E-2</v>
      </c>
      <c r="H524295" s="54">
        <v>0.87481123848233699</v>
      </c>
      <c r="M524295" s="54">
        <v>2.7699999999999999E-3</v>
      </c>
    </row>
    <row r="524296" spans="3:13">
      <c r="C524296" s="54">
        <v>5.3876270837737335E-2</v>
      </c>
      <c r="H524296" s="54">
        <v>1.6349631897970485</v>
      </c>
      <c r="M524296" s="54">
        <v>7.2779999999999997E-3</v>
      </c>
    </row>
    <row r="524297" spans="3:13">
      <c r="C524297" s="54">
        <v>3.8925127935938782E-2</v>
      </c>
      <c r="H524297" s="54">
        <v>0.78659382910081799</v>
      </c>
      <c r="M524297" s="54">
        <v>8.7290000000000006E-3</v>
      </c>
    </row>
    <row r="524298" spans="3:13">
      <c r="C524298" s="54">
        <v>5.9039956989634164E-2</v>
      </c>
      <c r="H524298" s="54">
        <v>0.85731048901214202</v>
      </c>
      <c r="M524298" s="54">
        <v>1.3089999999999999E-2</v>
      </c>
    </row>
    <row r="524299" spans="3:13">
      <c r="C524299" s="54">
        <v>1.7418226726490772E-2</v>
      </c>
      <c r="H524299" s="54">
        <v>0.25225860529032862</v>
      </c>
      <c r="M524299" s="54">
        <v>1.005E-2</v>
      </c>
    </row>
    <row r="524300" spans="3:13">
      <c r="C524300" s="54">
        <v>9.1568055162327189E-2</v>
      </c>
      <c r="H524300" s="54">
        <v>1.154522391840624</v>
      </c>
      <c r="M524300" s="54">
        <v>4.1910000000000003E-3</v>
      </c>
    </row>
    <row r="524301" spans="3:13">
      <c r="C524301" s="54">
        <v>4.5129438923112934E-2</v>
      </c>
      <c r="H524301" s="54">
        <v>1.0402996069596908</v>
      </c>
      <c r="M524301" s="54">
        <v>6.5300000000000004E-4</v>
      </c>
    </row>
    <row r="524302" spans="3:13">
      <c r="C524302" s="54">
        <v>4.1730626595018916E-2</v>
      </c>
      <c r="H524302" s="54">
        <v>0.94988981372467185</v>
      </c>
      <c r="M524302" s="54">
        <v>1.916E-3</v>
      </c>
    </row>
    <row r="524303" spans="3:13">
      <c r="C524303" s="54">
        <v>5.2828648431803092E-2</v>
      </c>
      <c r="H524303" s="54">
        <v>1.3137761622372364</v>
      </c>
      <c r="M524303" s="54">
        <v>6.2769999999999996E-3</v>
      </c>
    </row>
    <row r="524304" spans="3:13">
      <c r="C524304" s="54">
        <v>4.7758138428611513E-2</v>
      </c>
      <c r="H524304" s="54">
        <v>0.8876933323560392</v>
      </c>
      <c r="M524304" s="54">
        <v>3.8040000000000001E-3</v>
      </c>
    </row>
    <row r="524305" spans="3:13">
      <c r="C524305" s="54">
        <v>8.8370421335362992E-2</v>
      </c>
      <c r="H524305" s="54">
        <v>2.4315377357932824</v>
      </c>
      <c r="M524305" s="54">
        <v>2.2339999999999999E-2</v>
      </c>
    </row>
    <row r="524306" spans="3:13">
      <c r="C524306" s="54">
        <v>4.8270998206646161E-2</v>
      </c>
      <c r="H524306" s="54">
        <v>0.55191354779714785</v>
      </c>
      <c r="M524306" s="54">
        <v>1.2579E-2</v>
      </c>
    </row>
    <row r="524307" spans="3:13">
      <c r="C524307" s="54">
        <v>2.7435635935830843E-2</v>
      </c>
      <c r="H524307" s="54">
        <v>1.6581670704781704</v>
      </c>
      <c r="M524307" s="54">
        <v>4.7390000000000002E-3</v>
      </c>
    </row>
    <row r="524308" spans="3:13">
      <c r="C524308" s="54">
        <v>2.742604567359538E-2</v>
      </c>
      <c r="H524308" s="54">
        <v>0.88366407396570612</v>
      </c>
      <c r="M524308" s="54">
        <v>5.1710000000000002E-3</v>
      </c>
    </row>
    <row r="524309" spans="3:13">
      <c r="C524309" s="54">
        <v>5.7792811386112482E-2</v>
      </c>
      <c r="H524309" s="54">
        <v>0.66057008419578356</v>
      </c>
      <c r="M524309" s="54">
        <v>6.143E-3</v>
      </c>
    </row>
    <row r="524310" spans="3:13">
      <c r="C524310" s="54">
        <v>6.4995701246970891E-2</v>
      </c>
      <c r="H524310" s="54">
        <v>2.630158826949538</v>
      </c>
      <c r="M524310" s="54">
        <v>2.1676000000000001E-2</v>
      </c>
    </row>
    <row r="524311" spans="3:13">
      <c r="C524311" s="54">
        <v>0.10947431096420152</v>
      </c>
      <c r="H524311" s="54">
        <v>0.86445994415991845</v>
      </c>
      <c r="M524311" s="54">
        <v>1.337E-2</v>
      </c>
    </row>
    <row r="524312" spans="3:13">
      <c r="C524312" s="54">
        <v>4.4348950832952018E-2</v>
      </c>
      <c r="H524312" s="54">
        <v>0.86301017683041092</v>
      </c>
      <c r="M524312" s="54">
        <v>2.7339999999999999E-3</v>
      </c>
    </row>
    <row r="524313" spans="3:13">
      <c r="C524313" s="54">
        <v>8.8908291109755275E-2</v>
      </c>
      <c r="H524313" s="54">
        <v>0.68328399888534475</v>
      </c>
      <c r="M524313" s="54">
        <v>7.2820000000000003E-3</v>
      </c>
    </row>
    <row r="524314" spans="3:13">
      <c r="C524314" s="54">
        <v>6.6992408544587365E-2</v>
      </c>
      <c r="H524314" s="54">
        <v>0.666441979335476</v>
      </c>
      <c r="M524314" s="54">
        <v>8.4410000000000006E-3</v>
      </c>
    </row>
    <row r="524315" spans="3:13">
      <c r="C524315" s="54">
        <v>0.10230260038894111</v>
      </c>
      <c r="H524315" s="54">
        <v>0.84439309162889109</v>
      </c>
      <c r="M524315" s="54">
        <v>6.8950000000000001E-3</v>
      </c>
    </row>
    <row r="524316" spans="3:13">
      <c r="C524316" s="54">
        <v>7.516506817407069E-2</v>
      </c>
      <c r="H524316" s="54">
        <v>1.7888826926117365</v>
      </c>
      <c r="M524316" s="54">
        <v>1.6150000000000001E-2</v>
      </c>
    </row>
    <row r="524317" spans="3:13">
      <c r="C524317" s="54">
        <v>8.8458315191676198E-2</v>
      </c>
      <c r="H524317" s="54">
        <v>1.7695245186193906</v>
      </c>
      <c r="M524317" s="54">
        <v>2.2046E-2</v>
      </c>
    </row>
    <row r="524318" spans="3:13">
      <c r="C524318" s="54">
        <v>5.2766475957823467E-2</v>
      </c>
      <c r="H524318" s="54">
        <v>2.4769566916721195</v>
      </c>
      <c r="M524318" s="54">
        <v>2.1288999999999999E-2</v>
      </c>
    </row>
    <row r="524319" spans="3:13">
      <c r="C524319" s="54">
        <v>7.8882082704643655E-2</v>
      </c>
      <c r="H524319" s="54">
        <v>0.72338969418707011</v>
      </c>
      <c r="M524319" s="54">
        <v>7.0829999999999999E-3</v>
      </c>
    </row>
    <row r="524320" spans="3:13">
      <c r="C524320" s="54">
        <v>3.9934319161730007E-2</v>
      </c>
      <c r="H524320" s="54">
        <v>1.2145187102184853</v>
      </c>
      <c r="M524320" s="54">
        <v>4.457E-3</v>
      </c>
    </row>
    <row r="524321" spans="3:13">
      <c r="C524321" s="54">
        <v>4.9473520138967865E-2</v>
      </c>
      <c r="H524321" s="54">
        <v>0.92719115036015176</v>
      </c>
      <c r="M524321" s="54">
        <v>1.5319999999999999E-3</v>
      </c>
    </row>
    <row r="524322" spans="3:13">
      <c r="C524322" s="54">
        <v>8.5933283501507376E-2</v>
      </c>
      <c r="H524322" s="54">
        <v>0.95710533333531134</v>
      </c>
      <c r="M524322" s="54">
        <v>3.5469999999999998E-3</v>
      </c>
    </row>
    <row r="524323" spans="3:13">
      <c r="C524323" s="54">
        <v>8.3903037486537879E-2</v>
      </c>
      <c r="H524323" s="54">
        <v>0.13624322388541518</v>
      </c>
      <c r="M524323" s="54">
        <v>6.3480999999999996E-2</v>
      </c>
    </row>
    <row r="524324" spans="3:13">
      <c r="C524324" s="54">
        <v>4.5096203660596627E-2</v>
      </c>
      <c r="H524324" s="54">
        <v>0.83910288255265753</v>
      </c>
      <c r="M524324" s="54">
        <v>7.3130000000000001E-3</v>
      </c>
    </row>
    <row r="524325" spans="3:13">
      <c r="C524325" s="54">
        <v>4.74561892762718E-2</v>
      </c>
      <c r="H524325" s="54">
        <v>1.4575501446143102</v>
      </c>
      <c r="M524325" s="54">
        <v>4.4929999999999996E-3</v>
      </c>
    </row>
    <row r="524326" spans="3:13">
      <c r="C524326" s="54">
        <v>3.7301771902409665E-2</v>
      </c>
      <c r="H524326" s="54">
        <v>1.0723226474119376</v>
      </c>
      <c r="M524326" s="54">
        <v>3.0240000000000002E-3</v>
      </c>
    </row>
    <row r="524327" spans="3:13">
      <c r="C524327" s="54">
        <v>8.197247570591551E-2</v>
      </c>
      <c r="H524327" s="54">
        <v>0.9516682562066946</v>
      </c>
      <c r="M524327" s="54">
        <v>9.8930000000000008E-3</v>
      </c>
    </row>
    <row r="524328" spans="3:13">
      <c r="C524328" s="54">
        <v>4.5973586897288622E-2</v>
      </c>
      <c r="H524328" s="54">
        <v>3.9069277819552592</v>
      </c>
      <c r="M524328" s="54">
        <v>1.7845E-2</v>
      </c>
    </row>
    <row r="524329" spans="3:13">
      <c r="C524329" s="54">
        <v>0.18682881943400589</v>
      </c>
      <c r="H524329" s="54">
        <v>1.4149805236485815</v>
      </c>
      <c r="M524329" s="54">
        <v>2.3365E-2</v>
      </c>
    </row>
    <row r="524330" spans="3:13">
      <c r="C524330" s="54">
        <v>6.1667944916421961E-2</v>
      </c>
      <c r="H524330" s="54">
        <v>0.73671190350136773</v>
      </c>
      <c r="M524330" s="54">
        <v>5.1799999999999997E-3</v>
      </c>
    </row>
    <row r="524331" spans="3:13">
      <c r="C524331" s="54">
        <v>4.5748725448924728E-2</v>
      </c>
      <c r="H524331" s="54">
        <v>0.74928826455297004</v>
      </c>
      <c r="M524331" s="54">
        <v>4.9179999999999996E-3</v>
      </c>
    </row>
    <row r="524332" spans="3:13">
      <c r="C524332" s="54">
        <v>5.0761740725950395E-3</v>
      </c>
      <c r="H524332" s="54">
        <v>0.54569985204507288</v>
      </c>
      <c r="M524332" s="54">
        <v>7.9500000000000003E-4</v>
      </c>
    </row>
    <row r="524333" spans="3:13">
      <c r="C524333" s="54">
        <v>5.5107664181402539E-2</v>
      </c>
      <c r="H524333" s="54">
        <v>1.4250839924543612</v>
      </c>
      <c r="M524333" s="54">
        <v>6.5550000000000001E-3</v>
      </c>
    </row>
    <row r="524334" spans="3:13">
      <c r="C524334" s="54">
        <v>4.7591062335360472E-2</v>
      </c>
      <c r="H524334" s="54">
        <v>0.83021181325111582</v>
      </c>
      <c r="M524334" s="54">
        <v>7.489E-3</v>
      </c>
    </row>
    <row r="524335" spans="3:13">
      <c r="C524335" s="54">
        <v>2.8721736505302364E-2</v>
      </c>
      <c r="H524335" s="54">
        <v>0.93417573124540798</v>
      </c>
      <c r="M524335" s="54">
        <v>3.124E-3</v>
      </c>
    </row>
    <row r="524336" spans="3:13">
      <c r="C524336" s="54">
        <v>5.3545676131504905E-2</v>
      </c>
      <c r="H524336" s="54">
        <v>0.36545298179453939</v>
      </c>
      <c r="M524336" s="54">
        <v>2.6477000000000001E-2</v>
      </c>
    </row>
    <row r="524337" spans="3:13">
      <c r="C524337" s="54">
        <v>8.782093497681267E-4</v>
      </c>
      <c r="H524337" s="54">
        <v>1.2507751101830376</v>
      </c>
      <c r="M524337" s="54">
        <v>9.1000000000000003E-5</v>
      </c>
    </row>
    <row r="524338" spans="3:13">
      <c r="C524338" s="54">
        <v>4.0710265854282647E-2</v>
      </c>
      <c r="H524338" s="54">
        <v>0.75982678985877961</v>
      </c>
      <c r="M524338" s="54">
        <v>3.0360000000000001E-3</v>
      </c>
    </row>
    <row r="524339" spans="3:13">
      <c r="C524339" s="54">
        <v>3.7781665327779997E-2</v>
      </c>
      <c r="H524339" s="54">
        <v>7.089317904691167E-2</v>
      </c>
      <c r="M524339" s="54">
        <v>4.8391000000000003E-2</v>
      </c>
    </row>
    <row r="524340" spans="3:13">
      <c r="C524340" s="54">
        <v>2.120680180811968E-2</v>
      </c>
      <c r="H524340" s="54">
        <v>1.0771734258004013</v>
      </c>
      <c r="M524340" s="54">
        <v>2.3319999999999999E-3</v>
      </c>
    </row>
    <row r="524341" spans="3:13">
      <c r="C524341" s="54">
        <v>3.6479641426960814E-2</v>
      </c>
      <c r="H524341" s="54">
        <v>0.96927529759454656</v>
      </c>
      <c r="M524341" s="54">
        <v>2.2920000000000002E-3</v>
      </c>
    </row>
    <row r="524342" spans="3:13">
      <c r="C524342" s="54">
        <v>4.888758063401643E-2</v>
      </c>
      <c r="H524342" s="54">
        <v>0.92008399688319353</v>
      </c>
      <c r="M524342" s="54">
        <v>1.7899999999999999E-3</v>
      </c>
    </row>
    <row r="524343" spans="3:13">
      <c r="C524343" s="54">
        <v>2.9489443027787415E-2</v>
      </c>
      <c r="H524343" s="54">
        <v>0.8572094592102032</v>
      </c>
      <c r="M524343" s="54">
        <v>2.836E-3</v>
      </c>
    </row>
    <row r="524344" spans="3:13">
      <c r="C524344" s="54">
        <v>3.5794206211355054E-2</v>
      </c>
      <c r="H524344" s="54">
        <v>0.51795685396217339</v>
      </c>
      <c r="M524344" s="54">
        <v>8.0450000000000001E-3</v>
      </c>
    </row>
    <row r="524345" spans="3:13">
      <c r="C524345" s="54">
        <v>8.885580293093491E-2</v>
      </c>
      <c r="H524345" s="54">
        <v>1.3172831496082702</v>
      </c>
      <c r="M524345" s="54">
        <v>9.3650000000000001E-3</v>
      </c>
    </row>
    <row r="524346" spans="3:13">
      <c r="C524346" s="54">
        <v>2.8603795598854315E-2</v>
      </c>
      <c r="H524346" s="54">
        <v>0.61637458364227082</v>
      </c>
      <c r="M524346" s="54">
        <v>3.7799999999999999E-3</v>
      </c>
    </row>
    <row r="524347" spans="3:13">
      <c r="C524347" s="54">
        <v>2.9750287577154391E-2</v>
      </c>
      <c r="H524347" s="54">
        <v>0.94882610255893773</v>
      </c>
      <c r="M524347" s="54">
        <v>8.1800000000000004E-4</v>
      </c>
    </row>
    <row r="524348" spans="3:13">
      <c r="C524348" s="54">
        <v>4.3960780015009325E-2</v>
      </c>
      <c r="H524348" s="54">
        <v>0.83574717432239631</v>
      </c>
      <c r="M524348" s="54">
        <v>2.1810000000000002E-3</v>
      </c>
    </row>
    <row r="524349" spans="3:13">
      <c r="C524349" s="54">
        <v>1.6758963639937639E-2</v>
      </c>
      <c r="H524349" s="54">
        <v>1.3788170063221501</v>
      </c>
      <c r="M524349" s="54">
        <v>1.5920000000000001E-3</v>
      </c>
    </row>
    <row r="524350" spans="3:13">
      <c r="C524350" s="54">
        <v>4.4672080474894009E-2</v>
      </c>
      <c r="H524350" s="54">
        <v>1.0096716356022046</v>
      </c>
      <c r="M524350" s="54">
        <v>1.5969999999999999E-3</v>
      </c>
    </row>
    <row r="524351" spans="3:13">
      <c r="C524351" s="54">
        <v>0.17436949880896915</v>
      </c>
      <c r="H524351" s="54">
        <v>0.38665621958351226</v>
      </c>
      <c r="M524351" s="54">
        <v>3.3798000000000002E-2</v>
      </c>
    </row>
    <row r="524352" spans="3:13">
      <c r="C524352" s="54">
        <v>3.6780465204438513E-2</v>
      </c>
      <c r="H524352" s="54">
        <v>1.0507508843656985</v>
      </c>
      <c r="M524352" s="54">
        <v>1.0460000000000001E-3</v>
      </c>
    </row>
    <row r="524353" spans="3:13">
      <c r="C524353" s="54">
        <v>3.0833000459134109E-2</v>
      </c>
      <c r="H524353" s="54">
        <v>0.83756723499575947</v>
      </c>
      <c r="M524353" s="54">
        <v>2.4780000000000002E-3</v>
      </c>
    </row>
    <row r="524354" spans="3:13">
      <c r="C524354" s="54">
        <v>3.8043685361934088E-2</v>
      </c>
      <c r="H524354" s="54">
        <v>0.739255292424569</v>
      </c>
      <c r="M524354" s="54">
        <v>3.6099999999999999E-3</v>
      </c>
    </row>
    <row r="524355" spans="3:13">
      <c r="C524355" s="54">
        <v>2.9140050401477605E-2</v>
      </c>
      <c r="H524355" s="54">
        <v>0.98815717751944543</v>
      </c>
      <c r="M524355" s="54">
        <v>1.361E-3</v>
      </c>
    </row>
    <row r="524356" spans="3:13">
      <c r="C524356" s="54">
        <v>4.9942922227896681E-2</v>
      </c>
      <c r="H524356" s="54">
        <v>1.014306074005735</v>
      </c>
      <c r="M524356" s="54">
        <v>9.41E-4</v>
      </c>
    </row>
    <row r="524357" spans="3:13">
      <c r="C524357" s="54">
        <v>4.9463082108494615E-2</v>
      </c>
      <c r="H524357" s="54">
        <v>0.82678008761581667</v>
      </c>
      <c r="M524357" s="54">
        <v>3.4619999999999998E-3</v>
      </c>
    </row>
    <row r="524358" spans="3:13">
      <c r="C524358" s="54">
        <v>4.606552000699727E-2</v>
      </c>
      <c r="H524358" s="54">
        <v>0.89469986428125048</v>
      </c>
      <c r="M524358" s="54">
        <v>2.5360000000000001E-3</v>
      </c>
    </row>
    <row r="524359" spans="3:13">
      <c r="C524359" s="54">
        <v>3.5554141456631529E-2</v>
      </c>
      <c r="H524359" s="54">
        <v>1.1950610358590832</v>
      </c>
      <c r="M524359" s="54">
        <v>4.1619999999999999E-3</v>
      </c>
    </row>
    <row r="524360" spans="3:13">
      <c r="C524360" s="54">
        <v>3.2671684903604142E-2</v>
      </c>
      <c r="H524360" s="54">
        <v>1.1379173950693919</v>
      </c>
      <c r="M524360" s="54">
        <v>2.0449999999999999E-3</v>
      </c>
    </row>
    <row r="524361" spans="3:13">
      <c r="C524361" s="54">
        <v>3.3631924750098185E-2</v>
      </c>
      <c r="H524361" s="54">
        <v>1.2654922075171169</v>
      </c>
      <c r="M524361" s="54">
        <v>3.0379999999999999E-3</v>
      </c>
    </row>
    <row r="524362" spans="3:13">
      <c r="C524362" s="54">
        <v>2.0936738861138157E-2</v>
      </c>
      <c r="H524362" s="54">
        <v>0.40589174644881959</v>
      </c>
      <c r="M524362" s="54">
        <v>6.1500000000000001E-3</v>
      </c>
    </row>
    <row r="524363" spans="3:13">
      <c r="C524363" s="54">
        <v>3.0772951187603426E-2</v>
      </c>
      <c r="H524363" s="54">
        <v>1.1107272593582402</v>
      </c>
      <c r="M524363" s="54">
        <v>2.5799999999999998E-3</v>
      </c>
    </row>
    <row r="524364" spans="3:13">
      <c r="C524364" s="54">
        <v>0.21190060412260434</v>
      </c>
      <c r="H524364" s="54">
        <v>0.90907293396195543</v>
      </c>
      <c r="M524364" s="54">
        <v>1.2007E-2</v>
      </c>
    </row>
    <row r="524365" spans="3:13">
      <c r="C524365" s="54">
        <v>5.8735137891407052E-2</v>
      </c>
      <c r="H524365" s="54">
        <v>2.1810264457932513</v>
      </c>
      <c r="M524365" s="54">
        <v>1.6843E-2</v>
      </c>
    </row>
    <row r="524366" spans="3:13">
      <c r="C524366" s="54">
        <v>1.791399797858231E-2</v>
      </c>
      <c r="H524366" s="54">
        <v>0.83331893671806789</v>
      </c>
      <c r="M524366" s="54">
        <v>1.6000000000000001E-3</v>
      </c>
    </row>
    <row r="524367" spans="3:13">
      <c r="C524367" s="54">
        <v>2.8595590197915115E-2</v>
      </c>
      <c r="H524367" s="54">
        <v>1.1021728286262631</v>
      </c>
      <c r="M524367" s="54">
        <v>2.0089999999999999E-3</v>
      </c>
    </row>
    <row r="524368" spans="3:13">
      <c r="C524368" s="54">
        <v>1.518851294974388E-2</v>
      </c>
      <c r="H524368" s="54">
        <v>0.73633525247542397</v>
      </c>
      <c r="M524368" s="54">
        <v>1.647E-3</v>
      </c>
    </row>
    <row r="524369" spans="3:13">
      <c r="C524369" s="54">
        <v>1.3152287542009386E-2</v>
      </c>
      <c r="H524369" s="54">
        <v>2.0654325961447135</v>
      </c>
      <c r="M524369" s="54">
        <v>3.503E-3</v>
      </c>
    </row>
    <row r="524370" spans="3:13">
      <c r="C524370" s="54">
        <v>3.223722703468343E-2</v>
      </c>
      <c r="H524370" s="54">
        <v>0.9780420492915104</v>
      </c>
      <c r="M524370" s="54">
        <v>1.668E-3</v>
      </c>
    </row>
    <row r="524371" spans="3:13">
      <c r="C524371" s="54">
        <v>2.3282267087558896E-4</v>
      </c>
      <c r="H524371" s="54">
        <v>0</v>
      </c>
      <c r="M524371" s="54">
        <v>4.1199999999999999E-4</v>
      </c>
    </row>
    <row r="540674" spans="3:13">
      <c r="C540674" s="54" t="s">
        <v>1223</v>
      </c>
      <c r="H540674" s="54" t="s">
        <v>1231</v>
      </c>
      <c r="M540674" s="54" t="s">
        <v>1224</v>
      </c>
    </row>
    <row r="540675" spans="3:13">
      <c r="C540675" s="54">
        <v>4.5059906413157817E-2</v>
      </c>
      <c r="H540675" s="54">
        <v>0.96371085163482217</v>
      </c>
      <c r="M540675" s="54">
        <v>9.9200000000000004E-4</v>
      </c>
    </row>
    <row r="540676" spans="3:13">
      <c r="C540676" s="54">
        <v>3.740606523632322E-2</v>
      </c>
      <c r="H540676" s="54">
        <v>0.48465474320031932</v>
      </c>
      <c r="M540676" s="54">
        <v>1.9996E-2</v>
      </c>
    </row>
    <row r="540677" spans="3:13">
      <c r="C540677" s="54">
        <v>2.1970145413600834E-2</v>
      </c>
      <c r="H540677" s="54">
        <v>1.5528938933845255</v>
      </c>
      <c r="M540677" s="54">
        <v>3.3969999999999998E-3</v>
      </c>
    </row>
    <row r="540678" spans="3:13">
      <c r="C540678" s="54">
        <v>2.8353772922653429E-2</v>
      </c>
      <c r="H540678" s="54">
        <v>0.57426789549802493</v>
      </c>
      <c r="M540678" s="54">
        <v>4.248E-3</v>
      </c>
    </row>
    <row r="540679" spans="3:13">
      <c r="C540679" s="54">
        <v>4.3049601739210519E-2</v>
      </c>
      <c r="H540679" s="54">
        <v>0.87481123848233699</v>
      </c>
      <c r="M540679" s="54">
        <v>2.7699999999999999E-3</v>
      </c>
    </row>
    <row r="540680" spans="3:13">
      <c r="C540680" s="54">
        <v>5.3876270837737335E-2</v>
      </c>
      <c r="H540680" s="54">
        <v>1.6349631897970485</v>
      </c>
      <c r="M540680" s="54">
        <v>7.2779999999999997E-3</v>
      </c>
    </row>
    <row r="540681" spans="3:13">
      <c r="C540681" s="54">
        <v>3.8925127935938782E-2</v>
      </c>
      <c r="H540681" s="54">
        <v>0.78659382910081799</v>
      </c>
      <c r="M540681" s="54">
        <v>8.7290000000000006E-3</v>
      </c>
    </row>
    <row r="540682" spans="3:13">
      <c r="C540682" s="54">
        <v>5.9039956989634164E-2</v>
      </c>
      <c r="H540682" s="54">
        <v>0.85731048901214202</v>
      </c>
      <c r="M540682" s="54">
        <v>1.3089999999999999E-2</v>
      </c>
    </row>
    <row r="540683" spans="3:13">
      <c r="C540683" s="54">
        <v>1.7418226726490772E-2</v>
      </c>
      <c r="H540683" s="54">
        <v>0.25225860529032862</v>
      </c>
      <c r="M540683" s="54">
        <v>1.005E-2</v>
      </c>
    </row>
    <row r="540684" spans="3:13">
      <c r="C540684" s="54">
        <v>9.1568055162327189E-2</v>
      </c>
      <c r="H540684" s="54">
        <v>1.154522391840624</v>
      </c>
      <c r="M540684" s="54">
        <v>4.1910000000000003E-3</v>
      </c>
    </row>
    <row r="540685" spans="3:13">
      <c r="C540685" s="54">
        <v>4.5129438923112934E-2</v>
      </c>
      <c r="H540685" s="54">
        <v>1.0402996069596908</v>
      </c>
      <c r="M540685" s="54">
        <v>6.5300000000000004E-4</v>
      </c>
    </row>
    <row r="540686" spans="3:13">
      <c r="C540686" s="54">
        <v>4.1730626595018916E-2</v>
      </c>
      <c r="H540686" s="54">
        <v>0.94988981372467185</v>
      </c>
      <c r="M540686" s="54">
        <v>1.916E-3</v>
      </c>
    </row>
    <row r="540687" spans="3:13">
      <c r="C540687" s="54">
        <v>5.2828648431803092E-2</v>
      </c>
      <c r="H540687" s="54">
        <v>1.3137761622372364</v>
      </c>
      <c r="M540687" s="54">
        <v>6.2769999999999996E-3</v>
      </c>
    </row>
    <row r="540688" spans="3:13">
      <c r="C540688" s="54">
        <v>4.7758138428611513E-2</v>
      </c>
      <c r="H540688" s="54">
        <v>0.8876933323560392</v>
      </c>
      <c r="M540688" s="54">
        <v>3.8040000000000001E-3</v>
      </c>
    </row>
    <row r="540689" spans="3:13">
      <c r="C540689" s="54">
        <v>8.8370421335362992E-2</v>
      </c>
      <c r="H540689" s="54">
        <v>2.4315377357932824</v>
      </c>
      <c r="M540689" s="54">
        <v>2.2339999999999999E-2</v>
      </c>
    </row>
    <row r="540690" spans="3:13">
      <c r="C540690" s="54">
        <v>4.8270998206646161E-2</v>
      </c>
      <c r="H540690" s="54">
        <v>0.55191354779714785</v>
      </c>
      <c r="M540690" s="54">
        <v>1.2579E-2</v>
      </c>
    </row>
    <row r="540691" spans="3:13">
      <c r="C540691" s="54">
        <v>2.7435635935830843E-2</v>
      </c>
      <c r="H540691" s="54">
        <v>1.6581670704781704</v>
      </c>
      <c r="M540691" s="54">
        <v>4.7390000000000002E-3</v>
      </c>
    </row>
    <row r="540692" spans="3:13">
      <c r="C540692" s="54">
        <v>2.742604567359538E-2</v>
      </c>
      <c r="H540692" s="54">
        <v>0.88366407396570612</v>
      </c>
      <c r="M540692" s="54">
        <v>5.1710000000000002E-3</v>
      </c>
    </row>
    <row r="540693" spans="3:13">
      <c r="C540693" s="54">
        <v>5.7792811386112482E-2</v>
      </c>
      <c r="H540693" s="54">
        <v>0.66057008419578356</v>
      </c>
      <c r="M540693" s="54">
        <v>6.143E-3</v>
      </c>
    </row>
    <row r="540694" spans="3:13">
      <c r="C540694" s="54">
        <v>6.4995701246970891E-2</v>
      </c>
      <c r="H540694" s="54">
        <v>2.630158826949538</v>
      </c>
      <c r="M540694" s="54">
        <v>2.1676000000000001E-2</v>
      </c>
    </row>
    <row r="540695" spans="3:13">
      <c r="C540695" s="54">
        <v>0.10947431096420152</v>
      </c>
      <c r="H540695" s="54">
        <v>0.86445994415991845</v>
      </c>
      <c r="M540695" s="54">
        <v>1.337E-2</v>
      </c>
    </row>
    <row r="540696" spans="3:13">
      <c r="C540696" s="54">
        <v>4.4348950832952018E-2</v>
      </c>
      <c r="H540696" s="54">
        <v>0.86301017683041092</v>
      </c>
      <c r="M540696" s="54">
        <v>2.7339999999999999E-3</v>
      </c>
    </row>
    <row r="540697" spans="3:13">
      <c r="C540697" s="54">
        <v>8.8908291109755275E-2</v>
      </c>
      <c r="H540697" s="54">
        <v>0.68328399888534475</v>
      </c>
      <c r="M540697" s="54">
        <v>7.2820000000000003E-3</v>
      </c>
    </row>
    <row r="540698" spans="3:13">
      <c r="C540698" s="54">
        <v>6.6992408544587365E-2</v>
      </c>
      <c r="H540698" s="54">
        <v>0.666441979335476</v>
      </c>
      <c r="M540698" s="54">
        <v>8.4410000000000006E-3</v>
      </c>
    </row>
    <row r="540699" spans="3:13">
      <c r="C540699" s="54">
        <v>0.10230260038894111</v>
      </c>
      <c r="H540699" s="54">
        <v>0.84439309162889109</v>
      </c>
      <c r="M540699" s="54">
        <v>6.8950000000000001E-3</v>
      </c>
    </row>
    <row r="540700" spans="3:13">
      <c r="C540700" s="54">
        <v>7.516506817407069E-2</v>
      </c>
      <c r="H540700" s="54">
        <v>1.7888826926117365</v>
      </c>
      <c r="M540700" s="54">
        <v>1.6150000000000001E-2</v>
      </c>
    </row>
    <row r="540701" spans="3:13">
      <c r="C540701" s="54">
        <v>8.8458315191676198E-2</v>
      </c>
      <c r="H540701" s="54">
        <v>1.7695245186193906</v>
      </c>
      <c r="M540701" s="54">
        <v>2.2046E-2</v>
      </c>
    </row>
    <row r="540702" spans="3:13">
      <c r="C540702" s="54">
        <v>5.2766475957823467E-2</v>
      </c>
      <c r="H540702" s="54">
        <v>2.4769566916721195</v>
      </c>
      <c r="M540702" s="54">
        <v>2.1288999999999999E-2</v>
      </c>
    </row>
    <row r="540703" spans="3:13">
      <c r="C540703" s="54">
        <v>7.8882082704643655E-2</v>
      </c>
      <c r="H540703" s="54">
        <v>0.72338969418707011</v>
      </c>
      <c r="M540703" s="54">
        <v>7.0829999999999999E-3</v>
      </c>
    </row>
    <row r="540704" spans="3:13">
      <c r="C540704" s="54">
        <v>3.9934319161730007E-2</v>
      </c>
      <c r="H540704" s="54">
        <v>1.2145187102184853</v>
      </c>
      <c r="M540704" s="54">
        <v>4.457E-3</v>
      </c>
    </row>
    <row r="540705" spans="3:13">
      <c r="C540705" s="54">
        <v>4.9473520138967865E-2</v>
      </c>
      <c r="H540705" s="54">
        <v>0.92719115036015176</v>
      </c>
      <c r="M540705" s="54">
        <v>1.5319999999999999E-3</v>
      </c>
    </row>
    <row r="540706" spans="3:13">
      <c r="C540706" s="54">
        <v>8.5933283501507376E-2</v>
      </c>
      <c r="H540706" s="54">
        <v>0.95710533333531134</v>
      </c>
      <c r="M540706" s="54">
        <v>3.5469999999999998E-3</v>
      </c>
    </row>
    <row r="540707" spans="3:13">
      <c r="C540707" s="54">
        <v>8.3903037486537879E-2</v>
      </c>
      <c r="H540707" s="54">
        <v>0.13624322388541518</v>
      </c>
      <c r="M540707" s="54">
        <v>6.3480999999999996E-2</v>
      </c>
    </row>
    <row r="540708" spans="3:13">
      <c r="C540708" s="54">
        <v>4.5096203660596627E-2</v>
      </c>
      <c r="H540708" s="54">
        <v>0.83910288255265753</v>
      </c>
      <c r="M540708" s="54">
        <v>7.3130000000000001E-3</v>
      </c>
    </row>
    <row r="540709" spans="3:13">
      <c r="C540709" s="54">
        <v>4.74561892762718E-2</v>
      </c>
      <c r="H540709" s="54">
        <v>1.4575501446143102</v>
      </c>
      <c r="M540709" s="54">
        <v>4.4929999999999996E-3</v>
      </c>
    </row>
    <row r="540710" spans="3:13">
      <c r="C540710" s="54">
        <v>3.7301771902409665E-2</v>
      </c>
      <c r="H540710" s="54">
        <v>1.0723226474119376</v>
      </c>
      <c r="M540710" s="54">
        <v>3.0240000000000002E-3</v>
      </c>
    </row>
    <row r="540711" spans="3:13">
      <c r="C540711" s="54">
        <v>8.197247570591551E-2</v>
      </c>
      <c r="H540711" s="54">
        <v>0.9516682562066946</v>
      </c>
      <c r="M540711" s="54">
        <v>9.8930000000000008E-3</v>
      </c>
    </row>
    <row r="540712" spans="3:13">
      <c r="C540712" s="54">
        <v>4.5973586897288622E-2</v>
      </c>
      <c r="H540712" s="54">
        <v>3.9069277819552592</v>
      </c>
      <c r="M540712" s="54">
        <v>1.7845E-2</v>
      </c>
    </row>
    <row r="540713" spans="3:13">
      <c r="C540713" s="54">
        <v>0.18682881943400589</v>
      </c>
      <c r="H540713" s="54">
        <v>1.4149805236485815</v>
      </c>
      <c r="M540713" s="54">
        <v>2.3365E-2</v>
      </c>
    </row>
    <row r="540714" spans="3:13">
      <c r="C540714" s="54">
        <v>6.1667944916421961E-2</v>
      </c>
      <c r="H540714" s="54">
        <v>0.73671190350136773</v>
      </c>
      <c r="M540714" s="54">
        <v>5.1799999999999997E-3</v>
      </c>
    </row>
    <row r="540715" spans="3:13">
      <c r="C540715" s="54">
        <v>4.5748725448924728E-2</v>
      </c>
      <c r="H540715" s="54">
        <v>0.74928826455297004</v>
      </c>
      <c r="M540715" s="54">
        <v>4.9179999999999996E-3</v>
      </c>
    </row>
    <row r="540716" spans="3:13">
      <c r="C540716" s="54">
        <v>5.0761740725950395E-3</v>
      </c>
      <c r="H540716" s="54">
        <v>0.54569985204507288</v>
      </c>
      <c r="M540716" s="54">
        <v>7.9500000000000003E-4</v>
      </c>
    </row>
    <row r="540717" spans="3:13">
      <c r="C540717" s="54">
        <v>5.5107664181402539E-2</v>
      </c>
      <c r="H540717" s="54">
        <v>1.4250839924543612</v>
      </c>
      <c r="M540717" s="54">
        <v>6.5550000000000001E-3</v>
      </c>
    </row>
    <row r="540718" spans="3:13">
      <c r="C540718" s="54">
        <v>4.7591062335360472E-2</v>
      </c>
      <c r="H540718" s="54">
        <v>0.83021181325111582</v>
      </c>
      <c r="M540718" s="54">
        <v>7.489E-3</v>
      </c>
    </row>
    <row r="540719" spans="3:13">
      <c r="C540719" s="54">
        <v>2.8721736505302364E-2</v>
      </c>
      <c r="H540719" s="54">
        <v>0.93417573124540798</v>
      </c>
      <c r="M540719" s="54">
        <v>3.124E-3</v>
      </c>
    </row>
    <row r="540720" spans="3:13">
      <c r="C540720" s="54">
        <v>5.3545676131504905E-2</v>
      </c>
      <c r="H540720" s="54">
        <v>0.36545298179453939</v>
      </c>
      <c r="M540720" s="54">
        <v>2.6477000000000001E-2</v>
      </c>
    </row>
    <row r="540721" spans="3:13">
      <c r="C540721" s="54">
        <v>8.782093497681267E-4</v>
      </c>
      <c r="H540721" s="54">
        <v>1.2507751101830376</v>
      </c>
      <c r="M540721" s="54">
        <v>9.1000000000000003E-5</v>
      </c>
    </row>
    <row r="540722" spans="3:13">
      <c r="C540722" s="54">
        <v>4.0710265854282647E-2</v>
      </c>
      <c r="H540722" s="54">
        <v>0.75982678985877961</v>
      </c>
      <c r="M540722" s="54">
        <v>3.0360000000000001E-3</v>
      </c>
    </row>
    <row r="540723" spans="3:13">
      <c r="C540723" s="54">
        <v>3.7781665327779997E-2</v>
      </c>
      <c r="H540723" s="54">
        <v>7.089317904691167E-2</v>
      </c>
      <c r="M540723" s="54">
        <v>4.8391000000000003E-2</v>
      </c>
    </row>
    <row r="540724" spans="3:13">
      <c r="C540724" s="54">
        <v>2.120680180811968E-2</v>
      </c>
      <c r="H540724" s="54">
        <v>1.0771734258004013</v>
      </c>
      <c r="M540724" s="54">
        <v>2.3319999999999999E-3</v>
      </c>
    </row>
    <row r="540725" spans="3:13">
      <c r="C540725" s="54">
        <v>3.6479641426960814E-2</v>
      </c>
      <c r="H540725" s="54">
        <v>0.96927529759454656</v>
      </c>
      <c r="M540725" s="54">
        <v>2.2920000000000002E-3</v>
      </c>
    </row>
    <row r="540726" spans="3:13">
      <c r="C540726" s="54">
        <v>4.888758063401643E-2</v>
      </c>
      <c r="H540726" s="54">
        <v>0.92008399688319353</v>
      </c>
      <c r="M540726" s="54">
        <v>1.7899999999999999E-3</v>
      </c>
    </row>
    <row r="540727" spans="3:13">
      <c r="C540727" s="54">
        <v>2.9489443027787415E-2</v>
      </c>
      <c r="H540727" s="54">
        <v>0.8572094592102032</v>
      </c>
      <c r="M540727" s="54">
        <v>2.836E-3</v>
      </c>
    </row>
    <row r="540728" spans="3:13">
      <c r="C540728" s="54">
        <v>3.5794206211355054E-2</v>
      </c>
      <c r="H540728" s="54">
        <v>0.51795685396217339</v>
      </c>
      <c r="M540728" s="54">
        <v>8.0450000000000001E-3</v>
      </c>
    </row>
    <row r="540729" spans="3:13">
      <c r="C540729" s="54">
        <v>8.885580293093491E-2</v>
      </c>
      <c r="H540729" s="54">
        <v>1.3172831496082702</v>
      </c>
      <c r="M540729" s="54">
        <v>9.3650000000000001E-3</v>
      </c>
    </row>
    <row r="540730" spans="3:13">
      <c r="C540730" s="54">
        <v>2.8603795598854315E-2</v>
      </c>
      <c r="H540730" s="54">
        <v>0.61637458364227082</v>
      </c>
      <c r="M540730" s="54">
        <v>3.7799999999999999E-3</v>
      </c>
    </row>
    <row r="540731" spans="3:13">
      <c r="C540731" s="54">
        <v>2.9750287577154391E-2</v>
      </c>
      <c r="H540731" s="54">
        <v>0.94882610255893773</v>
      </c>
      <c r="M540731" s="54">
        <v>8.1800000000000004E-4</v>
      </c>
    </row>
    <row r="540732" spans="3:13">
      <c r="C540732" s="54">
        <v>4.3960780015009325E-2</v>
      </c>
      <c r="H540732" s="54">
        <v>0.83574717432239631</v>
      </c>
      <c r="M540732" s="54">
        <v>2.1810000000000002E-3</v>
      </c>
    </row>
    <row r="540733" spans="3:13">
      <c r="C540733" s="54">
        <v>1.6758963639937639E-2</v>
      </c>
      <c r="H540733" s="54">
        <v>1.3788170063221501</v>
      </c>
      <c r="M540733" s="54">
        <v>1.5920000000000001E-3</v>
      </c>
    </row>
    <row r="540734" spans="3:13">
      <c r="C540734" s="54">
        <v>4.4672080474894009E-2</v>
      </c>
      <c r="H540734" s="54">
        <v>1.0096716356022046</v>
      </c>
      <c r="M540734" s="54">
        <v>1.5969999999999999E-3</v>
      </c>
    </row>
    <row r="540735" spans="3:13">
      <c r="C540735" s="54">
        <v>0.17436949880896915</v>
      </c>
      <c r="H540735" s="54">
        <v>0.38665621958351226</v>
      </c>
      <c r="M540735" s="54">
        <v>3.3798000000000002E-2</v>
      </c>
    </row>
    <row r="540736" spans="3:13">
      <c r="C540736" s="54">
        <v>3.6780465204438513E-2</v>
      </c>
      <c r="H540736" s="54">
        <v>1.0507508843656985</v>
      </c>
      <c r="M540736" s="54">
        <v>1.0460000000000001E-3</v>
      </c>
    </row>
    <row r="540737" spans="3:13">
      <c r="C540737" s="54">
        <v>3.0833000459134109E-2</v>
      </c>
      <c r="H540737" s="54">
        <v>0.83756723499575947</v>
      </c>
      <c r="M540737" s="54">
        <v>2.4780000000000002E-3</v>
      </c>
    </row>
    <row r="540738" spans="3:13">
      <c r="C540738" s="54">
        <v>3.8043685361934088E-2</v>
      </c>
      <c r="H540738" s="54">
        <v>0.739255292424569</v>
      </c>
      <c r="M540738" s="54">
        <v>3.6099999999999999E-3</v>
      </c>
    </row>
    <row r="540739" spans="3:13">
      <c r="C540739" s="54">
        <v>2.9140050401477605E-2</v>
      </c>
      <c r="H540739" s="54">
        <v>0.98815717751944543</v>
      </c>
      <c r="M540739" s="54">
        <v>1.361E-3</v>
      </c>
    </row>
    <row r="540740" spans="3:13">
      <c r="C540740" s="54">
        <v>4.9942922227896681E-2</v>
      </c>
      <c r="H540740" s="54">
        <v>1.014306074005735</v>
      </c>
      <c r="M540740" s="54">
        <v>9.41E-4</v>
      </c>
    </row>
    <row r="540741" spans="3:13">
      <c r="C540741" s="54">
        <v>4.9463082108494615E-2</v>
      </c>
      <c r="H540741" s="54">
        <v>0.82678008761581667</v>
      </c>
      <c r="M540741" s="54">
        <v>3.4619999999999998E-3</v>
      </c>
    </row>
    <row r="540742" spans="3:13">
      <c r="C540742" s="54">
        <v>4.606552000699727E-2</v>
      </c>
      <c r="H540742" s="54">
        <v>0.89469986428125048</v>
      </c>
      <c r="M540742" s="54">
        <v>2.5360000000000001E-3</v>
      </c>
    </row>
    <row r="540743" spans="3:13">
      <c r="C540743" s="54">
        <v>3.5554141456631529E-2</v>
      </c>
      <c r="H540743" s="54">
        <v>1.1950610358590832</v>
      </c>
      <c r="M540743" s="54">
        <v>4.1619999999999999E-3</v>
      </c>
    </row>
    <row r="540744" spans="3:13">
      <c r="C540744" s="54">
        <v>3.2671684903604142E-2</v>
      </c>
      <c r="H540744" s="54">
        <v>1.1379173950693919</v>
      </c>
      <c r="M540744" s="54">
        <v>2.0449999999999999E-3</v>
      </c>
    </row>
    <row r="540745" spans="3:13">
      <c r="C540745" s="54">
        <v>3.3631924750098185E-2</v>
      </c>
      <c r="H540745" s="54">
        <v>1.2654922075171169</v>
      </c>
      <c r="M540745" s="54">
        <v>3.0379999999999999E-3</v>
      </c>
    </row>
    <row r="540746" spans="3:13">
      <c r="C540746" s="54">
        <v>2.0936738861138157E-2</v>
      </c>
      <c r="H540746" s="54">
        <v>0.40589174644881959</v>
      </c>
      <c r="M540746" s="54">
        <v>6.1500000000000001E-3</v>
      </c>
    </row>
    <row r="540747" spans="3:13">
      <c r="C540747" s="54">
        <v>3.0772951187603426E-2</v>
      </c>
      <c r="H540747" s="54">
        <v>1.1107272593582402</v>
      </c>
      <c r="M540747" s="54">
        <v>2.5799999999999998E-3</v>
      </c>
    </row>
    <row r="540748" spans="3:13">
      <c r="C540748" s="54">
        <v>0.21190060412260434</v>
      </c>
      <c r="H540748" s="54">
        <v>0.90907293396195543</v>
      </c>
      <c r="M540748" s="54">
        <v>1.2007E-2</v>
      </c>
    </row>
    <row r="540749" spans="3:13">
      <c r="C540749" s="54">
        <v>5.8735137891407052E-2</v>
      </c>
      <c r="H540749" s="54">
        <v>2.1810264457932513</v>
      </c>
      <c r="M540749" s="54">
        <v>1.6843E-2</v>
      </c>
    </row>
    <row r="540750" spans="3:13">
      <c r="C540750" s="54">
        <v>1.791399797858231E-2</v>
      </c>
      <c r="H540750" s="54">
        <v>0.83331893671806789</v>
      </c>
      <c r="M540750" s="54">
        <v>1.6000000000000001E-3</v>
      </c>
    </row>
    <row r="540751" spans="3:13">
      <c r="C540751" s="54">
        <v>2.8595590197915115E-2</v>
      </c>
      <c r="H540751" s="54">
        <v>1.1021728286262631</v>
      </c>
      <c r="M540751" s="54">
        <v>2.0089999999999999E-3</v>
      </c>
    </row>
    <row r="540752" spans="3:13">
      <c r="C540752" s="54">
        <v>1.518851294974388E-2</v>
      </c>
      <c r="H540752" s="54">
        <v>0.73633525247542397</v>
      </c>
      <c r="M540752" s="54">
        <v>1.647E-3</v>
      </c>
    </row>
    <row r="540753" spans="3:13">
      <c r="C540753" s="54">
        <v>1.3152287542009386E-2</v>
      </c>
      <c r="H540753" s="54">
        <v>2.0654325961447135</v>
      </c>
      <c r="M540753" s="54">
        <v>3.503E-3</v>
      </c>
    </row>
    <row r="540754" spans="3:13">
      <c r="C540754" s="54">
        <v>3.223722703468343E-2</v>
      </c>
      <c r="H540754" s="54">
        <v>0.9780420492915104</v>
      </c>
      <c r="M540754" s="54">
        <v>1.668E-3</v>
      </c>
    </row>
    <row r="540755" spans="3:13">
      <c r="C540755" s="54">
        <v>2.3282267087558896E-4</v>
      </c>
      <c r="H540755" s="54">
        <v>0</v>
      </c>
      <c r="M540755" s="54">
        <v>4.1199999999999999E-4</v>
      </c>
    </row>
    <row r="557058" spans="3:13">
      <c r="C557058" s="54" t="s">
        <v>1223</v>
      </c>
      <c r="H557058" s="54" t="s">
        <v>1231</v>
      </c>
      <c r="M557058" s="54" t="s">
        <v>1224</v>
      </c>
    </row>
    <row r="557059" spans="3:13">
      <c r="C557059" s="54">
        <v>4.5059906413157817E-2</v>
      </c>
      <c r="H557059" s="54">
        <v>0.96371085163482217</v>
      </c>
      <c r="M557059" s="54">
        <v>9.9200000000000004E-4</v>
      </c>
    </row>
    <row r="557060" spans="3:13">
      <c r="C557060" s="54">
        <v>3.740606523632322E-2</v>
      </c>
      <c r="H557060" s="54">
        <v>0.48465474320031932</v>
      </c>
      <c r="M557060" s="54">
        <v>1.9996E-2</v>
      </c>
    </row>
    <row r="557061" spans="3:13">
      <c r="C557061" s="54">
        <v>2.1970145413600834E-2</v>
      </c>
      <c r="H557061" s="54">
        <v>1.5528938933845255</v>
      </c>
      <c r="M557061" s="54">
        <v>3.3969999999999998E-3</v>
      </c>
    </row>
    <row r="557062" spans="3:13">
      <c r="C557062" s="54">
        <v>2.8353772922653429E-2</v>
      </c>
      <c r="H557062" s="54">
        <v>0.57426789549802493</v>
      </c>
      <c r="M557062" s="54">
        <v>4.248E-3</v>
      </c>
    </row>
    <row r="557063" spans="3:13">
      <c r="C557063" s="54">
        <v>4.3049601739210519E-2</v>
      </c>
      <c r="H557063" s="54">
        <v>0.87481123848233699</v>
      </c>
      <c r="M557063" s="54">
        <v>2.7699999999999999E-3</v>
      </c>
    </row>
    <row r="557064" spans="3:13">
      <c r="C557064" s="54">
        <v>5.3876270837737335E-2</v>
      </c>
      <c r="H557064" s="54">
        <v>1.6349631897970485</v>
      </c>
      <c r="M557064" s="54">
        <v>7.2779999999999997E-3</v>
      </c>
    </row>
    <row r="557065" spans="3:13">
      <c r="C557065" s="54">
        <v>3.8925127935938782E-2</v>
      </c>
      <c r="H557065" s="54">
        <v>0.78659382910081799</v>
      </c>
      <c r="M557065" s="54">
        <v>8.7290000000000006E-3</v>
      </c>
    </row>
    <row r="557066" spans="3:13">
      <c r="C557066" s="54">
        <v>5.9039956989634164E-2</v>
      </c>
      <c r="H557066" s="54">
        <v>0.85731048901214202</v>
      </c>
      <c r="M557066" s="54">
        <v>1.3089999999999999E-2</v>
      </c>
    </row>
    <row r="557067" spans="3:13">
      <c r="C557067" s="54">
        <v>1.7418226726490772E-2</v>
      </c>
      <c r="H557067" s="54">
        <v>0.25225860529032862</v>
      </c>
      <c r="M557067" s="54">
        <v>1.005E-2</v>
      </c>
    </row>
    <row r="557068" spans="3:13">
      <c r="C557068" s="54">
        <v>9.1568055162327189E-2</v>
      </c>
      <c r="H557068" s="54">
        <v>1.154522391840624</v>
      </c>
      <c r="M557068" s="54">
        <v>4.1910000000000003E-3</v>
      </c>
    </row>
    <row r="557069" spans="3:13">
      <c r="C557069" s="54">
        <v>4.5129438923112934E-2</v>
      </c>
      <c r="H557069" s="54">
        <v>1.0402996069596908</v>
      </c>
      <c r="M557069" s="54">
        <v>6.5300000000000004E-4</v>
      </c>
    </row>
    <row r="557070" spans="3:13">
      <c r="C557070" s="54">
        <v>4.1730626595018916E-2</v>
      </c>
      <c r="H557070" s="54">
        <v>0.94988981372467185</v>
      </c>
      <c r="M557070" s="54">
        <v>1.916E-3</v>
      </c>
    </row>
    <row r="557071" spans="3:13">
      <c r="C557071" s="54">
        <v>5.2828648431803092E-2</v>
      </c>
      <c r="H557071" s="54">
        <v>1.3137761622372364</v>
      </c>
      <c r="M557071" s="54">
        <v>6.2769999999999996E-3</v>
      </c>
    </row>
    <row r="557072" spans="3:13">
      <c r="C557072" s="54">
        <v>4.7758138428611513E-2</v>
      </c>
      <c r="H557072" s="54">
        <v>0.8876933323560392</v>
      </c>
      <c r="M557072" s="54">
        <v>3.8040000000000001E-3</v>
      </c>
    </row>
    <row r="557073" spans="3:13">
      <c r="C557073" s="54">
        <v>8.8370421335362992E-2</v>
      </c>
      <c r="H557073" s="54">
        <v>2.4315377357932824</v>
      </c>
      <c r="M557073" s="54">
        <v>2.2339999999999999E-2</v>
      </c>
    </row>
    <row r="557074" spans="3:13">
      <c r="C557074" s="54">
        <v>4.8270998206646161E-2</v>
      </c>
      <c r="H557074" s="54">
        <v>0.55191354779714785</v>
      </c>
      <c r="M557074" s="54">
        <v>1.2579E-2</v>
      </c>
    </row>
    <row r="557075" spans="3:13">
      <c r="C557075" s="54">
        <v>2.7435635935830843E-2</v>
      </c>
      <c r="H557075" s="54">
        <v>1.6581670704781704</v>
      </c>
      <c r="M557075" s="54">
        <v>4.7390000000000002E-3</v>
      </c>
    </row>
    <row r="557076" spans="3:13">
      <c r="C557076" s="54">
        <v>2.742604567359538E-2</v>
      </c>
      <c r="H557076" s="54">
        <v>0.88366407396570612</v>
      </c>
      <c r="M557076" s="54">
        <v>5.1710000000000002E-3</v>
      </c>
    </row>
    <row r="557077" spans="3:13">
      <c r="C557077" s="54">
        <v>5.7792811386112482E-2</v>
      </c>
      <c r="H557077" s="54">
        <v>0.66057008419578356</v>
      </c>
      <c r="M557077" s="54">
        <v>6.143E-3</v>
      </c>
    </row>
    <row r="557078" spans="3:13">
      <c r="C557078" s="54">
        <v>6.4995701246970891E-2</v>
      </c>
      <c r="H557078" s="54">
        <v>2.630158826949538</v>
      </c>
      <c r="M557078" s="54">
        <v>2.1676000000000001E-2</v>
      </c>
    </row>
    <row r="557079" spans="3:13">
      <c r="C557079" s="54">
        <v>0.10947431096420152</v>
      </c>
      <c r="H557079" s="54">
        <v>0.86445994415991845</v>
      </c>
      <c r="M557079" s="54">
        <v>1.337E-2</v>
      </c>
    </row>
    <row r="557080" spans="3:13">
      <c r="C557080" s="54">
        <v>4.4348950832952018E-2</v>
      </c>
      <c r="H557080" s="54">
        <v>0.86301017683041092</v>
      </c>
      <c r="M557080" s="54">
        <v>2.7339999999999999E-3</v>
      </c>
    </row>
    <row r="557081" spans="3:13">
      <c r="C557081" s="54">
        <v>8.8908291109755275E-2</v>
      </c>
      <c r="H557081" s="54">
        <v>0.68328399888534475</v>
      </c>
      <c r="M557081" s="54">
        <v>7.2820000000000003E-3</v>
      </c>
    </row>
    <row r="557082" spans="3:13">
      <c r="C557082" s="54">
        <v>6.6992408544587365E-2</v>
      </c>
      <c r="H557082" s="54">
        <v>0.666441979335476</v>
      </c>
      <c r="M557082" s="54">
        <v>8.4410000000000006E-3</v>
      </c>
    </row>
    <row r="557083" spans="3:13">
      <c r="C557083" s="54">
        <v>0.10230260038894111</v>
      </c>
      <c r="H557083" s="54">
        <v>0.84439309162889109</v>
      </c>
      <c r="M557083" s="54">
        <v>6.8950000000000001E-3</v>
      </c>
    </row>
    <row r="557084" spans="3:13">
      <c r="C557084" s="54">
        <v>7.516506817407069E-2</v>
      </c>
      <c r="H557084" s="54">
        <v>1.7888826926117365</v>
      </c>
      <c r="M557084" s="54">
        <v>1.6150000000000001E-2</v>
      </c>
    </row>
    <row r="557085" spans="3:13">
      <c r="C557085" s="54">
        <v>8.8458315191676198E-2</v>
      </c>
      <c r="H557085" s="54">
        <v>1.7695245186193906</v>
      </c>
      <c r="M557085" s="54">
        <v>2.2046E-2</v>
      </c>
    </row>
    <row r="557086" spans="3:13">
      <c r="C557086" s="54">
        <v>5.2766475957823467E-2</v>
      </c>
      <c r="H557086" s="54">
        <v>2.4769566916721195</v>
      </c>
      <c r="M557086" s="54">
        <v>2.1288999999999999E-2</v>
      </c>
    </row>
    <row r="557087" spans="3:13">
      <c r="C557087" s="54">
        <v>7.8882082704643655E-2</v>
      </c>
      <c r="H557087" s="54">
        <v>0.72338969418707011</v>
      </c>
      <c r="M557087" s="54">
        <v>7.0829999999999999E-3</v>
      </c>
    </row>
    <row r="557088" spans="3:13">
      <c r="C557088" s="54">
        <v>3.9934319161730007E-2</v>
      </c>
      <c r="H557088" s="54">
        <v>1.2145187102184853</v>
      </c>
      <c r="M557088" s="54">
        <v>4.457E-3</v>
      </c>
    </row>
    <row r="557089" spans="3:13">
      <c r="C557089" s="54">
        <v>4.9473520138967865E-2</v>
      </c>
      <c r="H557089" s="54">
        <v>0.92719115036015176</v>
      </c>
      <c r="M557089" s="54">
        <v>1.5319999999999999E-3</v>
      </c>
    </row>
    <row r="557090" spans="3:13">
      <c r="C557090" s="54">
        <v>8.5933283501507376E-2</v>
      </c>
      <c r="H557090" s="54">
        <v>0.95710533333531134</v>
      </c>
      <c r="M557090" s="54">
        <v>3.5469999999999998E-3</v>
      </c>
    </row>
    <row r="557091" spans="3:13">
      <c r="C557091" s="54">
        <v>8.3903037486537879E-2</v>
      </c>
      <c r="H557091" s="54">
        <v>0.13624322388541518</v>
      </c>
      <c r="M557091" s="54">
        <v>6.3480999999999996E-2</v>
      </c>
    </row>
    <row r="557092" spans="3:13">
      <c r="C557092" s="54">
        <v>4.5096203660596627E-2</v>
      </c>
      <c r="H557092" s="54">
        <v>0.83910288255265753</v>
      </c>
      <c r="M557092" s="54">
        <v>7.3130000000000001E-3</v>
      </c>
    </row>
    <row r="557093" spans="3:13">
      <c r="C557093" s="54">
        <v>4.74561892762718E-2</v>
      </c>
      <c r="H557093" s="54">
        <v>1.4575501446143102</v>
      </c>
      <c r="M557093" s="54">
        <v>4.4929999999999996E-3</v>
      </c>
    </row>
    <row r="557094" spans="3:13">
      <c r="C557094" s="54">
        <v>3.7301771902409665E-2</v>
      </c>
      <c r="H557094" s="54">
        <v>1.0723226474119376</v>
      </c>
      <c r="M557094" s="54">
        <v>3.0240000000000002E-3</v>
      </c>
    </row>
    <row r="557095" spans="3:13">
      <c r="C557095" s="54">
        <v>8.197247570591551E-2</v>
      </c>
      <c r="H557095" s="54">
        <v>0.9516682562066946</v>
      </c>
      <c r="M557095" s="54">
        <v>9.8930000000000008E-3</v>
      </c>
    </row>
    <row r="557096" spans="3:13">
      <c r="C557096" s="54">
        <v>4.5973586897288622E-2</v>
      </c>
      <c r="H557096" s="54">
        <v>3.9069277819552592</v>
      </c>
      <c r="M557096" s="54">
        <v>1.7845E-2</v>
      </c>
    </row>
    <row r="557097" spans="3:13">
      <c r="C557097" s="54">
        <v>0.18682881943400589</v>
      </c>
      <c r="H557097" s="54">
        <v>1.4149805236485815</v>
      </c>
      <c r="M557097" s="54">
        <v>2.3365E-2</v>
      </c>
    </row>
    <row r="557098" spans="3:13">
      <c r="C557098" s="54">
        <v>6.1667944916421961E-2</v>
      </c>
      <c r="H557098" s="54">
        <v>0.73671190350136773</v>
      </c>
      <c r="M557098" s="54">
        <v>5.1799999999999997E-3</v>
      </c>
    </row>
    <row r="557099" spans="3:13">
      <c r="C557099" s="54">
        <v>4.5748725448924728E-2</v>
      </c>
      <c r="H557099" s="54">
        <v>0.74928826455297004</v>
      </c>
      <c r="M557099" s="54">
        <v>4.9179999999999996E-3</v>
      </c>
    </row>
    <row r="557100" spans="3:13">
      <c r="C557100" s="54">
        <v>5.0761740725950395E-3</v>
      </c>
      <c r="H557100" s="54">
        <v>0.54569985204507288</v>
      </c>
      <c r="M557100" s="54">
        <v>7.9500000000000003E-4</v>
      </c>
    </row>
    <row r="557101" spans="3:13">
      <c r="C557101" s="54">
        <v>5.5107664181402539E-2</v>
      </c>
      <c r="H557101" s="54">
        <v>1.4250839924543612</v>
      </c>
      <c r="M557101" s="54">
        <v>6.5550000000000001E-3</v>
      </c>
    </row>
    <row r="557102" spans="3:13">
      <c r="C557102" s="54">
        <v>4.7591062335360472E-2</v>
      </c>
      <c r="H557102" s="54">
        <v>0.83021181325111582</v>
      </c>
      <c r="M557102" s="54">
        <v>7.489E-3</v>
      </c>
    </row>
    <row r="557103" spans="3:13">
      <c r="C557103" s="54">
        <v>2.8721736505302364E-2</v>
      </c>
      <c r="H557103" s="54">
        <v>0.93417573124540798</v>
      </c>
      <c r="M557103" s="54">
        <v>3.124E-3</v>
      </c>
    </row>
    <row r="557104" spans="3:13">
      <c r="C557104" s="54">
        <v>5.3545676131504905E-2</v>
      </c>
      <c r="H557104" s="54">
        <v>0.36545298179453939</v>
      </c>
      <c r="M557104" s="54">
        <v>2.6477000000000001E-2</v>
      </c>
    </row>
    <row r="557105" spans="3:13">
      <c r="C557105" s="54">
        <v>8.782093497681267E-4</v>
      </c>
      <c r="H557105" s="54">
        <v>1.2507751101830376</v>
      </c>
      <c r="M557105" s="54">
        <v>9.1000000000000003E-5</v>
      </c>
    </row>
    <row r="557106" spans="3:13">
      <c r="C557106" s="54">
        <v>4.0710265854282647E-2</v>
      </c>
      <c r="H557106" s="54">
        <v>0.75982678985877961</v>
      </c>
      <c r="M557106" s="54">
        <v>3.0360000000000001E-3</v>
      </c>
    </row>
    <row r="557107" spans="3:13">
      <c r="C557107" s="54">
        <v>3.7781665327779997E-2</v>
      </c>
      <c r="H557107" s="54">
        <v>7.089317904691167E-2</v>
      </c>
      <c r="M557107" s="54">
        <v>4.8391000000000003E-2</v>
      </c>
    </row>
    <row r="557108" spans="3:13">
      <c r="C557108" s="54">
        <v>2.120680180811968E-2</v>
      </c>
      <c r="H557108" s="54">
        <v>1.0771734258004013</v>
      </c>
      <c r="M557108" s="54">
        <v>2.3319999999999999E-3</v>
      </c>
    </row>
    <row r="557109" spans="3:13">
      <c r="C557109" s="54">
        <v>3.6479641426960814E-2</v>
      </c>
      <c r="H557109" s="54">
        <v>0.96927529759454656</v>
      </c>
      <c r="M557109" s="54">
        <v>2.2920000000000002E-3</v>
      </c>
    </row>
    <row r="557110" spans="3:13">
      <c r="C557110" s="54">
        <v>4.888758063401643E-2</v>
      </c>
      <c r="H557110" s="54">
        <v>0.92008399688319353</v>
      </c>
      <c r="M557110" s="54">
        <v>1.7899999999999999E-3</v>
      </c>
    </row>
    <row r="557111" spans="3:13">
      <c r="C557111" s="54">
        <v>2.9489443027787415E-2</v>
      </c>
      <c r="H557111" s="54">
        <v>0.8572094592102032</v>
      </c>
      <c r="M557111" s="54">
        <v>2.836E-3</v>
      </c>
    </row>
    <row r="557112" spans="3:13">
      <c r="C557112" s="54">
        <v>3.5794206211355054E-2</v>
      </c>
      <c r="H557112" s="54">
        <v>0.51795685396217339</v>
      </c>
      <c r="M557112" s="54">
        <v>8.0450000000000001E-3</v>
      </c>
    </row>
    <row r="557113" spans="3:13">
      <c r="C557113" s="54">
        <v>8.885580293093491E-2</v>
      </c>
      <c r="H557113" s="54">
        <v>1.3172831496082702</v>
      </c>
      <c r="M557113" s="54">
        <v>9.3650000000000001E-3</v>
      </c>
    </row>
    <row r="557114" spans="3:13">
      <c r="C557114" s="54">
        <v>2.8603795598854315E-2</v>
      </c>
      <c r="H557114" s="54">
        <v>0.61637458364227082</v>
      </c>
      <c r="M557114" s="54">
        <v>3.7799999999999999E-3</v>
      </c>
    </row>
    <row r="557115" spans="3:13">
      <c r="C557115" s="54">
        <v>2.9750287577154391E-2</v>
      </c>
      <c r="H557115" s="54">
        <v>0.94882610255893773</v>
      </c>
      <c r="M557115" s="54">
        <v>8.1800000000000004E-4</v>
      </c>
    </row>
    <row r="557116" spans="3:13">
      <c r="C557116" s="54">
        <v>4.3960780015009325E-2</v>
      </c>
      <c r="H557116" s="54">
        <v>0.83574717432239631</v>
      </c>
      <c r="M557116" s="54">
        <v>2.1810000000000002E-3</v>
      </c>
    </row>
    <row r="557117" spans="3:13">
      <c r="C557117" s="54">
        <v>1.6758963639937639E-2</v>
      </c>
      <c r="H557117" s="54">
        <v>1.3788170063221501</v>
      </c>
      <c r="M557117" s="54">
        <v>1.5920000000000001E-3</v>
      </c>
    </row>
    <row r="557118" spans="3:13">
      <c r="C557118" s="54">
        <v>4.4672080474894009E-2</v>
      </c>
      <c r="H557118" s="54">
        <v>1.0096716356022046</v>
      </c>
      <c r="M557118" s="54">
        <v>1.5969999999999999E-3</v>
      </c>
    </row>
    <row r="557119" spans="3:13">
      <c r="C557119" s="54">
        <v>0.17436949880896915</v>
      </c>
      <c r="H557119" s="54">
        <v>0.38665621958351226</v>
      </c>
      <c r="M557119" s="54">
        <v>3.3798000000000002E-2</v>
      </c>
    </row>
    <row r="557120" spans="3:13">
      <c r="C557120" s="54">
        <v>3.6780465204438513E-2</v>
      </c>
      <c r="H557120" s="54">
        <v>1.0507508843656985</v>
      </c>
      <c r="M557120" s="54">
        <v>1.0460000000000001E-3</v>
      </c>
    </row>
    <row r="557121" spans="3:13">
      <c r="C557121" s="54">
        <v>3.0833000459134109E-2</v>
      </c>
      <c r="H557121" s="54">
        <v>0.83756723499575947</v>
      </c>
      <c r="M557121" s="54">
        <v>2.4780000000000002E-3</v>
      </c>
    </row>
    <row r="557122" spans="3:13">
      <c r="C557122" s="54">
        <v>3.8043685361934088E-2</v>
      </c>
      <c r="H557122" s="54">
        <v>0.739255292424569</v>
      </c>
      <c r="M557122" s="54">
        <v>3.6099999999999999E-3</v>
      </c>
    </row>
    <row r="557123" spans="3:13">
      <c r="C557123" s="54">
        <v>2.9140050401477605E-2</v>
      </c>
      <c r="H557123" s="54">
        <v>0.98815717751944543</v>
      </c>
      <c r="M557123" s="54">
        <v>1.361E-3</v>
      </c>
    </row>
    <row r="557124" spans="3:13">
      <c r="C557124" s="54">
        <v>4.9942922227896681E-2</v>
      </c>
      <c r="H557124" s="54">
        <v>1.014306074005735</v>
      </c>
      <c r="M557124" s="54">
        <v>9.41E-4</v>
      </c>
    </row>
    <row r="557125" spans="3:13">
      <c r="C557125" s="54">
        <v>4.9463082108494615E-2</v>
      </c>
      <c r="H557125" s="54">
        <v>0.82678008761581667</v>
      </c>
      <c r="M557125" s="54">
        <v>3.4619999999999998E-3</v>
      </c>
    </row>
    <row r="557126" spans="3:13">
      <c r="C557126" s="54">
        <v>4.606552000699727E-2</v>
      </c>
      <c r="H557126" s="54">
        <v>0.89469986428125048</v>
      </c>
      <c r="M557126" s="54">
        <v>2.5360000000000001E-3</v>
      </c>
    </row>
    <row r="557127" spans="3:13">
      <c r="C557127" s="54">
        <v>3.5554141456631529E-2</v>
      </c>
      <c r="H557127" s="54">
        <v>1.1950610358590832</v>
      </c>
      <c r="M557127" s="54">
        <v>4.1619999999999999E-3</v>
      </c>
    </row>
    <row r="557128" spans="3:13">
      <c r="C557128" s="54">
        <v>3.2671684903604142E-2</v>
      </c>
      <c r="H557128" s="54">
        <v>1.1379173950693919</v>
      </c>
      <c r="M557128" s="54">
        <v>2.0449999999999999E-3</v>
      </c>
    </row>
    <row r="557129" spans="3:13">
      <c r="C557129" s="54">
        <v>3.3631924750098185E-2</v>
      </c>
      <c r="H557129" s="54">
        <v>1.2654922075171169</v>
      </c>
      <c r="M557129" s="54">
        <v>3.0379999999999999E-3</v>
      </c>
    </row>
    <row r="557130" spans="3:13">
      <c r="C557130" s="54">
        <v>2.0936738861138157E-2</v>
      </c>
      <c r="H557130" s="54">
        <v>0.40589174644881959</v>
      </c>
      <c r="M557130" s="54">
        <v>6.1500000000000001E-3</v>
      </c>
    </row>
    <row r="557131" spans="3:13">
      <c r="C557131" s="54">
        <v>3.0772951187603426E-2</v>
      </c>
      <c r="H557131" s="54">
        <v>1.1107272593582402</v>
      </c>
      <c r="M557131" s="54">
        <v>2.5799999999999998E-3</v>
      </c>
    </row>
    <row r="557132" spans="3:13">
      <c r="C557132" s="54">
        <v>0.21190060412260434</v>
      </c>
      <c r="H557132" s="54">
        <v>0.90907293396195543</v>
      </c>
      <c r="M557132" s="54">
        <v>1.2007E-2</v>
      </c>
    </row>
    <row r="557133" spans="3:13">
      <c r="C557133" s="54">
        <v>5.8735137891407052E-2</v>
      </c>
      <c r="H557133" s="54">
        <v>2.1810264457932513</v>
      </c>
      <c r="M557133" s="54">
        <v>1.6843E-2</v>
      </c>
    </row>
    <row r="557134" spans="3:13">
      <c r="C557134" s="54">
        <v>1.791399797858231E-2</v>
      </c>
      <c r="H557134" s="54">
        <v>0.83331893671806789</v>
      </c>
      <c r="M557134" s="54">
        <v>1.6000000000000001E-3</v>
      </c>
    </row>
    <row r="557135" spans="3:13">
      <c r="C557135" s="54">
        <v>2.8595590197915115E-2</v>
      </c>
      <c r="H557135" s="54">
        <v>1.1021728286262631</v>
      </c>
      <c r="M557135" s="54">
        <v>2.0089999999999999E-3</v>
      </c>
    </row>
    <row r="557136" spans="3:13">
      <c r="C557136" s="54">
        <v>1.518851294974388E-2</v>
      </c>
      <c r="H557136" s="54">
        <v>0.73633525247542397</v>
      </c>
      <c r="M557136" s="54">
        <v>1.647E-3</v>
      </c>
    </row>
    <row r="557137" spans="3:13">
      <c r="C557137" s="54">
        <v>1.3152287542009386E-2</v>
      </c>
      <c r="H557137" s="54">
        <v>2.0654325961447135</v>
      </c>
      <c r="M557137" s="54">
        <v>3.503E-3</v>
      </c>
    </row>
    <row r="557138" spans="3:13">
      <c r="C557138" s="54">
        <v>3.223722703468343E-2</v>
      </c>
      <c r="H557138" s="54">
        <v>0.9780420492915104</v>
      </c>
      <c r="M557138" s="54">
        <v>1.668E-3</v>
      </c>
    </row>
    <row r="557139" spans="3:13">
      <c r="C557139" s="54">
        <v>2.3282267087558896E-4</v>
      </c>
      <c r="H557139" s="54">
        <v>0</v>
      </c>
      <c r="M557139" s="54">
        <v>4.1199999999999999E-4</v>
      </c>
    </row>
    <row r="573442" spans="3:13">
      <c r="C573442" s="54" t="s">
        <v>1223</v>
      </c>
      <c r="H573442" s="54" t="s">
        <v>1231</v>
      </c>
      <c r="M573442" s="54" t="s">
        <v>1224</v>
      </c>
    </row>
    <row r="573443" spans="3:13">
      <c r="C573443" s="54">
        <v>4.5059906413157817E-2</v>
      </c>
      <c r="H573443" s="54">
        <v>0.96371085163482217</v>
      </c>
      <c r="M573443" s="54">
        <v>9.9200000000000004E-4</v>
      </c>
    </row>
    <row r="573444" spans="3:13">
      <c r="C573444" s="54">
        <v>3.740606523632322E-2</v>
      </c>
      <c r="H573444" s="54">
        <v>0.48465474320031932</v>
      </c>
      <c r="M573444" s="54">
        <v>1.9996E-2</v>
      </c>
    </row>
    <row r="573445" spans="3:13">
      <c r="C573445" s="54">
        <v>2.1970145413600834E-2</v>
      </c>
      <c r="H573445" s="54">
        <v>1.5528938933845255</v>
      </c>
      <c r="M573445" s="54">
        <v>3.3969999999999998E-3</v>
      </c>
    </row>
    <row r="573446" spans="3:13">
      <c r="C573446" s="54">
        <v>2.8353772922653429E-2</v>
      </c>
      <c r="H573446" s="54">
        <v>0.57426789549802493</v>
      </c>
      <c r="M573446" s="54">
        <v>4.248E-3</v>
      </c>
    </row>
    <row r="573447" spans="3:13">
      <c r="C573447" s="54">
        <v>4.3049601739210519E-2</v>
      </c>
      <c r="H573447" s="54">
        <v>0.87481123848233699</v>
      </c>
      <c r="M573447" s="54">
        <v>2.7699999999999999E-3</v>
      </c>
    </row>
    <row r="573448" spans="3:13">
      <c r="C573448" s="54">
        <v>5.3876270837737335E-2</v>
      </c>
      <c r="H573448" s="54">
        <v>1.6349631897970485</v>
      </c>
      <c r="M573448" s="54">
        <v>7.2779999999999997E-3</v>
      </c>
    </row>
    <row r="573449" spans="3:13">
      <c r="C573449" s="54">
        <v>3.8925127935938782E-2</v>
      </c>
      <c r="H573449" s="54">
        <v>0.78659382910081799</v>
      </c>
      <c r="M573449" s="54">
        <v>8.7290000000000006E-3</v>
      </c>
    </row>
    <row r="573450" spans="3:13">
      <c r="C573450" s="54">
        <v>5.9039956989634164E-2</v>
      </c>
      <c r="H573450" s="54">
        <v>0.85731048901214202</v>
      </c>
      <c r="M573450" s="54">
        <v>1.3089999999999999E-2</v>
      </c>
    </row>
    <row r="573451" spans="3:13">
      <c r="C573451" s="54">
        <v>1.7418226726490772E-2</v>
      </c>
      <c r="H573451" s="54">
        <v>0.25225860529032862</v>
      </c>
      <c r="M573451" s="54">
        <v>1.005E-2</v>
      </c>
    </row>
    <row r="573452" spans="3:13">
      <c r="C573452" s="54">
        <v>9.1568055162327189E-2</v>
      </c>
      <c r="H573452" s="54">
        <v>1.154522391840624</v>
      </c>
      <c r="M573452" s="54">
        <v>4.1910000000000003E-3</v>
      </c>
    </row>
    <row r="573453" spans="3:13">
      <c r="C573453" s="54">
        <v>4.5129438923112934E-2</v>
      </c>
      <c r="H573453" s="54">
        <v>1.0402996069596908</v>
      </c>
      <c r="M573453" s="54">
        <v>6.5300000000000004E-4</v>
      </c>
    </row>
    <row r="573454" spans="3:13">
      <c r="C573454" s="54">
        <v>4.1730626595018916E-2</v>
      </c>
      <c r="H573454" s="54">
        <v>0.94988981372467185</v>
      </c>
      <c r="M573454" s="54">
        <v>1.916E-3</v>
      </c>
    </row>
    <row r="573455" spans="3:13">
      <c r="C573455" s="54">
        <v>5.2828648431803092E-2</v>
      </c>
      <c r="H573455" s="54">
        <v>1.3137761622372364</v>
      </c>
      <c r="M573455" s="54">
        <v>6.2769999999999996E-3</v>
      </c>
    </row>
    <row r="573456" spans="3:13">
      <c r="C573456" s="54">
        <v>4.7758138428611513E-2</v>
      </c>
      <c r="H573456" s="54">
        <v>0.8876933323560392</v>
      </c>
      <c r="M573456" s="54">
        <v>3.8040000000000001E-3</v>
      </c>
    </row>
    <row r="573457" spans="3:13">
      <c r="C573457" s="54">
        <v>8.8370421335362992E-2</v>
      </c>
      <c r="H573457" s="54">
        <v>2.4315377357932824</v>
      </c>
      <c r="M573457" s="54">
        <v>2.2339999999999999E-2</v>
      </c>
    </row>
    <row r="573458" spans="3:13">
      <c r="C573458" s="54">
        <v>4.8270998206646161E-2</v>
      </c>
      <c r="H573458" s="54">
        <v>0.55191354779714785</v>
      </c>
      <c r="M573458" s="54">
        <v>1.2579E-2</v>
      </c>
    </row>
    <row r="573459" spans="3:13">
      <c r="C573459" s="54">
        <v>2.7435635935830843E-2</v>
      </c>
      <c r="H573459" s="54">
        <v>1.6581670704781704</v>
      </c>
      <c r="M573459" s="54">
        <v>4.7390000000000002E-3</v>
      </c>
    </row>
    <row r="573460" spans="3:13">
      <c r="C573460" s="54">
        <v>2.742604567359538E-2</v>
      </c>
      <c r="H573460" s="54">
        <v>0.88366407396570612</v>
      </c>
      <c r="M573460" s="54">
        <v>5.1710000000000002E-3</v>
      </c>
    </row>
    <row r="573461" spans="3:13">
      <c r="C573461" s="54">
        <v>5.7792811386112482E-2</v>
      </c>
      <c r="H573461" s="54">
        <v>0.66057008419578356</v>
      </c>
      <c r="M573461" s="54">
        <v>6.143E-3</v>
      </c>
    </row>
    <row r="573462" spans="3:13">
      <c r="C573462" s="54">
        <v>6.4995701246970891E-2</v>
      </c>
      <c r="H573462" s="54">
        <v>2.630158826949538</v>
      </c>
      <c r="M573462" s="54">
        <v>2.1676000000000001E-2</v>
      </c>
    </row>
    <row r="573463" spans="3:13">
      <c r="C573463" s="54">
        <v>0.10947431096420152</v>
      </c>
      <c r="H573463" s="54">
        <v>0.86445994415991845</v>
      </c>
      <c r="M573463" s="54">
        <v>1.337E-2</v>
      </c>
    </row>
    <row r="573464" spans="3:13">
      <c r="C573464" s="54">
        <v>4.4348950832952018E-2</v>
      </c>
      <c r="H573464" s="54">
        <v>0.86301017683041092</v>
      </c>
      <c r="M573464" s="54">
        <v>2.7339999999999999E-3</v>
      </c>
    </row>
    <row r="573465" spans="3:13">
      <c r="C573465" s="54">
        <v>8.8908291109755275E-2</v>
      </c>
      <c r="H573465" s="54">
        <v>0.68328399888534475</v>
      </c>
      <c r="M573465" s="54">
        <v>7.2820000000000003E-3</v>
      </c>
    </row>
    <row r="573466" spans="3:13">
      <c r="C573466" s="54">
        <v>6.6992408544587365E-2</v>
      </c>
      <c r="H573466" s="54">
        <v>0.666441979335476</v>
      </c>
      <c r="M573466" s="54">
        <v>8.4410000000000006E-3</v>
      </c>
    </row>
    <row r="573467" spans="3:13">
      <c r="C573467" s="54">
        <v>0.10230260038894111</v>
      </c>
      <c r="H573467" s="54">
        <v>0.84439309162889109</v>
      </c>
      <c r="M573467" s="54">
        <v>6.8950000000000001E-3</v>
      </c>
    </row>
    <row r="573468" spans="3:13">
      <c r="C573468" s="54">
        <v>7.516506817407069E-2</v>
      </c>
      <c r="H573468" s="54">
        <v>1.7888826926117365</v>
      </c>
      <c r="M573468" s="54">
        <v>1.6150000000000001E-2</v>
      </c>
    </row>
    <row r="573469" spans="3:13">
      <c r="C573469" s="54">
        <v>8.8458315191676198E-2</v>
      </c>
      <c r="H573469" s="54">
        <v>1.7695245186193906</v>
      </c>
      <c r="M573469" s="54">
        <v>2.2046E-2</v>
      </c>
    </row>
    <row r="573470" spans="3:13">
      <c r="C573470" s="54">
        <v>5.2766475957823467E-2</v>
      </c>
      <c r="H573470" s="54">
        <v>2.4769566916721195</v>
      </c>
      <c r="M573470" s="54">
        <v>2.1288999999999999E-2</v>
      </c>
    </row>
    <row r="573471" spans="3:13">
      <c r="C573471" s="54">
        <v>7.8882082704643655E-2</v>
      </c>
      <c r="H573471" s="54">
        <v>0.72338969418707011</v>
      </c>
      <c r="M573471" s="54">
        <v>7.0829999999999999E-3</v>
      </c>
    </row>
    <row r="573472" spans="3:13">
      <c r="C573472" s="54">
        <v>3.9934319161730007E-2</v>
      </c>
      <c r="H573472" s="54">
        <v>1.2145187102184853</v>
      </c>
      <c r="M573472" s="54">
        <v>4.457E-3</v>
      </c>
    </row>
    <row r="573473" spans="3:13">
      <c r="C573473" s="54">
        <v>4.9473520138967865E-2</v>
      </c>
      <c r="H573473" s="54">
        <v>0.92719115036015176</v>
      </c>
      <c r="M573473" s="54">
        <v>1.5319999999999999E-3</v>
      </c>
    </row>
    <row r="573474" spans="3:13">
      <c r="C573474" s="54">
        <v>8.5933283501507376E-2</v>
      </c>
      <c r="H573474" s="54">
        <v>0.95710533333531134</v>
      </c>
      <c r="M573474" s="54">
        <v>3.5469999999999998E-3</v>
      </c>
    </row>
    <row r="573475" spans="3:13">
      <c r="C573475" s="54">
        <v>8.3903037486537879E-2</v>
      </c>
      <c r="H573475" s="54">
        <v>0.13624322388541518</v>
      </c>
      <c r="M573475" s="54">
        <v>6.3480999999999996E-2</v>
      </c>
    </row>
    <row r="573476" spans="3:13">
      <c r="C573476" s="54">
        <v>4.5096203660596627E-2</v>
      </c>
      <c r="H573476" s="54">
        <v>0.83910288255265753</v>
      </c>
      <c r="M573476" s="54">
        <v>7.3130000000000001E-3</v>
      </c>
    </row>
    <row r="573477" spans="3:13">
      <c r="C573477" s="54">
        <v>4.74561892762718E-2</v>
      </c>
      <c r="H573477" s="54">
        <v>1.4575501446143102</v>
      </c>
      <c r="M573477" s="54">
        <v>4.4929999999999996E-3</v>
      </c>
    </row>
    <row r="573478" spans="3:13">
      <c r="C573478" s="54">
        <v>3.7301771902409665E-2</v>
      </c>
      <c r="H573478" s="54">
        <v>1.0723226474119376</v>
      </c>
      <c r="M573478" s="54">
        <v>3.0240000000000002E-3</v>
      </c>
    </row>
    <row r="573479" spans="3:13">
      <c r="C573479" s="54">
        <v>8.197247570591551E-2</v>
      </c>
      <c r="H573479" s="54">
        <v>0.9516682562066946</v>
      </c>
      <c r="M573479" s="54">
        <v>9.8930000000000008E-3</v>
      </c>
    </row>
    <row r="573480" spans="3:13">
      <c r="C573480" s="54">
        <v>4.5973586897288622E-2</v>
      </c>
      <c r="H573480" s="54">
        <v>3.9069277819552592</v>
      </c>
      <c r="M573480" s="54">
        <v>1.7845E-2</v>
      </c>
    </row>
    <row r="573481" spans="3:13">
      <c r="C573481" s="54">
        <v>0.18682881943400589</v>
      </c>
      <c r="H573481" s="54">
        <v>1.4149805236485815</v>
      </c>
      <c r="M573481" s="54">
        <v>2.3365E-2</v>
      </c>
    </row>
    <row r="573482" spans="3:13">
      <c r="C573482" s="54">
        <v>6.1667944916421961E-2</v>
      </c>
      <c r="H573482" s="54">
        <v>0.73671190350136773</v>
      </c>
      <c r="M573482" s="54">
        <v>5.1799999999999997E-3</v>
      </c>
    </row>
    <row r="573483" spans="3:13">
      <c r="C573483" s="54">
        <v>4.5748725448924728E-2</v>
      </c>
      <c r="H573483" s="54">
        <v>0.74928826455297004</v>
      </c>
      <c r="M573483" s="54">
        <v>4.9179999999999996E-3</v>
      </c>
    </row>
    <row r="573484" spans="3:13">
      <c r="C573484" s="54">
        <v>5.0761740725950395E-3</v>
      </c>
      <c r="H573484" s="54">
        <v>0.54569985204507288</v>
      </c>
      <c r="M573484" s="54">
        <v>7.9500000000000003E-4</v>
      </c>
    </row>
    <row r="573485" spans="3:13">
      <c r="C573485" s="54">
        <v>5.5107664181402539E-2</v>
      </c>
      <c r="H573485" s="54">
        <v>1.4250839924543612</v>
      </c>
      <c r="M573485" s="54">
        <v>6.5550000000000001E-3</v>
      </c>
    </row>
    <row r="573486" spans="3:13">
      <c r="C573486" s="54">
        <v>4.7591062335360472E-2</v>
      </c>
      <c r="H573486" s="54">
        <v>0.83021181325111582</v>
      </c>
      <c r="M573486" s="54">
        <v>7.489E-3</v>
      </c>
    </row>
    <row r="573487" spans="3:13">
      <c r="C573487" s="54">
        <v>2.8721736505302364E-2</v>
      </c>
      <c r="H573487" s="54">
        <v>0.93417573124540798</v>
      </c>
      <c r="M573487" s="54">
        <v>3.124E-3</v>
      </c>
    </row>
    <row r="573488" spans="3:13">
      <c r="C573488" s="54">
        <v>5.3545676131504905E-2</v>
      </c>
      <c r="H573488" s="54">
        <v>0.36545298179453939</v>
      </c>
      <c r="M573488" s="54">
        <v>2.6477000000000001E-2</v>
      </c>
    </row>
    <row r="573489" spans="3:13">
      <c r="C573489" s="54">
        <v>8.782093497681267E-4</v>
      </c>
      <c r="H573489" s="54">
        <v>1.2507751101830376</v>
      </c>
      <c r="M573489" s="54">
        <v>9.1000000000000003E-5</v>
      </c>
    </row>
    <row r="573490" spans="3:13">
      <c r="C573490" s="54">
        <v>4.0710265854282647E-2</v>
      </c>
      <c r="H573490" s="54">
        <v>0.75982678985877961</v>
      </c>
      <c r="M573490" s="54">
        <v>3.0360000000000001E-3</v>
      </c>
    </row>
    <row r="573491" spans="3:13">
      <c r="C573491" s="54">
        <v>3.7781665327779997E-2</v>
      </c>
      <c r="H573491" s="54">
        <v>7.089317904691167E-2</v>
      </c>
      <c r="M573491" s="54">
        <v>4.8391000000000003E-2</v>
      </c>
    </row>
    <row r="573492" spans="3:13">
      <c r="C573492" s="54">
        <v>2.120680180811968E-2</v>
      </c>
      <c r="H573492" s="54">
        <v>1.0771734258004013</v>
      </c>
      <c r="M573492" s="54">
        <v>2.3319999999999999E-3</v>
      </c>
    </row>
    <row r="573493" spans="3:13">
      <c r="C573493" s="54">
        <v>3.6479641426960814E-2</v>
      </c>
      <c r="H573493" s="54">
        <v>0.96927529759454656</v>
      </c>
      <c r="M573493" s="54">
        <v>2.2920000000000002E-3</v>
      </c>
    </row>
    <row r="573494" spans="3:13">
      <c r="C573494" s="54">
        <v>4.888758063401643E-2</v>
      </c>
      <c r="H573494" s="54">
        <v>0.92008399688319353</v>
      </c>
      <c r="M573494" s="54">
        <v>1.7899999999999999E-3</v>
      </c>
    </row>
    <row r="573495" spans="3:13">
      <c r="C573495" s="54">
        <v>2.9489443027787415E-2</v>
      </c>
      <c r="H573495" s="54">
        <v>0.8572094592102032</v>
      </c>
      <c r="M573495" s="54">
        <v>2.836E-3</v>
      </c>
    </row>
    <row r="573496" spans="3:13">
      <c r="C573496" s="54">
        <v>3.5794206211355054E-2</v>
      </c>
      <c r="H573496" s="54">
        <v>0.51795685396217339</v>
      </c>
      <c r="M573496" s="54">
        <v>8.0450000000000001E-3</v>
      </c>
    </row>
    <row r="573497" spans="3:13">
      <c r="C573497" s="54">
        <v>8.885580293093491E-2</v>
      </c>
      <c r="H573497" s="54">
        <v>1.3172831496082702</v>
      </c>
      <c r="M573497" s="54">
        <v>9.3650000000000001E-3</v>
      </c>
    </row>
    <row r="573498" spans="3:13">
      <c r="C573498" s="54">
        <v>2.8603795598854315E-2</v>
      </c>
      <c r="H573498" s="54">
        <v>0.61637458364227082</v>
      </c>
      <c r="M573498" s="54">
        <v>3.7799999999999999E-3</v>
      </c>
    </row>
    <row r="573499" spans="3:13">
      <c r="C573499" s="54">
        <v>2.9750287577154391E-2</v>
      </c>
      <c r="H573499" s="54">
        <v>0.94882610255893773</v>
      </c>
      <c r="M573499" s="54">
        <v>8.1800000000000004E-4</v>
      </c>
    </row>
    <row r="573500" spans="3:13">
      <c r="C573500" s="54">
        <v>4.3960780015009325E-2</v>
      </c>
      <c r="H573500" s="54">
        <v>0.83574717432239631</v>
      </c>
      <c r="M573500" s="54">
        <v>2.1810000000000002E-3</v>
      </c>
    </row>
    <row r="573501" spans="3:13">
      <c r="C573501" s="54">
        <v>1.6758963639937639E-2</v>
      </c>
      <c r="H573501" s="54">
        <v>1.3788170063221501</v>
      </c>
      <c r="M573501" s="54">
        <v>1.5920000000000001E-3</v>
      </c>
    </row>
    <row r="573502" spans="3:13">
      <c r="C573502" s="54">
        <v>4.4672080474894009E-2</v>
      </c>
      <c r="H573502" s="54">
        <v>1.0096716356022046</v>
      </c>
      <c r="M573502" s="54">
        <v>1.5969999999999999E-3</v>
      </c>
    </row>
    <row r="573503" spans="3:13">
      <c r="C573503" s="54">
        <v>0.17436949880896915</v>
      </c>
      <c r="H573503" s="54">
        <v>0.38665621958351226</v>
      </c>
      <c r="M573503" s="54">
        <v>3.3798000000000002E-2</v>
      </c>
    </row>
    <row r="573504" spans="3:13">
      <c r="C573504" s="54">
        <v>3.6780465204438513E-2</v>
      </c>
      <c r="H573504" s="54">
        <v>1.0507508843656985</v>
      </c>
      <c r="M573504" s="54">
        <v>1.0460000000000001E-3</v>
      </c>
    </row>
    <row r="573505" spans="3:13">
      <c r="C573505" s="54">
        <v>3.0833000459134109E-2</v>
      </c>
      <c r="H573505" s="54">
        <v>0.83756723499575947</v>
      </c>
      <c r="M573505" s="54">
        <v>2.4780000000000002E-3</v>
      </c>
    </row>
    <row r="573506" spans="3:13">
      <c r="C573506" s="54">
        <v>3.8043685361934088E-2</v>
      </c>
      <c r="H573506" s="54">
        <v>0.739255292424569</v>
      </c>
      <c r="M573506" s="54">
        <v>3.6099999999999999E-3</v>
      </c>
    </row>
    <row r="573507" spans="3:13">
      <c r="C573507" s="54">
        <v>2.9140050401477605E-2</v>
      </c>
      <c r="H573507" s="54">
        <v>0.98815717751944543</v>
      </c>
      <c r="M573507" s="54">
        <v>1.361E-3</v>
      </c>
    </row>
    <row r="573508" spans="3:13">
      <c r="C573508" s="54">
        <v>4.9942922227896681E-2</v>
      </c>
      <c r="H573508" s="54">
        <v>1.014306074005735</v>
      </c>
      <c r="M573508" s="54">
        <v>9.41E-4</v>
      </c>
    </row>
    <row r="573509" spans="3:13">
      <c r="C573509" s="54">
        <v>4.9463082108494615E-2</v>
      </c>
      <c r="H573509" s="54">
        <v>0.82678008761581667</v>
      </c>
      <c r="M573509" s="54">
        <v>3.4619999999999998E-3</v>
      </c>
    </row>
    <row r="573510" spans="3:13">
      <c r="C573510" s="54">
        <v>4.606552000699727E-2</v>
      </c>
      <c r="H573510" s="54">
        <v>0.89469986428125048</v>
      </c>
      <c r="M573510" s="54">
        <v>2.5360000000000001E-3</v>
      </c>
    </row>
    <row r="573511" spans="3:13">
      <c r="C573511" s="54">
        <v>3.5554141456631529E-2</v>
      </c>
      <c r="H573511" s="54">
        <v>1.1950610358590832</v>
      </c>
      <c r="M573511" s="54">
        <v>4.1619999999999999E-3</v>
      </c>
    </row>
    <row r="573512" spans="3:13">
      <c r="C573512" s="54">
        <v>3.2671684903604142E-2</v>
      </c>
      <c r="H573512" s="54">
        <v>1.1379173950693919</v>
      </c>
      <c r="M573512" s="54">
        <v>2.0449999999999999E-3</v>
      </c>
    </row>
    <row r="573513" spans="3:13">
      <c r="C573513" s="54">
        <v>3.3631924750098185E-2</v>
      </c>
      <c r="H573513" s="54">
        <v>1.2654922075171169</v>
      </c>
      <c r="M573513" s="54">
        <v>3.0379999999999999E-3</v>
      </c>
    </row>
    <row r="573514" spans="3:13">
      <c r="C573514" s="54">
        <v>2.0936738861138157E-2</v>
      </c>
      <c r="H573514" s="54">
        <v>0.40589174644881959</v>
      </c>
      <c r="M573514" s="54">
        <v>6.1500000000000001E-3</v>
      </c>
    </row>
    <row r="573515" spans="3:13">
      <c r="C573515" s="54">
        <v>3.0772951187603426E-2</v>
      </c>
      <c r="H573515" s="54">
        <v>1.1107272593582402</v>
      </c>
      <c r="M573515" s="54">
        <v>2.5799999999999998E-3</v>
      </c>
    </row>
    <row r="573516" spans="3:13">
      <c r="C573516" s="54">
        <v>0.21190060412260434</v>
      </c>
      <c r="H573516" s="54">
        <v>0.90907293396195543</v>
      </c>
      <c r="M573516" s="54">
        <v>1.2007E-2</v>
      </c>
    </row>
    <row r="573517" spans="3:13">
      <c r="C573517" s="54">
        <v>5.8735137891407052E-2</v>
      </c>
      <c r="H573517" s="54">
        <v>2.1810264457932513</v>
      </c>
      <c r="M573517" s="54">
        <v>1.6843E-2</v>
      </c>
    </row>
    <row r="573518" spans="3:13">
      <c r="C573518" s="54">
        <v>1.791399797858231E-2</v>
      </c>
      <c r="H573518" s="54">
        <v>0.83331893671806789</v>
      </c>
      <c r="M573518" s="54">
        <v>1.6000000000000001E-3</v>
      </c>
    </row>
    <row r="573519" spans="3:13">
      <c r="C573519" s="54">
        <v>2.8595590197915115E-2</v>
      </c>
      <c r="H573519" s="54">
        <v>1.1021728286262631</v>
      </c>
      <c r="M573519" s="54">
        <v>2.0089999999999999E-3</v>
      </c>
    </row>
    <row r="573520" spans="3:13">
      <c r="C573520" s="54">
        <v>1.518851294974388E-2</v>
      </c>
      <c r="H573520" s="54">
        <v>0.73633525247542397</v>
      </c>
      <c r="M573520" s="54">
        <v>1.647E-3</v>
      </c>
    </row>
    <row r="573521" spans="3:13">
      <c r="C573521" s="54">
        <v>1.3152287542009386E-2</v>
      </c>
      <c r="H573521" s="54">
        <v>2.0654325961447135</v>
      </c>
      <c r="M573521" s="54">
        <v>3.503E-3</v>
      </c>
    </row>
    <row r="573522" spans="3:13">
      <c r="C573522" s="54">
        <v>3.223722703468343E-2</v>
      </c>
      <c r="H573522" s="54">
        <v>0.9780420492915104</v>
      </c>
      <c r="M573522" s="54">
        <v>1.668E-3</v>
      </c>
    </row>
    <row r="573523" spans="3:13">
      <c r="C573523" s="54">
        <v>2.3282267087558896E-4</v>
      </c>
      <c r="H573523" s="54">
        <v>0</v>
      </c>
      <c r="M573523" s="54">
        <v>4.1199999999999999E-4</v>
      </c>
    </row>
    <row r="589826" spans="3:13">
      <c r="C589826" s="54" t="s">
        <v>1223</v>
      </c>
      <c r="H589826" s="54" t="s">
        <v>1231</v>
      </c>
      <c r="M589826" s="54" t="s">
        <v>1224</v>
      </c>
    </row>
    <row r="589827" spans="3:13">
      <c r="C589827" s="54">
        <v>4.5059906413157817E-2</v>
      </c>
      <c r="H589827" s="54">
        <v>0.96371085163482217</v>
      </c>
      <c r="M589827" s="54">
        <v>9.9200000000000004E-4</v>
      </c>
    </row>
    <row r="589828" spans="3:13">
      <c r="C589828" s="54">
        <v>3.740606523632322E-2</v>
      </c>
      <c r="H589828" s="54">
        <v>0.48465474320031932</v>
      </c>
      <c r="M589828" s="54">
        <v>1.9996E-2</v>
      </c>
    </row>
    <row r="589829" spans="3:13">
      <c r="C589829" s="54">
        <v>2.1970145413600834E-2</v>
      </c>
      <c r="H589829" s="54">
        <v>1.5528938933845255</v>
      </c>
      <c r="M589829" s="54">
        <v>3.3969999999999998E-3</v>
      </c>
    </row>
    <row r="589830" spans="3:13">
      <c r="C589830" s="54">
        <v>2.8353772922653429E-2</v>
      </c>
      <c r="H589830" s="54">
        <v>0.57426789549802493</v>
      </c>
      <c r="M589830" s="54">
        <v>4.248E-3</v>
      </c>
    </row>
    <row r="589831" spans="3:13">
      <c r="C589831" s="54">
        <v>4.3049601739210519E-2</v>
      </c>
      <c r="H589831" s="54">
        <v>0.87481123848233699</v>
      </c>
      <c r="M589831" s="54">
        <v>2.7699999999999999E-3</v>
      </c>
    </row>
    <row r="589832" spans="3:13">
      <c r="C589832" s="54">
        <v>5.3876270837737335E-2</v>
      </c>
      <c r="H589832" s="54">
        <v>1.6349631897970485</v>
      </c>
      <c r="M589832" s="54">
        <v>7.2779999999999997E-3</v>
      </c>
    </row>
    <row r="589833" spans="3:13">
      <c r="C589833" s="54">
        <v>3.8925127935938782E-2</v>
      </c>
      <c r="H589833" s="54">
        <v>0.78659382910081799</v>
      </c>
      <c r="M589833" s="54">
        <v>8.7290000000000006E-3</v>
      </c>
    </row>
    <row r="589834" spans="3:13">
      <c r="C589834" s="54">
        <v>5.9039956989634164E-2</v>
      </c>
      <c r="H589834" s="54">
        <v>0.85731048901214202</v>
      </c>
      <c r="M589834" s="54">
        <v>1.3089999999999999E-2</v>
      </c>
    </row>
    <row r="589835" spans="3:13">
      <c r="C589835" s="54">
        <v>1.7418226726490772E-2</v>
      </c>
      <c r="H589835" s="54">
        <v>0.25225860529032862</v>
      </c>
      <c r="M589835" s="54">
        <v>1.005E-2</v>
      </c>
    </row>
    <row r="589836" spans="3:13">
      <c r="C589836" s="54">
        <v>9.1568055162327189E-2</v>
      </c>
      <c r="H589836" s="54">
        <v>1.154522391840624</v>
      </c>
      <c r="M589836" s="54">
        <v>4.1910000000000003E-3</v>
      </c>
    </row>
    <row r="589837" spans="3:13">
      <c r="C589837" s="54">
        <v>4.5129438923112934E-2</v>
      </c>
      <c r="H589837" s="54">
        <v>1.0402996069596908</v>
      </c>
      <c r="M589837" s="54">
        <v>6.5300000000000004E-4</v>
      </c>
    </row>
    <row r="589838" spans="3:13">
      <c r="C589838" s="54">
        <v>4.1730626595018916E-2</v>
      </c>
      <c r="H589838" s="54">
        <v>0.94988981372467185</v>
      </c>
      <c r="M589838" s="54">
        <v>1.916E-3</v>
      </c>
    </row>
    <row r="589839" spans="3:13">
      <c r="C589839" s="54">
        <v>5.2828648431803092E-2</v>
      </c>
      <c r="H589839" s="54">
        <v>1.3137761622372364</v>
      </c>
      <c r="M589839" s="54">
        <v>6.2769999999999996E-3</v>
      </c>
    </row>
    <row r="589840" spans="3:13">
      <c r="C589840" s="54">
        <v>4.7758138428611513E-2</v>
      </c>
      <c r="H589840" s="54">
        <v>0.8876933323560392</v>
      </c>
      <c r="M589840" s="54">
        <v>3.8040000000000001E-3</v>
      </c>
    </row>
    <row r="589841" spans="3:13">
      <c r="C589841" s="54">
        <v>8.8370421335362992E-2</v>
      </c>
      <c r="H589841" s="54">
        <v>2.4315377357932824</v>
      </c>
      <c r="M589841" s="54">
        <v>2.2339999999999999E-2</v>
      </c>
    </row>
    <row r="589842" spans="3:13">
      <c r="C589842" s="54">
        <v>4.8270998206646161E-2</v>
      </c>
      <c r="H589842" s="54">
        <v>0.55191354779714785</v>
      </c>
      <c r="M589842" s="54">
        <v>1.2579E-2</v>
      </c>
    </row>
    <row r="589843" spans="3:13">
      <c r="C589843" s="54">
        <v>2.7435635935830843E-2</v>
      </c>
      <c r="H589843" s="54">
        <v>1.6581670704781704</v>
      </c>
      <c r="M589843" s="54">
        <v>4.7390000000000002E-3</v>
      </c>
    </row>
    <row r="589844" spans="3:13">
      <c r="C589844" s="54">
        <v>2.742604567359538E-2</v>
      </c>
      <c r="H589844" s="54">
        <v>0.88366407396570612</v>
      </c>
      <c r="M589844" s="54">
        <v>5.1710000000000002E-3</v>
      </c>
    </row>
    <row r="589845" spans="3:13">
      <c r="C589845" s="54">
        <v>5.7792811386112482E-2</v>
      </c>
      <c r="H589845" s="54">
        <v>0.66057008419578356</v>
      </c>
      <c r="M589845" s="54">
        <v>6.143E-3</v>
      </c>
    </row>
    <row r="589846" spans="3:13">
      <c r="C589846" s="54">
        <v>6.4995701246970891E-2</v>
      </c>
      <c r="H589846" s="54">
        <v>2.630158826949538</v>
      </c>
      <c r="M589846" s="54">
        <v>2.1676000000000001E-2</v>
      </c>
    </row>
    <row r="589847" spans="3:13">
      <c r="C589847" s="54">
        <v>0.10947431096420152</v>
      </c>
      <c r="H589847" s="54">
        <v>0.86445994415991845</v>
      </c>
      <c r="M589847" s="54">
        <v>1.337E-2</v>
      </c>
    </row>
    <row r="589848" spans="3:13">
      <c r="C589848" s="54">
        <v>4.4348950832952018E-2</v>
      </c>
      <c r="H589848" s="54">
        <v>0.86301017683041092</v>
      </c>
      <c r="M589848" s="54">
        <v>2.7339999999999999E-3</v>
      </c>
    </row>
    <row r="589849" spans="3:13">
      <c r="C589849" s="54">
        <v>8.8908291109755275E-2</v>
      </c>
      <c r="H589849" s="54">
        <v>0.68328399888534475</v>
      </c>
      <c r="M589849" s="54">
        <v>7.2820000000000003E-3</v>
      </c>
    </row>
    <row r="589850" spans="3:13">
      <c r="C589850" s="54">
        <v>6.6992408544587365E-2</v>
      </c>
      <c r="H589850" s="54">
        <v>0.666441979335476</v>
      </c>
      <c r="M589850" s="54">
        <v>8.4410000000000006E-3</v>
      </c>
    </row>
    <row r="589851" spans="3:13">
      <c r="C589851" s="54">
        <v>0.10230260038894111</v>
      </c>
      <c r="H589851" s="54">
        <v>0.84439309162889109</v>
      </c>
      <c r="M589851" s="54">
        <v>6.8950000000000001E-3</v>
      </c>
    </row>
    <row r="589852" spans="3:13">
      <c r="C589852" s="54">
        <v>7.516506817407069E-2</v>
      </c>
      <c r="H589852" s="54">
        <v>1.7888826926117365</v>
      </c>
      <c r="M589852" s="54">
        <v>1.6150000000000001E-2</v>
      </c>
    </row>
    <row r="589853" spans="3:13">
      <c r="C589853" s="54">
        <v>8.8458315191676198E-2</v>
      </c>
      <c r="H589853" s="54">
        <v>1.7695245186193906</v>
      </c>
      <c r="M589853" s="54">
        <v>2.2046E-2</v>
      </c>
    </row>
    <row r="589854" spans="3:13">
      <c r="C589854" s="54">
        <v>5.2766475957823467E-2</v>
      </c>
      <c r="H589854" s="54">
        <v>2.4769566916721195</v>
      </c>
      <c r="M589854" s="54">
        <v>2.1288999999999999E-2</v>
      </c>
    </row>
    <row r="589855" spans="3:13">
      <c r="C589855" s="54">
        <v>7.8882082704643655E-2</v>
      </c>
      <c r="H589855" s="54">
        <v>0.72338969418707011</v>
      </c>
      <c r="M589855" s="54">
        <v>7.0829999999999999E-3</v>
      </c>
    </row>
    <row r="589856" spans="3:13">
      <c r="C589856" s="54">
        <v>3.9934319161730007E-2</v>
      </c>
      <c r="H589856" s="54">
        <v>1.2145187102184853</v>
      </c>
      <c r="M589856" s="54">
        <v>4.457E-3</v>
      </c>
    </row>
    <row r="589857" spans="3:13">
      <c r="C589857" s="54">
        <v>4.9473520138967865E-2</v>
      </c>
      <c r="H589857" s="54">
        <v>0.92719115036015176</v>
      </c>
      <c r="M589857" s="54">
        <v>1.5319999999999999E-3</v>
      </c>
    </row>
    <row r="589858" spans="3:13">
      <c r="C589858" s="54">
        <v>8.5933283501507376E-2</v>
      </c>
      <c r="H589858" s="54">
        <v>0.95710533333531134</v>
      </c>
      <c r="M589858" s="54">
        <v>3.5469999999999998E-3</v>
      </c>
    </row>
    <row r="589859" spans="3:13">
      <c r="C589859" s="54">
        <v>8.3903037486537879E-2</v>
      </c>
      <c r="H589859" s="54">
        <v>0.13624322388541518</v>
      </c>
      <c r="M589859" s="54">
        <v>6.3480999999999996E-2</v>
      </c>
    </row>
    <row r="589860" spans="3:13">
      <c r="C589860" s="54">
        <v>4.5096203660596627E-2</v>
      </c>
      <c r="H589860" s="54">
        <v>0.83910288255265753</v>
      </c>
      <c r="M589860" s="54">
        <v>7.3130000000000001E-3</v>
      </c>
    </row>
    <row r="589861" spans="3:13">
      <c r="C589861" s="54">
        <v>4.74561892762718E-2</v>
      </c>
      <c r="H589861" s="54">
        <v>1.4575501446143102</v>
      </c>
      <c r="M589861" s="54">
        <v>4.4929999999999996E-3</v>
      </c>
    </row>
    <row r="589862" spans="3:13">
      <c r="C589862" s="54">
        <v>3.7301771902409665E-2</v>
      </c>
      <c r="H589862" s="54">
        <v>1.0723226474119376</v>
      </c>
      <c r="M589862" s="54">
        <v>3.0240000000000002E-3</v>
      </c>
    </row>
    <row r="589863" spans="3:13">
      <c r="C589863" s="54">
        <v>8.197247570591551E-2</v>
      </c>
      <c r="H589863" s="54">
        <v>0.9516682562066946</v>
      </c>
      <c r="M589863" s="54">
        <v>9.8930000000000008E-3</v>
      </c>
    </row>
    <row r="589864" spans="3:13">
      <c r="C589864" s="54">
        <v>4.5973586897288622E-2</v>
      </c>
      <c r="H589864" s="54">
        <v>3.9069277819552592</v>
      </c>
      <c r="M589864" s="54">
        <v>1.7845E-2</v>
      </c>
    </row>
    <row r="589865" spans="3:13">
      <c r="C589865" s="54">
        <v>0.18682881943400589</v>
      </c>
      <c r="H589865" s="54">
        <v>1.4149805236485815</v>
      </c>
      <c r="M589865" s="54">
        <v>2.3365E-2</v>
      </c>
    </row>
    <row r="589866" spans="3:13">
      <c r="C589866" s="54">
        <v>6.1667944916421961E-2</v>
      </c>
      <c r="H589866" s="54">
        <v>0.73671190350136773</v>
      </c>
      <c r="M589866" s="54">
        <v>5.1799999999999997E-3</v>
      </c>
    </row>
    <row r="589867" spans="3:13">
      <c r="C589867" s="54">
        <v>4.5748725448924728E-2</v>
      </c>
      <c r="H589867" s="54">
        <v>0.74928826455297004</v>
      </c>
      <c r="M589867" s="54">
        <v>4.9179999999999996E-3</v>
      </c>
    </row>
    <row r="589868" spans="3:13">
      <c r="C589868" s="54">
        <v>5.0761740725950395E-3</v>
      </c>
      <c r="H589868" s="54">
        <v>0.54569985204507288</v>
      </c>
      <c r="M589868" s="54">
        <v>7.9500000000000003E-4</v>
      </c>
    </row>
    <row r="589869" spans="3:13">
      <c r="C589869" s="54">
        <v>5.5107664181402539E-2</v>
      </c>
      <c r="H589869" s="54">
        <v>1.4250839924543612</v>
      </c>
      <c r="M589869" s="54">
        <v>6.5550000000000001E-3</v>
      </c>
    </row>
    <row r="589870" spans="3:13">
      <c r="C589870" s="54">
        <v>4.7591062335360472E-2</v>
      </c>
      <c r="H589870" s="54">
        <v>0.83021181325111582</v>
      </c>
      <c r="M589870" s="54">
        <v>7.489E-3</v>
      </c>
    </row>
    <row r="589871" spans="3:13">
      <c r="C589871" s="54">
        <v>2.8721736505302364E-2</v>
      </c>
      <c r="H589871" s="54">
        <v>0.93417573124540798</v>
      </c>
      <c r="M589871" s="54">
        <v>3.124E-3</v>
      </c>
    </row>
    <row r="589872" spans="3:13">
      <c r="C589872" s="54">
        <v>5.3545676131504905E-2</v>
      </c>
      <c r="H589872" s="54">
        <v>0.36545298179453939</v>
      </c>
      <c r="M589872" s="54">
        <v>2.6477000000000001E-2</v>
      </c>
    </row>
    <row r="589873" spans="3:13">
      <c r="C589873" s="54">
        <v>8.782093497681267E-4</v>
      </c>
      <c r="H589873" s="54">
        <v>1.2507751101830376</v>
      </c>
      <c r="M589873" s="54">
        <v>9.1000000000000003E-5</v>
      </c>
    </row>
    <row r="589874" spans="3:13">
      <c r="C589874" s="54">
        <v>4.0710265854282647E-2</v>
      </c>
      <c r="H589874" s="54">
        <v>0.75982678985877961</v>
      </c>
      <c r="M589874" s="54">
        <v>3.0360000000000001E-3</v>
      </c>
    </row>
    <row r="589875" spans="3:13">
      <c r="C589875" s="54">
        <v>3.7781665327779997E-2</v>
      </c>
      <c r="H589875" s="54">
        <v>7.089317904691167E-2</v>
      </c>
      <c r="M589875" s="54">
        <v>4.8391000000000003E-2</v>
      </c>
    </row>
    <row r="589876" spans="3:13">
      <c r="C589876" s="54">
        <v>2.120680180811968E-2</v>
      </c>
      <c r="H589876" s="54">
        <v>1.0771734258004013</v>
      </c>
      <c r="M589876" s="54">
        <v>2.3319999999999999E-3</v>
      </c>
    </row>
    <row r="589877" spans="3:13">
      <c r="C589877" s="54">
        <v>3.6479641426960814E-2</v>
      </c>
      <c r="H589877" s="54">
        <v>0.96927529759454656</v>
      </c>
      <c r="M589877" s="54">
        <v>2.2920000000000002E-3</v>
      </c>
    </row>
    <row r="589878" spans="3:13">
      <c r="C589878" s="54">
        <v>4.888758063401643E-2</v>
      </c>
      <c r="H589878" s="54">
        <v>0.92008399688319353</v>
      </c>
      <c r="M589878" s="54">
        <v>1.7899999999999999E-3</v>
      </c>
    </row>
    <row r="589879" spans="3:13">
      <c r="C589879" s="54">
        <v>2.9489443027787415E-2</v>
      </c>
      <c r="H589879" s="54">
        <v>0.8572094592102032</v>
      </c>
      <c r="M589879" s="54">
        <v>2.836E-3</v>
      </c>
    </row>
    <row r="589880" spans="3:13">
      <c r="C589880" s="54">
        <v>3.5794206211355054E-2</v>
      </c>
      <c r="H589880" s="54">
        <v>0.51795685396217339</v>
      </c>
      <c r="M589880" s="54">
        <v>8.0450000000000001E-3</v>
      </c>
    </row>
    <row r="589881" spans="3:13">
      <c r="C589881" s="54">
        <v>8.885580293093491E-2</v>
      </c>
      <c r="H589881" s="54">
        <v>1.3172831496082702</v>
      </c>
      <c r="M589881" s="54">
        <v>9.3650000000000001E-3</v>
      </c>
    </row>
    <row r="589882" spans="3:13">
      <c r="C589882" s="54">
        <v>2.8603795598854315E-2</v>
      </c>
      <c r="H589882" s="54">
        <v>0.61637458364227082</v>
      </c>
      <c r="M589882" s="54">
        <v>3.7799999999999999E-3</v>
      </c>
    </row>
    <row r="589883" spans="3:13">
      <c r="C589883" s="54">
        <v>2.9750287577154391E-2</v>
      </c>
      <c r="H589883" s="54">
        <v>0.94882610255893773</v>
      </c>
      <c r="M589883" s="54">
        <v>8.1800000000000004E-4</v>
      </c>
    </row>
    <row r="589884" spans="3:13">
      <c r="C589884" s="54">
        <v>4.3960780015009325E-2</v>
      </c>
      <c r="H589884" s="54">
        <v>0.83574717432239631</v>
      </c>
      <c r="M589884" s="54">
        <v>2.1810000000000002E-3</v>
      </c>
    </row>
    <row r="589885" spans="3:13">
      <c r="C589885" s="54">
        <v>1.6758963639937639E-2</v>
      </c>
      <c r="H589885" s="54">
        <v>1.3788170063221501</v>
      </c>
      <c r="M589885" s="54">
        <v>1.5920000000000001E-3</v>
      </c>
    </row>
    <row r="589886" spans="3:13">
      <c r="C589886" s="54">
        <v>4.4672080474894009E-2</v>
      </c>
      <c r="H589886" s="54">
        <v>1.0096716356022046</v>
      </c>
      <c r="M589886" s="54">
        <v>1.5969999999999999E-3</v>
      </c>
    </row>
    <row r="589887" spans="3:13">
      <c r="C589887" s="54">
        <v>0.17436949880896915</v>
      </c>
      <c r="H589887" s="54">
        <v>0.38665621958351226</v>
      </c>
      <c r="M589887" s="54">
        <v>3.3798000000000002E-2</v>
      </c>
    </row>
    <row r="589888" spans="3:13">
      <c r="C589888" s="54">
        <v>3.6780465204438513E-2</v>
      </c>
      <c r="H589888" s="54">
        <v>1.0507508843656985</v>
      </c>
      <c r="M589888" s="54">
        <v>1.0460000000000001E-3</v>
      </c>
    </row>
    <row r="589889" spans="3:13">
      <c r="C589889" s="54">
        <v>3.0833000459134109E-2</v>
      </c>
      <c r="H589889" s="54">
        <v>0.83756723499575947</v>
      </c>
      <c r="M589889" s="54">
        <v>2.4780000000000002E-3</v>
      </c>
    </row>
    <row r="589890" spans="3:13">
      <c r="C589890" s="54">
        <v>3.8043685361934088E-2</v>
      </c>
      <c r="H589890" s="54">
        <v>0.739255292424569</v>
      </c>
      <c r="M589890" s="54">
        <v>3.6099999999999999E-3</v>
      </c>
    </row>
    <row r="589891" spans="3:13">
      <c r="C589891" s="54">
        <v>2.9140050401477605E-2</v>
      </c>
      <c r="H589891" s="54">
        <v>0.98815717751944543</v>
      </c>
      <c r="M589891" s="54">
        <v>1.361E-3</v>
      </c>
    </row>
    <row r="589892" spans="3:13">
      <c r="C589892" s="54">
        <v>4.9942922227896681E-2</v>
      </c>
      <c r="H589892" s="54">
        <v>1.014306074005735</v>
      </c>
      <c r="M589892" s="54">
        <v>9.41E-4</v>
      </c>
    </row>
    <row r="589893" spans="3:13">
      <c r="C589893" s="54">
        <v>4.9463082108494615E-2</v>
      </c>
      <c r="H589893" s="54">
        <v>0.82678008761581667</v>
      </c>
      <c r="M589893" s="54">
        <v>3.4619999999999998E-3</v>
      </c>
    </row>
    <row r="589894" spans="3:13">
      <c r="C589894" s="54">
        <v>4.606552000699727E-2</v>
      </c>
      <c r="H589894" s="54">
        <v>0.89469986428125048</v>
      </c>
      <c r="M589894" s="54">
        <v>2.5360000000000001E-3</v>
      </c>
    </row>
    <row r="589895" spans="3:13">
      <c r="C589895" s="54">
        <v>3.5554141456631529E-2</v>
      </c>
      <c r="H589895" s="54">
        <v>1.1950610358590832</v>
      </c>
      <c r="M589895" s="54">
        <v>4.1619999999999999E-3</v>
      </c>
    </row>
    <row r="589896" spans="3:13">
      <c r="C589896" s="54">
        <v>3.2671684903604142E-2</v>
      </c>
      <c r="H589896" s="54">
        <v>1.1379173950693919</v>
      </c>
      <c r="M589896" s="54">
        <v>2.0449999999999999E-3</v>
      </c>
    </row>
    <row r="589897" spans="3:13">
      <c r="C589897" s="54">
        <v>3.3631924750098185E-2</v>
      </c>
      <c r="H589897" s="54">
        <v>1.2654922075171169</v>
      </c>
      <c r="M589897" s="54">
        <v>3.0379999999999999E-3</v>
      </c>
    </row>
    <row r="589898" spans="3:13">
      <c r="C589898" s="54">
        <v>2.0936738861138157E-2</v>
      </c>
      <c r="H589898" s="54">
        <v>0.40589174644881959</v>
      </c>
      <c r="M589898" s="54">
        <v>6.1500000000000001E-3</v>
      </c>
    </row>
    <row r="589899" spans="3:13">
      <c r="C589899" s="54">
        <v>3.0772951187603426E-2</v>
      </c>
      <c r="H589899" s="54">
        <v>1.1107272593582402</v>
      </c>
      <c r="M589899" s="54">
        <v>2.5799999999999998E-3</v>
      </c>
    </row>
    <row r="589900" spans="3:13">
      <c r="C589900" s="54">
        <v>0.21190060412260434</v>
      </c>
      <c r="H589900" s="54">
        <v>0.90907293396195543</v>
      </c>
      <c r="M589900" s="54">
        <v>1.2007E-2</v>
      </c>
    </row>
    <row r="589901" spans="3:13">
      <c r="C589901" s="54">
        <v>5.8735137891407052E-2</v>
      </c>
      <c r="H589901" s="54">
        <v>2.1810264457932513</v>
      </c>
      <c r="M589901" s="54">
        <v>1.6843E-2</v>
      </c>
    </row>
    <row r="589902" spans="3:13">
      <c r="C589902" s="54">
        <v>1.791399797858231E-2</v>
      </c>
      <c r="H589902" s="54">
        <v>0.83331893671806789</v>
      </c>
      <c r="M589902" s="54">
        <v>1.6000000000000001E-3</v>
      </c>
    </row>
    <row r="589903" spans="3:13">
      <c r="C589903" s="54">
        <v>2.8595590197915115E-2</v>
      </c>
      <c r="H589903" s="54">
        <v>1.1021728286262631</v>
      </c>
      <c r="M589903" s="54">
        <v>2.0089999999999999E-3</v>
      </c>
    </row>
    <row r="589904" spans="3:13">
      <c r="C589904" s="54">
        <v>1.518851294974388E-2</v>
      </c>
      <c r="H589904" s="54">
        <v>0.73633525247542397</v>
      </c>
      <c r="M589904" s="54">
        <v>1.647E-3</v>
      </c>
    </row>
    <row r="589905" spans="3:13">
      <c r="C589905" s="54">
        <v>1.3152287542009386E-2</v>
      </c>
      <c r="H589905" s="54">
        <v>2.0654325961447135</v>
      </c>
      <c r="M589905" s="54">
        <v>3.503E-3</v>
      </c>
    </row>
    <row r="589906" spans="3:13">
      <c r="C589906" s="54">
        <v>3.223722703468343E-2</v>
      </c>
      <c r="H589906" s="54">
        <v>0.9780420492915104</v>
      </c>
      <c r="M589906" s="54">
        <v>1.668E-3</v>
      </c>
    </row>
    <row r="589907" spans="3:13">
      <c r="C589907" s="54">
        <v>2.3282267087558896E-4</v>
      </c>
      <c r="H589907" s="54">
        <v>0</v>
      </c>
      <c r="M589907" s="54">
        <v>4.1199999999999999E-4</v>
      </c>
    </row>
    <row r="606210" spans="3:13">
      <c r="C606210" s="54" t="s">
        <v>1223</v>
      </c>
      <c r="H606210" s="54" t="s">
        <v>1231</v>
      </c>
      <c r="M606210" s="54" t="s">
        <v>1224</v>
      </c>
    </row>
    <row r="606211" spans="3:13">
      <c r="C606211" s="54">
        <v>4.5059906413157817E-2</v>
      </c>
      <c r="H606211" s="54">
        <v>0.96371085163482217</v>
      </c>
      <c r="M606211" s="54">
        <v>9.9200000000000004E-4</v>
      </c>
    </row>
    <row r="606212" spans="3:13">
      <c r="C606212" s="54">
        <v>3.740606523632322E-2</v>
      </c>
      <c r="H606212" s="54">
        <v>0.48465474320031932</v>
      </c>
      <c r="M606212" s="54">
        <v>1.9996E-2</v>
      </c>
    </row>
    <row r="606213" spans="3:13">
      <c r="C606213" s="54">
        <v>2.1970145413600834E-2</v>
      </c>
      <c r="H606213" s="54">
        <v>1.5528938933845255</v>
      </c>
      <c r="M606213" s="54">
        <v>3.3969999999999998E-3</v>
      </c>
    </row>
    <row r="606214" spans="3:13">
      <c r="C606214" s="54">
        <v>2.8353772922653429E-2</v>
      </c>
      <c r="H606214" s="54">
        <v>0.57426789549802493</v>
      </c>
      <c r="M606214" s="54">
        <v>4.248E-3</v>
      </c>
    </row>
    <row r="606215" spans="3:13">
      <c r="C606215" s="54">
        <v>4.3049601739210519E-2</v>
      </c>
      <c r="H606215" s="54">
        <v>0.87481123848233699</v>
      </c>
      <c r="M606215" s="54">
        <v>2.7699999999999999E-3</v>
      </c>
    </row>
    <row r="606216" spans="3:13">
      <c r="C606216" s="54">
        <v>5.3876270837737335E-2</v>
      </c>
      <c r="H606216" s="54">
        <v>1.6349631897970485</v>
      </c>
      <c r="M606216" s="54">
        <v>7.2779999999999997E-3</v>
      </c>
    </row>
    <row r="606217" spans="3:13">
      <c r="C606217" s="54">
        <v>3.8925127935938782E-2</v>
      </c>
      <c r="H606217" s="54">
        <v>0.78659382910081799</v>
      </c>
      <c r="M606217" s="54">
        <v>8.7290000000000006E-3</v>
      </c>
    </row>
    <row r="606218" spans="3:13">
      <c r="C606218" s="54">
        <v>5.9039956989634164E-2</v>
      </c>
      <c r="H606218" s="54">
        <v>0.85731048901214202</v>
      </c>
      <c r="M606218" s="54">
        <v>1.3089999999999999E-2</v>
      </c>
    </row>
    <row r="606219" spans="3:13">
      <c r="C606219" s="54">
        <v>1.7418226726490772E-2</v>
      </c>
      <c r="H606219" s="54">
        <v>0.25225860529032862</v>
      </c>
      <c r="M606219" s="54">
        <v>1.005E-2</v>
      </c>
    </row>
    <row r="606220" spans="3:13">
      <c r="C606220" s="54">
        <v>9.1568055162327189E-2</v>
      </c>
      <c r="H606220" s="54">
        <v>1.154522391840624</v>
      </c>
      <c r="M606220" s="54">
        <v>4.1910000000000003E-3</v>
      </c>
    </row>
    <row r="606221" spans="3:13">
      <c r="C606221" s="54">
        <v>4.5129438923112934E-2</v>
      </c>
      <c r="H606221" s="54">
        <v>1.0402996069596908</v>
      </c>
      <c r="M606221" s="54">
        <v>6.5300000000000004E-4</v>
      </c>
    </row>
    <row r="606222" spans="3:13">
      <c r="C606222" s="54">
        <v>4.1730626595018916E-2</v>
      </c>
      <c r="H606222" s="54">
        <v>0.94988981372467185</v>
      </c>
      <c r="M606222" s="54">
        <v>1.916E-3</v>
      </c>
    </row>
    <row r="606223" spans="3:13">
      <c r="C606223" s="54">
        <v>5.2828648431803092E-2</v>
      </c>
      <c r="H606223" s="54">
        <v>1.3137761622372364</v>
      </c>
      <c r="M606223" s="54">
        <v>6.2769999999999996E-3</v>
      </c>
    </row>
    <row r="606224" spans="3:13">
      <c r="C606224" s="54">
        <v>4.7758138428611513E-2</v>
      </c>
      <c r="H606224" s="54">
        <v>0.8876933323560392</v>
      </c>
      <c r="M606224" s="54">
        <v>3.8040000000000001E-3</v>
      </c>
    </row>
    <row r="606225" spans="3:13">
      <c r="C606225" s="54">
        <v>8.8370421335362992E-2</v>
      </c>
      <c r="H606225" s="54">
        <v>2.4315377357932824</v>
      </c>
      <c r="M606225" s="54">
        <v>2.2339999999999999E-2</v>
      </c>
    </row>
    <row r="606226" spans="3:13">
      <c r="C606226" s="54">
        <v>4.8270998206646161E-2</v>
      </c>
      <c r="H606226" s="54">
        <v>0.55191354779714785</v>
      </c>
      <c r="M606226" s="54">
        <v>1.2579E-2</v>
      </c>
    </row>
    <row r="606227" spans="3:13">
      <c r="C606227" s="54">
        <v>2.7435635935830843E-2</v>
      </c>
      <c r="H606227" s="54">
        <v>1.6581670704781704</v>
      </c>
      <c r="M606227" s="54">
        <v>4.7390000000000002E-3</v>
      </c>
    </row>
    <row r="606228" spans="3:13">
      <c r="C606228" s="54">
        <v>2.742604567359538E-2</v>
      </c>
      <c r="H606228" s="54">
        <v>0.88366407396570612</v>
      </c>
      <c r="M606228" s="54">
        <v>5.1710000000000002E-3</v>
      </c>
    </row>
    <row r="606229" spans="3:13">
      <c r="C606229" s="54">
        <v>5.7792811386112482E-2</v>
      </c>
      <c r="H606229" s="54">
        <v>0.66057008419578356</v>
      </c>
      <c r="M606229" s="54">
        <v>6.143E-3</v>
      </c>
    </row>
    <row r="606230" spans="3:13">
      <c r="C606230" s="54">
        <v>6.4995701246970891E-2</v>
      </c>
      <c r="H606230" s="54">
        <v>2.630158826949538</v>
      </c>
      <c r="M606230" s="54">
        <v>2.1676000000000001E-2</v>
      </c>
    </row>
    <row r="606231" spans="3:13">
      <c r="C606231" s="54">
        <v>0.10947431096420152</v>
      </c>
      <c r="H606231" s="54">
        <v>0.86445994415991845</v>
      </c>
      <c r="M606231" s="54">
        <v>1.337E-2</v>
      </c>
    </row>
    <row r="606232" spans="3:13">
      <c r="C606232" s="54">
        <v>4.4348950832952018E-2</v>
      </c>
      <c r="H606232" s="54">
        <v>0.86301017683041092</v>
      </c>
      <c r="M606232" s="54">
        <v>2.7339999999999999E-3</v>
      </c>
    </row>
    <row r="606233" spans="3:13">
      <c r="C606233" s="54">
        <v>8.8908291109755275E-2</v>
      </c>
      <c r="H606233" s="54">
        <v>0.68328399888534475</v>
      </c>
      <c r="M606233" s="54">
        <v>7.2820000000000003E-3</v>
      </c>
    </row>
    <row r="606234" spans="3:13">
      <c r="C606234" s="54">
        <v>6.6992408544587365E-2</v>
      </c>
      <c r="H606234" s="54">
        <v>0.666441979335476</v>
      </c>
      <c r="M606234" s="54">
        <v>8.4410000000000006E-3</v>
      </c>
    </row>
    <row r="606235" spans="3:13">
      <c r="C606235" s="54">
        <v>0.10230260038894111</v>
      </c>
      <c r="H606235" s="54">
        <v>0.84439309162889109</v>
      </c>
      <c r="M606235" s="54">
        <v>6.8950000000000001E-3</v>
      </c>
    </row>
    <row r="606236" spans="3:13">
      <c r="C606236" s="54">
        <v>7.516506817407069E-2</v>
      </c>
      <c r="H606236" s="54">
        <v>1.7888826926117365</v>
      </c>
      <c r="M606236" s="54">
        <v>1.6150000000000001E-2</v>
      </c>
    </row>
    <row r="606237" spans="3:13">
      <c r="C606237" s="54">
        <v>8.8458315191676198E-2</v>
      </c>
      <c r="H606237" s="54">
        <v>1.7695245186193906</v>
      </c>
      <c r="M606237" s="54">
        <v>2.2046E-2</v>
      </c>
    </row>
    <row r="606238" spans="3:13">
      <c r="C606238" s="54">
        <v>5.2766475957823467E-2</v>
      </c>
      <c r="H606238" s="54">
        <v>2.4769566916721195</v>
      </c>
      <c r="M606238" s="54">
        <v>2.1288999999999999E-2</v>
      </c>
    </row>
    <row r="606239" spans="3:13">
      <c r="C606239" s="54">
        <v>7.8882082704643655E-2</v>
      </c>
      <c r="H606239" s="54">
        <v>0.72338969418707011</v>
      </c>
      <c r="M606239" s="54">
        <v>7.0829999999999999E-3</v>
      </c>
    </row>
    <row r="606240" spans="3:13">
      <c r="C606240" s="54">
        <v>3.9934319161730007E-2</v>
      </c>
      <c r="H606240" s="54">
        <v>1.2145187102184853</v>
      </c>
      <c r="M606240" s="54">
        <v>4.457E-3</v>
      </c>
    </row>
    <row r="606241" spans="3:13">
      <c r="C606241" s="54">
        <v>4.9473520138967865E-2</v>
      </c>
      <c r="H606241" s="54">
        <v>0.92719115036015176</v>
      </c>
      <c r="M606241" s="54">
        <v>1.5319999999999999E-3</v>
      </c>
    </row>
    <row r="606242" spans="3:13">
      <c r="C606242" s="54">
        <v>8.5933283501507376E-2</v>
      </c>
      <c r="H606242" s="54">
        <v>0.95710533333531134</v>
      </c>
      <c r="M606242" s="54">
        <v>3.5469999999999998E-3</v>
      </c>
    </row>
    <row r="606243" spans="3:13">
      <c r="C606243" s="54">
        <v>8.3903037486537879E-2</v>
      </c>
      <c r="H606243" s="54">
        <v>0.13624322388541518</v>
      </c>
      <c r="M606243" s="54">
        <v>6.3480999999999996E-2</v>
      </c>
    </row>
    <row r="606244" spans="3:13">
      <c r="C606244" s="54">
        <v>4.5096203660596627E-2</v>
      </c>
      <c r="H606244" s="54">
        <v>0.83910288255265753</v>
      </c>
      <c r="M606244" s="54">
        <v>7.3130000000000001E-3</v>
      </c>
    </row>
    <row r="606245" spans="3:13">
      <c r="C606245" s="54">
        <v>4.74561892762718E-2</v>
      </c>
      <c r="H606245" s="54">
        <v>1.4575501446143102</v>
      </c>
      <c r="M606245" s="54">
        <v>4.4929999999999996E-3</v>
      </c>
    </row>
    <row r="606246" spans="3:13">
      <c r="C606246" s="54">
        <v>3.7301771902409665E-2</v>
      </c>
      <c r="H606246" s="54">
        <v>1.0723226474119376</v>
      </c>
      <c r="M606246" s="54">
        <v>3.0240000000000002E-3</v>
      </c>
    </row>
    <row r="606247" spans="3:13">
      <c r="C606247" s="54">
        <v>8.197247570591551E-2</v>
      </c>
      <c r="H606247" s="54">
        <v>0.9516682562066946</v>
      </c>
      <c r="M606247" s="54">
        <v>9.8930000000000008E-3</v>
      </c>
    </row>
    <row r="606248" spans="3:13">
      <c r="C606248" s="54">
        <v>4.5973586897288622E-2</v>
      </c>
      <c r="H606248" s="54">
        <v>3.9069277819552592</v>
      </c>
      <c r="M606248" s="54">
        <v>1.7845E-2</v>
      </c>
    </row>
    <row r="606249" spans="3:13">
      <c r="C606249" s="54">
        <v>0.18682881943400589</v>
      </c>
      <c r="H606249" s="54">
        <v>1.4149805236485815</v>
      </c>
      <c r="M606249" s="54">
        <v>2.3365E-2</v>
      </c>
    </row>
    <row r="606250" spans="3:13">
      <c r="C606250" s="54">
        <v>6.1667944916421961E-2</v>
      </c>
      <c r="H606250" s="54">
        <v>0.73671190350136773</v>
      </c>
      <c r="M606250" s="54">
        <v>5.1799999999999997E-3</v>
      </c>
    </row>
    <row r="606251" spans="3:13">
      <c r="C606251" s="54">
        <v>4.5748725448924728E-2</v>
      </c>
      <c r="H606251" s="54">
        <v>0.74928826455297004</v>
      </c>
      <c r="M606251" s="54">
        <v>4.9179999999999996E-3</v>
      </c>
    </row>
    <row r="606252" spans="3:13">
      <c r="C606252" s="54">
        <v>5.0761740725950395E-3</v>
      </c>
      <c r="H606252" s="54">
        <v>0.54569985204507288</v>
      </c>
      <c r="M606252" s="54">
        <v>7.9500000000000003E-4</v>
      </c>
    </row>
    <row r="606253" spans="3:13">
      <c r="C606253" s="54">
        <v>5.5107664181402539E-2</v>
      </c>
      <c r="H606253" s="54">
        <v>1.4250839924543612</v>
      </c>
      <c r="M606253" s="54">
        <v>6.5550000000000001E-3</v>
      </c>
    </row>
    <row r="606254" spans="3:13">
      <c r="C606254" s="54">
        <v>4.7591062335360472E-2</v>
      </c>
      <c r="H606254" s="54">
        <v>0.83021181325111582</v>
      </c>
      <c r="M606254" s="54">
        <v>7.489E-3</v>
      </c>
    </row>
    <row r="606255" spans="3:13">
      <c r="C606255" s="54">
        <v>2.8721736505302364E-2</v>
      </c>
      <c r="H606255" s="54">
        <v>0.93417573124540798</v>
      </c>
      <c r="M606255" s="54">
        <v>3.124E-3</v>
      </c>
    </row>
    <row r="606256" spans="3:13">
      <c r="C606256" s="54">
        <v>5.3545676131504905E-2</v>
      </c>
      <c r="H606256" s="54">
        <v>0.36545298179453939</v>
      </c>
      <c r="M606256" s="54">
        <v>2.6477000000000001E-2</v>
      </c>
    </row>
    <row r="606257" spans="3:13">
      <c r="C606257" s="54">
        <v>8.782093497681267E-4</v>
      </c>
      <c r="H606257" s="54">
        <v>1.2507751101830376</v>
      </c>
      <c r="M606257" s="54">
        <v>9.1000000000000003E-5</v>
      </c>
    </row>
    <row r="606258" spans="3:13">
      <c r="C606258" s="54">
        <v>4.0710265854282647E-2</v>
      </c>
      <c r="H606258" s="54">
        <v>0.75982678985877961</v>
      </c>
      <c r="M606258" s="54">
        <v>3.0360000000000001E-3</v>
      </c>
    </row>
    <row r="606259" spans="3:13">
      <c r="C606259" s="54">
        <v>3.7781665327779997E-2</v>
      </c>
      <c r="H606259" s="54">
        <v>7.089317904691167E-2</v>
      </c>
      <c r="M606259" s="54">
        <v>4.8391000000000003E-2</v>
      </c>
    </row>
    <row r="606260" spans="3:13">
      <c r="C606260" s="54">
        <v>2.120680180811968E-2</v>
      </c>
      <c r="H606260" s="54">
        <v>1.0771734258004013</v>
      </c>
      <c r="M606260" s="54">
        <v>2.3319999999999999E-3</v>
      </c>
    </row>
    <row r="606261" spans="3:13">
      <c r="C606261" s="54">
        <v>3.6479641426960814E-2</v>
      </c>
      <c r="H606261" s="54">
        <v>0.96927529759454656</v>
      </c>
      <c r="M606261" s="54">
        <v>2.2920000000000002E-3</v>
      </c>
    </row>
    <row r="606262" spans="3:13">
      <c r="C606262" s="54">
        <v>4.888758063401643E-2</v>
      </c>
      <c r="H606262" s="54">
        <v>0.92008399688319353</v>
      </c>
      <c r="M606262" s="54">
        <v>1.7899999999999999E-3</v>
      </c>
    </row>
    <row r="606263" spans="3:13">
      <c r="C606263" s="54">
        <v>2.9489443027787415E-2</v>
      </c>
      <c r="H606263" s="54">
        <v>0.8572094592102032</v>
      </c>
      <c r="M606263" s="54">
        <v>2.836E-3</v>
      </c>
    </row>
    <row r="606264" spans="3:13">
      <c r="C606264" s="54">
        <v>3.5794206211355054E-2</v>
      </c>
      <c r="H606264" s="54">
        <v>0.51795685396217339</v>
      </c>
      <c r="M606264" s="54">
        <v>8.0450000000000001E-3</v>
      </c>
    </row>
    <row r="606265" spans="3:13">
      <c r="C606265" s="54">
        <v>8.885580293093491E-2</v>
      </c>
      <c r="H606265" s="54">
        <v>1.3172831496082702</v>
      </c>
      <c r="M606265" s="54">
        <v>9.3650000000000001E-3</v>
      </c>
    </row>
    <row r="606266" spans="3:13">
      <c r="C606266" s="54">
        <v>2.8603795598854315E-2</v>
      </c>
      <c r="H606266" s="54">
        <v>0.61637458364227082</v>
      </c>
      <c r="M606266" s="54">
        <v>3.7799999999999999E-3</v>
      </c>
    </row>
    <row r="606267" spans="3:13">
      <c r="C606267" s="54">
        <v>2.9750287577154391E-2</v>
      </c>
      <c r="H606267" s="54">
        <v>0.94882610255893773</v>
      </c>
      <c r="M606267" s="54">
        <v>8.1800000000000004E-4</v>
      </c>
    </row>
    <row r="606268" spans="3:13">
      <c r="C606268" s="54">
        <v>4.3960780015009325E-2</v>
      </c>
      <c r="H606268" s="54">
        <v>0.83574717432239631</v>
      </c>
      <c r="M606268" s="54">
        <v>2.1810000000000002E-3</v>
      </c>
    </row>
    <row r="606269" spans="3:13">
      <c r="C606269" s="54">
        <v>1.6758963639937639E-2</v>
      </c>
      <c r="H606269" s="54">
        <v>1.3788170063221501</v>
      </c>
      <c r="M606269" s="54">
        <v>1.5920000000000001E-3</v>
      </c>
    </row>
    <row r="606270" spans="3:13">
      <c r="C606270" s="54">
        <v>4.4672080474894009E-2</v>
      </c>
      <c r="H606270" s="54">
        <v>1.0096716356022046</v>
      </c>
      <c r="M606270" s="54">
        <v>1.5969999999999999E-3</v>
      </c>
    </row>
    <row r="606271" spans="3:13">
      <c r="C606271" s="54">
        <v>0.17436949880896915</v>
      </c>
      <c r="H606271" s="54">
        <v>0.38665621958351226</v>
      </c>
      <c r="M606271" s="54">
        <v>3.3798000000000002E-2</v>
      </c>
    </row>
    <row r="606272" spans="3:13">
      <c r="C606272" s="54">
        <v>3.6780465204438513E-2</v>
      </c>
      <c r="H606272" s="54">
        <v>1.0507508843656985</v>
      </c>
      <c r="M606272" s="54">
        <v>1.0460000000000001E-3</v>
      </c>
    </row>
    <row r="606273" spans="3:13">
      <c r="C606273" s="54">
        <v>3.0833000459134109E-2</v>
      </c>
      <c r="H606273" s="54">
        <v>0.83756723499575947</v>
      </c>
      <c r="M606273" s="54">
        <v>2.4780000000000002E-3</v>
      </c>
    </row>
    <row r="606274" spans="3:13">
      <c r="C606274" s="54">
        <v>3.8043685361934088E-2</v>
      </c>
      <c r="H606274" s="54">
        <v>0.739255292424569</v>
      </c>
      <c r="M606274" s="54">
        <v>3.6099999999999999E-3</v>
      </c>
    </row>
    <row r="606275" spans="3:13">
      <c r="C606275" s="54">
        <v>2.9140050401477605E-2</v>
      </c>
      <c r="H606275" s="54">
        <v>0.98815717751944543</v>
      </c>
      <c r="M606275" s="54">
        <v>1.361E-3</v>
      </c>
    </row>
    <row r="606276" spans="3:13">
      <c r="C606276" s="54">
        <v>4.9942922227896681E-2</v>
      </c>
      <c r="H606276" s="54">
        <v>1.014306074005735</v>
      </c>
      <c r="M606276" s="54">
        <v>9.41E-4</v>
      </c>
    </row>
    <row r="606277" spans="3:13">
      <c r="C606277" s="54">
        <v>4.9463082108494615E-2</v>
      </c>
      <c r="H606277" s="54">
        <v>0.82678008761581667</v>
      </c>
      <c r="M606277" s="54">
        <v>3.4619999999999998E-3</v>
      </c>
    </row>
    <row r="606278" spans="3:13">
      <c r="C606278" s="54">
        <v>4.606552000699727E-2</v>
      </c>
      <c r="H606278" s="54">
        <v>0.89469986428125048</v>
      </c>
      <c r="M606278" s="54">
        <v>2.5360000000000001E-3</v>
      </c>
    </row>
    <row r="606279" spans="3:13">
      <c r="C606279" s="54">
        <v>3.5554141456631529E-2</v>
      </c>
      <c r="H606279" s="54">
        <v>1.1950610358590832</v>
      </c>
      <c r="M606279" s="54">
        <v>4.1619999999999999E-3</v>
      </c>
    </row>
    <row r="606280" spans="3:13">
      <c r="C606280" s="54">
        <v>3.2671684903604142E-2</v>
      </c>
      <c r="H606280" s="54">
        <v>1.1379173950693919</v>
      </c>
      <c r="M606280" s="54">
        <v>2.0449999999999999E-3</v>
      </c>
    </row>
    <row r="606281" spans="3:13">
      <c r="C606281" s="54">
        <v>3.3631924750098185E-2</v>
      </c>
      <c r="H606281" s="54">
        <v>1.2654922075171169</v>
      </c>
      <c r="M606281" s="54">
        <v>3.0379999999999999E-3</v>
      </c>
    </row>
    <row r="606282" spans="3:13">
      <c r="C606282" s="54">
        <v>2.0936738861138157E-2</v>
      </c>
      <c r="H606282" s="54">
        <v>0.40589174644881959</v>
      </c>
      <c r="M606282" s="54">
        <v>6.1500000000000001E-3</v>
      </c>
    </row>
    <row r="606283" spans="3:13">
      <c r="C606283" s="54">
        <v>3.0772951187603426E-2</v>
      </c>
      <c r="H606283" s="54">
        <v>1.1107272593582402</v>
      </c>
      <c r="M606283" s="54">
        <v>2.5799999999999998E-3</v>
      </c>
    </row>
    <row r="606284" spans="3:13">
      <c r="C606284" s="54">
        <v>0.21190060412260434</v>
      </c>
      <c r="H606284" s="54">
        <v>0.90907293396195543</v>
      </c>
      <c r="M606284" s="54">
        <v>1.2007E-2</v>
      </c>
    </row>
    <row r="606285" spans="3:13">
      <c r="C606285" s="54">
        <v>5.8735137891407052E-2</v>
      </c>
      <c r="H606285" s="54">
        <v>2.1810264457932513</v>
      </c>
      <c r="M606285" s="54">
        <v>1.6843E-2</v>
      </c>
    </row>
    <row r="606286" spans="3:13">
      <c r="C606286" s="54">
        <v>1.791399797858231E-2</v>
      </c>
      <c r="H606286" s="54">
        <v>0.83331893671806789</v>
      </c>
      <c r="M606286" s="54">
        <v>1.6000000000000001E-3</v>
      </c>
    </row>
    <row r="606287" spans="3:13">
      <c r="C606287" s="54">
        <v>2.8595590197915115E-2</v>
      </c>
      <c r="H606287" s="54">
        <v>1.1021728286262631</v>
      </c>
      <c r="M606287" s="54">
        <v>2.0089999999999999E-3</v>
      </c>
    </row>
    <row r="606288" spans="3:13">
      <c r="C606288" s="54">
        <v>1.518851294974388E-2</v>
      </c>
      <c r="H606288" s="54">
        <v>0.73633525247542397</v>
      </c>
      <c r="M606288" s="54">
        <v>1.647E-3</v>
      </c>
    </row>
    <row r="606289" spans="3:13">
      <c r="C606289" s="54">
        <v>1.3152287542009386E-2</v>
      </c>
      <c r="H606289" s="54">
        <v>2.0654325961447135</v>
      </c>
      <c r="M606289" s="54">
        <v>3.503E-3</v>
      </c>
    </row>
    <row r="606290" spans="3:13">
      <c r="C606290" s="54">
        <v>3.223722703468343E-2</v>
      </c>
      <c r="H606290" s="54">
        <v>0.9780420492915104</v>
      </c>
      <c r="M606290" s="54">
        <v>1.668E-3</v>
      </c>
    </row>
    <row r="606291" spans="3:13">
      <c r="C606291" s="54">
        <v>2.3282267087558896E-4</v>
      </c>
      <c r="H606291" s="54">
        <v>0</v>
      </c>
      <c r="M606291" s="54">
        <v>4.1199999999999999E-4</v>
      </c>
    </row>
    <row r="622594" spans="3:13">
      <c r="C622594" s="54" t="s">
        <v>1223</v>
      </c>
      <c r="H622594" s="54" t="s">
        <v>1231</v>
      </c>
      <c r="M622594" s="54" t="s">
        <v>1224</v>
      </c>
    </row>
    <row r="622595" spans="3:13">
      <c r="C622595" s="54">
        <v>4.5059906413157817E-2</v>
      </c>
      <c r="H622595" s="54">
        <v>0.96371085163482217</v>
      </c>
      <c r="M622595" s="54">
        <v>9.9200000000000004E-4</v>
      </c>
    </row>
    <row r="622596" spans="3:13">
      <c r="C622596" s="54">
        <v>3.740606523632322E-2</v>
      </c>
      <c r="H622596" s="54">
        <v>0.48465474320031932</v>
      </c>
      <c r="M622596" s="54">
        <v>1.9996E-2</v>
      </c>
    </row>
    <row r="622597" spans="3:13">
      <c r="C622597" s="54">
        <v>2.1970145413600834E-2</v>
      </c>
      <c r="H622597" s="54">
        <v>1.5528938933845255</v>
      </c>
      <c r="M622597" s="54">
        <v>3.3969999999999998E-3</v>
      </c>
    </row>
    <row r="622598" spans="3:13">
      <c r="C622598" s="54">
        <v>2.8353772922653429E-2</v>
      </c>
      <c r="H622598" s="54">
        <v>0.57426789549802493</v>
      </c>
      <c r="M622598" s="54">
        <v>4.248E-3</v>
      </c>
    </row>
    <row r="622599" spans="3:13">
      <c r="C622599" s="54">
        <v>4.3049601739210519E-2</v>
      </c>
      <c r="H622599" s="54">
        <v>0.87481123848233699</v>
      </c>
      <c r="M622599" s="54">
        <v>2.7699999999999999E-3</v>
      </c>
    </row>
    <row r="622600" spans="3:13">
      <c r="C622600" s="54">
        <v>5.3876270837737335E-2</v>
      </c>
      <c r="H622600" s="54">
        <v>1.6349631897970485</v>
      </c>
      <c r="M622600" s="54">
        <v>7.2779999999999997E-3</v>
      </c>
    </row>
    <row r="622601" spans="3:13">
      <c r="C622601" s="54">
        <v>3.8925127935938782E-2</v>
      </c>
      <c r="H622601" s="54">
        <v>0.78659382910081799</v>
      </c>
      <c r="M622601" s="54">
        <v>8.7290000000000006E-3</v>
      </c>
    </row>
    <row r="622602" spans="3:13">
      <c r="C622602" s="54">
        <v>5.9039956989634164E-2</v>
      </c>
      <c r="H622602" s="54">
        <v>0.85731048901214202</v>
      </c>
      <c r="M622602" s="54">
        <v>1.3089999999999999E-2</v>
      </c>
    </row>
    <row r="622603" spans="3:13">
      <c r="C622603" s="54">
        <v>1.7418226726490772E-2</v>
      </c>
      <c r="H622603" s="54">
        <v>0.25225860529032862</v>
      </c>
      <c r="M622603" s="54">
        <v>1.005E-2</v>
      </c>
    </row>
    <row r="622604" spans="3:13">
      <c r="C622604" s="54">
        <v>9.1568055162327189E-2</v>
      </c>
      <c r="H622604" s="54">
        <v>1.154522391840624</v>
      </c>
      <c r="M622604" s="54">
        <v>4.1910000000000003E-3</v>
      </c>
    </row>
    <row r="622605" spans="3:13">
      <c r="C622605" s="54">
        <v>4.5129438923112934E-2</v>
      </c>
      <c r="H622605" s="54">
        <v>1.0402996069596908</v>
      </c>
      <c r="M622605" s="54">
        <v>6.5300000000000004E-4</v>
      </c>
    </row>
    <row r="622606" spans="3:13">
      <c r="C622606" s="54">
        <v>4.1730626595018916E-2</v>
      </c>
      <c r="H622606" s="54">
        <v>0.94988981372467185</v>
      </c>
      <c r="M622606" s="54">
        <v>1.916E-3</v>
      </c>
    </row>
    <row r="622607" spans="3:13">
      <c r="C622607" s="54">
        <v>5.2828648431803092E-2</v>
      </c>
      <c r="H622607" s="54">
        <v>1.3137761622372364</v>
      </c>
      <c r="M622607" s="54">
        <v>6.2769999999999996E-3</v>
      </c>
    </row>
    <row r="622608" spans="3:13">
      <c r="C622608" s="54">
        <v>4.7758138428611513E-2</v>
      </c>
      <c r="H622608" s="54">
        <v>0.8876933323560392</v>
      </c>
      <c r="M622608" s="54">
        <v>3.8040000000000001E-3</v>
      </c>
    </row>
    <row r="622609" spans="3:13">
      <c r="C622609" s="54">
        <v>8.8370421335362992E-2</v>
      </c>
      <c r="H622609" s="54">
        <v>2.4315377357932824</v>
      </c>
      <c r="M622609" s="54">
        <v>2.2339999999999999E-2</v>
      </c>
    </row>
    <row r="622610" spans="3:13">
      <c r="C622610" s="54">
        <v>4.8270998206646161E-2</v>
      </c>
      <c r="H622610" s="54">
        <v>0.55191354779714785</v>
      </c>
      <c r="M622610" s="54">
        <v>1.2579E-2</v>
      </c>
    </row>
    <row r="622611" spans="3:13">
      <c r="C622611" s="54">
        <v>2.7435635935830843E-2</v>
      </c>
      <c r="H622611" s="54">
        <v>1.6581670704781704</v>
      </c>
      <c r="M622611" s="54">
        <v>4.7390000000000002E-3</v>
      </c>
    </row>
    <row r="622612" spans="3:13">
      <c r="C622612" s="54">
        <v>2.742604567359538E-2</v>
      </c>
      <c r="H622612" s="54">
        <v>0.88366407396570612</v>
      </c>
      <c r="M622612" s="54">
        <v>5.1710000000000002E-3</v>
      </c>
    </row>
    <row r="622613" spans="3:13">
      <c r="C622613" s="54">
        <v>5.7792811386112482E-2</v>
      </c>
      <c r="H622613" s="54">
        <v>0.66057008419578356</v>
      </c>
      <c r="M622613" s="54">
        <v>6.143E-3</v>
      </c>
    </row>
    <row r="622614" spans="3:13">
      <c r="C622614" s="54">
        <v>6.4995701246970891E-2</v>
      </c>
      <c r="H622614" s="54">
        <v>2.630158826949538</v>
      </c>
      <c r="M622614" s="54">
        <v>2.1676000000000001E-2</v>
      </c>
    </row>
    <row r="622615" spans="3:13">
      <c r="C622615" s="54">
        <v>0.10947431096420152</v>
      </c>
      <c r="H622615" s="54">
        <v>0.86445994415991845</v>
      </c>
      <c r="M622615" s="54">
        <v>1.337E-2</v>
      </c>
    </row>
    <row r="622616" spans="3:13">
      <c r="C622616" s="54">
        <v>4.4348950832952018E-2</v>
      </c>
      <c r="H622616" s="54">
        <v>0.86301017683041092</v>
      </c>
      <c r="M622616" s="54">
        <v>2.7339999999999999E-3</v>
      </c>
    </row>
    <row r="622617" spans="3:13">
      <c r="C622617" s="54">
        <v>8.8908291109755275E-2</v>
      </c>
      <c r="H622617" s="54">
        <v>0.68328399888534475</v>
      </c>
      <c r="M622617" s="54">
        <v>7.2820000000000003E-3</v>
      </c>
    </row>
    <row r="622618" spans="3:13">
      <c r="C622618" s="54">
        <v>6.6992408544587365E-2</v>
      </c>
      <c r="H622618" s="54">
        <v>0.666441979335476</v>
      </c>
      <c r="M622618" s="54">
        <v>8.4410000000000006E-3</v>
      </c>
    </row>
    <row r="622619" spans="3:13">
      <c r="C622619" s="54">
        <v>0.10230260038894111</v>
      </c>
      <c r="H622619" s="54">
        <v>0.84439309162889109</v>
      </c>
      <c r="M622619" s="54">
        <v>6.8950000000000001E-3</v>
      </c>
    </row>
    <row r="622620" spans="3:13">
      <c r="C622620" s="54">
        <v>7.516506817407069E-2</v>
      </c>
      <c r="H622620" s="54">
        <v>1.7888826926117365</v>
      </c>
      <c r="M622620" s="54">
        <v>1.6150000000000001E-2</v>
      </c>
    </row>
    <row r="622621" spans="3:13">
      <c r="C622621" s="54">
        <v>8.8458315191676198E-2</v>
      </c>
      <c r="H622621" s="54">
        <v>1.7695245186193906</v>
      </c>
      <c r="M622621" s="54">
        <v>2.2046E-2</v>
      </c>
    </row>
    <row r="622622" spans="3:13">
      <c r="C622622" s="54">
        <v>5.2766475957823467E-2</v>
      </c>
      <c r="H622622" s="54">
        <v>2.4769566916721195</v>
      </c>
      <c r="M622622" s="54">
        <v>2.1288999999999999E-2</v>
      </c>
    </row>
    <row r="622623" spans="3:13">
      <c r="C622623" s="54">
        <v>7.8882082704643655E-2</v>
      </c>
      <c r="H622623" s="54">
        <v>0.72338969418707011</v>
      </c>
      <c r="M622623" s="54">
        <v>7.0829999999999999E-3</v>
      </c>
    </row>
    <row r="622624" spans="3:13">
      <c r="C622624" s="54">
        <v>3.9934319161730007E-2</v>
      </c>
      <c r="H622624" s="54">
        <v>1.2145187102184853</v>
      </c>
      <c r="M622624" s="54">
        <v>4.457E-3</v>
      </c>
    </row>
    <row r="622625" spans="3:13">
      <c r="C622625" s="54">
        <v>4.9473520138967865E-2</v>
      </c>
      <c r="H622625" s="54">
        <v>0.92719115036015176</v>
      </c>
      <c r="M622625" s="54">
        <v>1.5319999999999999E-3</v>
      </c>
    </row>
    <row r="622626" spans="3:13">
      <c r="C622626" s="54">
        <v>8.5933283501507376E-2</v>
      </c>
      <c r="H622626" s="54">
        <v>0.95710533333531134</v>
      </c>
      <c r="M622626" s="54">
        <v>3.5469999999999998E-3</v>
      </c>
    </row>
    <row r="622627" spans="3:13">
      <c r="C622627" s="54">
        <v>8.3903037486537879E-2</v>
      </c>
      <c r="H622627" s="54">
        <v>0.13624322388541518</v>
      </c>
      <c r="M622627" s="54">
        <v>6.3480999999999996E-2</v>
      </c>
    </row>
    <row r="622628" spans="3:13">
      <c r="C622628" s="54">
        <v>4.5096203660596627E-2</v>
      </c>
      <c r="H622628" s="54">
        <v>0.83910288255265753</v>
      </c>
      <c r="M622628" s="54">
        <v>7.3130000000000001E-3</v>
      </c>
    </row>
    <row r="622629" spans="3:13">
      <c r="C622629" s="54">
        <v>4.74561892762718E-2</v>
      </c>
      <c r="H622629" s="54">
        <v>1.4575501446143102</v>
      </c>
      <c r="M622629" s="54">
        <v>4.4929999999999996E-3</v>
      </c>
    </row>
    <row r="622630" spans="3:13">
      <c r="C622630" s="54">
        <v>3.7301771902409665E-2</v>
      </c>
      <c r="H622630" s="54">
        <v>1.0723226474119376</v>
      </c>
      <c r="M622630" s="54">
        <v>3.0240000000000002E-3</v>
      </c>
    </row>
    <row r="622631" spans="3:13">
      <c r="C622631" s="54">
        <v>8.197247570591551E-2</v>
      </c>
      <c r="H622631" s="54">
        <v>0.9516682562066946</v>
      </c>
      <c r="M622631" s="54">
        <v>9.8930000000000008E-3</v>
      </c>
    </row>
    <row r="622632" spans="3:13">
      <c r="C622632" s="54">
        <v>4.5973586897288622E-2</v>
      </c>
      <c r="H622632" s="54">
        <v>3.9069277819552592</v>
      </c>
      <c r="M622632" s="54">
        <v>1.7845E-2</v>
      </c>
    </row>
    <row r="622633" spans="3:13">
      <c r="C622633" s="54">
        <v>0.18682881943400589</v>
      </c>
      <c r="H622633" s="54">
        <v>1.4149805236485815</v>
      </c>
      <c r="M622633" s="54">
        <v>2.3365E-2</v>
      </c>
    </row>
    <row r="622634" spans="3:13">
      <c r="C622634" s="54">
        <v>6.1667944916421961E-2</v>
      </c>
      <c r="H622634" s="54">
        <v>0.73671190350136773</v>
      </c>
      <c r="M622634" s="54">
        <v>5.1799999999999997E-3</v>
      </c>
    </row>
    <row r="622635" spans="3:13">
      <c r="C622635" s="54">
        <v>4.5748725448924728E-2</v>
      </c>
      <c r="H622635" s="54">
        <v>0.74928826455297004</v>
      </c>
      <c r="M622635" s="54">
        <v>4.9179999999999996E-3</v>
      </c>
    </row>
    <row r="622636" spans="3:13">
      <c r="C622636" s="54">
        <v>5.0761740725950395E-3</v>
      </c>
      <c r="H622636" s="54">
        <v>0.54569985204507288</v>
      </c>
      <c r="M622636" s="54">
        <v>7.9500000000000003E-4</v>
      </c>
    </row>
    <row r="622637" spans="3:13">
      <c r="C622637" s="54">
        <v>5.5107664181402539E-2</v>
      </c>
      <c r="H622637" s="54">
        <v>1.4250839924543612</v>
      </c>
      <c r="M622637" s="54">
        <v>6.5550000000000001E-3</v>
      </c>
    </row>
    <row r="622638" spans="3:13">
      <c r="C622638" s="54">
        <v>4.7591062335360472E-2</v>
      </c>
      <c r="H622638" s="54">
        <v>0.83021181325111582</v>
      </c>
      <c r="M622638" s="54">
        <v>7.489E-3</v>
      </c>
    </row>
    <row r="622639" spans="3:13">
      <c r="C622639" s="54">
        <v>2.8721736505302364E-2</v>
      </c>
      <c r="H622639" s="54">
        <v>0.93417573124540798</v>
      </c>
      <c r="M622639" s="54">
        <v>3.124E-3</v>
      </c>
    </row>
    <row r="622640" spans="3:13">
      <c r="C622640" s="54">
        <v>5.3545676131504905E-2</v>
      </c>
      <c r="H622640" s="54">
        <v>0.36545298179453939</v>
      </c>
      <c r="M622640" s="54">
        <v>2.6477000000000001E-2</v>
      </c>
    </row>
    <row r="622641" spans="3:13">
      <c r="C622641" s="54">
        <v>8.782093497681267E-4</v>
      </c>
      <c r="H622641" s="54">
        <v>1.2507751101830376</v>
      </c>
      <c r="M622641" s="54">
        <v>9.1000000000000003E-5</v>
      </c>
    </row>
    <row r="622642" spans="3:13">
      <c r="C622642" s="54">
        <v>4.0710265854282647E-2</v>
      </c>
      <c r="H622642" s="54">
        <v>0.75982678985877961</v>
      </c>
      <c r="M622642" s="54">
        <v>3.0360000000000001E-3</v>
      </c>
    </row>
    <row r="622643" spans="3:13">
      <c r="C622643" s="54">
        <v>3.7781665327779997E-2</v>
      </c>
      <c r="H622643" s="54">
        <v>7.089317904691167E-2</v>
      </c>
      <c r="M622643" s="54">
        <v>4.8391000000000003E-2</v>
      </c>
    </row>
    <row r="622644" spans="3:13">
      <c r="C622644" s="54">
        <v>2.120680180811968E-2</v>
      </c>
      <c r="H622644" s="54">
        <v>1.0771734258004013</v>
      </c>
      <c r="M622644" s="54">
        <v>2.3319999999999999E-3</v>
      </c>
    </row>
    <row r="622645" spans="3:13">
      <c r="C622645" s="54">
        <v>3.6479641426960814E-2</v>
      </c>
      <c r="H622645" s="54">
        <v>0.96927529759454656</v>
      </c>
      <c r="M622645" s="54">
        <v>2.2920000000000002E-3</v>
      </c>
    </row>
    <row r="622646" spans="3:13">
      <c r="C622646" s="54">
        <v>4.888758063401643E-2</v>
      </c>
      <c r="H622646" s="54">
        <v>0.92008399688319353</v>
      </c>
      <c r="M622646" s="54">
        <v>1.7899999999999999E-3</v>
      </c>
    </row>
    <row r="622647" spans="3:13">
      <c r="C622647" s="54">
        <v>2.9489443027787415E-2</v>
      </c>
      <c r="H622647" s="54">
        <v>0.8572094592102032</v>
      </c>
      <c r="M622647" s="54">
        <v>2.836E-3</v>
      </c>
    </row>
    <row r="622648" spans="3:13">
      <c r="C622648" s="54">
        <v>3.5794206211355054E-2</v>
      </c>
      <c r="H622648" s="54">
        <v>0.51795685396217339</v>
      </c>
      <c r="M622648" s="54">
        <v>8.0450000000000001E-3</v>
      </c>
    </row>
    <row r="622649" spans="3:13">
      <c r="C622649" s="54">
        <v>8.885580293093491E-2</v>
      </c>
      <c r="H622649" s="54">
        <v>1.3172831496082702</v>
      </c>
      <c r="M622649" s="54">
        <v>9.3650000000000001E-3</v>
      </c>
    </row>
    <row r="622650" spans="3:13">
      <c r="C622650" s="54">
        <v>2.8603795598854315E-2</v>
      </c>
      <c r="H622650" s="54">
        <v>0.61637458364227082</v>
      </c>
      <c r="M622650" s="54">
        <v>3.7799999999999999E-3</v>
      </c>
    </row>
    <row r="622651" spans="3:13">
      <c r="C622651" s="54">
        <v>2.9750287577154391E-2</v>
      </c>
      <c r="H622651" s="54">
        <v>0.94882610255893773</v>
      </c>
      <c r="M622651" s="54">
        <v>8.1800000000000004E-4</v>
      </c>
    </row>
    <row r="622652" spans="3:13">
      <c r="C622652" s="54">
        <v>4.3960780015009325E-2</v>
      </c>
      <c r="H622652" s="54">
        <v>0.83574717432239631</v>
      </c>
      <c r="M622652" s="54">
        <v>2.1810000000000002E-3</v>
      </c>
    </row>
    <row r="622653" spans="3:13">
      <c r="C622653" s="54">
        <v>1.6758963639937639E-2</v>
      </c>
      <c r="H622653" s="54">
        <v>1.3788170063221501</v>
      </c>
      <c r="M622653" s="54">
        <v>1.5920000000000001E-3</v>
      </c>
    </row>
    <row r="622654" spans="3:13">
      <c r="C622654" s="54">
        <v>4.4672080474894009E-2</v>
      </c>
      <c r="H622654" s="54">
        <v>1.0096716356022046</v>
      </c>
      <c r="M622654" s="54">
        <v>1.5969999999999999E-3</v>
      </c>
    </row>
    <row r="622655" spans="3:13">
      <c r="C622655" s="54">
        <v>0.17436949880896915</v>
      </c>
      <c r="H622655" s="54">
        <v>0.38665621958351226</v>
      </c>
      <c r="M622655" s="54">
        <v>3.3798000000000002E-2</v>
      </c>
    </row>
    <row r="622656" spans="3:13">
      <c r="C622656" s="54">
        <v>3.6780465204438513E-2</v>
      </c>
      <c r="H622656" s="54">
        <v>1.0507508843656985</v>
      </c>
      <c r="M622656" s="54">
        <v>1.0460000000000001E-3</v>
      </c>
    </row>
    <row r="622657" spans="3:13">
      <c r="C622657" s="54">
        <v>3.0833000459134109E-2</v>
      </c>
      <c r="H622657" s="54">
        <v>0.83756723499575947</v>
      </c>
      <c r="M622657" s="54">
        <v>2.4780000000000002E-3</v>
      </c>
    </row>
    <row r="622658" spans="3:13">
      <c r="C622658" s="54">
        <v>3.8043685361934088E-2</v>
      </c>
      <c r="H622658" s="54">
        <v>0.739255292424569</v>
      </c>
      <c r="M622658" s="54">
        <v>3.6099999999999999E-3</v>
      </c>
    </row>
    <row r="622659" spans="3:13">
      <c r="C622659" s="54">
        <v>2.9140050401477605E-2</v>
      </c>
      <c r="H622659" s="54">
        <v>0.98815717751944543</v>
      </c>
      <c r="M622659" s="54">
        <v>1.361E-3</v>
      </c>
    </row>
    <row r="622660" spans="3:13">
      <c r="C622660" s="54">
        <v>4.9942922227896681E-2</v>
      </c>
      <c r="H622660" s="54">
        <v>1.014306074005735</v>
      </c>
      <c r="M622660" s="54">
        <v>9.41E-4</v>
      </c>
    </row>
    <row r="622661" spans="3:13">
      <c r="C622661" s="54">
        <v>4.9463082108494615E-2</v>
      </c>
      <c r="H622661" s="54">
        <v>0.82678008761581667</v>
      </c>
      <c r="M622661" s="54">
        <v>3.4619999999999998E-3</v>
      </c>
    </row>
    <row r="622662" spans="3:13">
      <c r="C622662" s="54">
        <v>4.606552000699727E-2</v>
      </c>
      <c r="H622662" s="54">
        <v>0.89469986428125048</v>
      </c>
      <c r="M622662" s="54">
        <v>2.5360000000000001E-3</v>
      </c>
    </row>
    <row r="622663" spans="3:13">
      <c r="C622663" s="54">
        <v>3.5554141456631529E-2</v>
      </c>
      <c r="H622663" s="54">
        <v>1.1950610358590832</v>
      </c>
      <c r="M622663" s="54">
        <v>4.1619999999999999E-3</v>
      </c>
    </row>
    <row r="622664" spans="3:13">
      <c r="C622664" s="54">
        <v>3.2671684903604142E-2</v>
      </c>
      <c r="H622664" s="54">
        <v>1.1379173950693919</v>
      </c>
      <c r="M622664" s="54">
        <v>2.0449999999999999E-3</v>
      </c>
    </row>
    <row r="622665" spans="3:13">
      <c r="C622665" s="54">
        <v>3.3631924750098185E-2</v>
      </c>
      <c r="H622665" s="54">
        <v>1.2654922075171169</v>
      </c>
      <c r="M622665" s="54">
        <v>3.0379999999999999E-3</v>
      </c>
    </row>
    <row r="622666" spans="3:13">
      <c r="C622666" s="54">
        <v>2.0936738861138157E-2</v>
      </c>
      <c r="H622666" s="54">
        <v>0.40589174644881959</v>
      </c>
      <c r="M622666" s="54">
        <v>6.1500000000000001E-3</v>
      </c>
    </row>
    <row r="622667" spans="3:13">
      <c r="C622667" s="54">
        <v>3.0772951187603426E-2</v>
      </c>
      <c r="H622667" s="54">
        <v>1.1107272593582402</v>
      </c>
      <c r="M622667" s="54">
        <v>2.5799999999999998E-3</v>
      </c>
    </row>
    <row r="622668" spans="3:13">
      <c r="C622668" s="54">
        <v>0.21190060412260434</v>
      </c>
      <c r="H622668" s="54">
        <v>0.90907293396195543</v>
      </c>
      <c r="M622668" s="54">
        <v>1.2007E-2</v>
      </c>
    </row>
    <row r="622669" spans="3:13">
      <c r="C622669" s="54">
        <v>5.8735137891407052E-2</v>
      </c>
      <c r="H622669" s="54">
        <v>2.1810264457932513</v>
      </c>
      <c r="M622669" s="54">
        <v>1.6843E-2</v>
      </c>
    </row>
    <row r="622670" spans="3:13">
      <c r="C622670" s="54">
        <v>1.791399797858231E-2</v>
      </c>
      <c r="H622670" s="54">
        <v>0.83331893671806789</v>
      </c>
      <c r="M622670" s="54">
        <v>1.6000000000000001E-3</v>
      </c>
    </row>
    <row r="622671" spans="3:13">
      <c r="C622671" s="54">
        <v>2.8595590197915115E-2</v>
      </c>
      <c r="H622671" s="54">
        <v>1.1021728286262631</v>
      </c>
      <c r="M622671" s="54">
        <v>2.0089999999999999E-3</v>
      </c>
    </row>
    <row r="622672" spans="3:13">
      <c r="C622672" s="54">
        <v>1.518851294974388E-2</v>
      </c>
      <c r="H622672" s="54">
        <v>0.73633525247542397</v>
      </c>
      <c r="M622672" s="54">
        <v>1.647E-3</v>
      </c>
    </row>
    <row r="622673" spans="3:13">
      <c r="C622673" s="54">
        <v>1.3152287542009386E-2</v>
      </c>
      <c r="H622673" s="54">
        <v>2.0654325961447135</v>
      </c>
      <c r="M622673" s="54">
        <v>3.503E-3</v>
      </c>
    </row>
    <row r="622674" spans="3:13">
      <c r="C622674" s="54">
        <v>3.223722703468343E-2</v>
      </c>
      <c r="H622674" s="54">
        <v>0.9780420492915104</v>
      </c>
      <c r="M622674" s="54">
        <v>1.668E-3</v>
      </c>
    </row>
    <row r="622675" spans="3:13">
      <c r="C622675" s="54">
        <v>2.3282267087558896E-4</v>
      </c>
      <c r="H622675" s="54">
        <v>0</v>
      </c>
      <c r="M622675" s="54">
        <v>4.1199999999999999E-4</v>
      </c>
    </row>
    <row r="638978" spans="3:13">
      <c r="C638978" s="54" t="s">
        <v>1223</v>
      </c>
      <c r="H638978" s="54" t="s">
        <v>1231</v>
      </c>
      <c r="M638978" s="54" t="s">
        <v>1224</v>
      </c>
    </row>
    <row r="638979" spans="3:13">
      <c r="C638979" s="54">
        <v>4.5059906413157817E-2</v>
      </c>
      <c r="H638979" s="54">
        <v>0.96371085163482217</v>
      </c>
      <c r="M638979" s="54">
        <v>9.9200000000000004E-4</v>
      </c>
    </row>
    <row r="638980" spans="3:13">
      <c r="C638980" s="54">
        <v>3.740606523632322E-2</v>
      </c>
      <c r="H638980" s="54">
        <v>0.48465474320031932</v>
      </c>
      <c r="M638980" s="54">
        <v>1.9996E-2</v>
      </c>
    </row>
    <row r="638981" spans="3:13">
      <c r="C638981" s="54">
        <v>2.1970145413600834E-2</v>
      </c>
      <c r="H638981" s="54">
        <v>1.5528938933845255</v>
      </c>
      <c r="M638981" s="54">
        <v>3.3969999999999998E-3</v>
      </c>
    </row>
    <row r="638982" spans="3:13">
      <c r="C638982" s="54">
        <v>2.8353772922653429E-2</v>
      </c>
      <c r="H638982" s="54">
        <v>0.57426789549802493</v>
      </c>
      <c r="M638982" s="54">
        <v>4.248E-3</v>
      </c>
    </row>
    <row r="638983" spans="3:13">
      <c r="C638983" s="54">
        <v>4.3049601739210519E-2</v>
      </c>
      <c r="H638983" s="54">
        <v>0.87481123848233699</v>
      </c>
      <c r="M638983" s="54">
        <v>2.7699999999999999E-3</v>
      </c>
    </row>
    <row r="638984" spans="3:13">
      <c r="C638984" s="54">
        <v>5.3876270837737335E-2</v>
      </c>
      <c r="H638984" s="54">
        <v>1.6349631897970485</v>
      </c>
      <c r="M638984" s="54">
        <v>7.2779999999999997E-3</v>
      </c>
    </row>
    <row r="638985" spans="3:13">
      <c r="C638985" s="54">
        <v>3.8925127935938782E-2</v>
      </c>
      <c r="H638985" s="54">
        <v>0.78659382910081799</v>
      </c>
      <c r="M638985" s="54">
        <v>8.7290000000000006E-3</v>
      </c>
    </row>
    <row r="638986" spans="3:13">
      <c r="C638986" s="54">
        <v>5.9039956989634164E-2</v>
      </c>
      <c r="H638986" s="54">
        <v>0.85731048901214202</v>
      </c>
      <c r="M638986" s="54">
        <v>1.3089999999999999E-2</v>
      </c>
    </row>
    <row r="638987" spans="3:13">
      <c r="C638987" s="54">
        <v>1.7418226726490772E-2</v>
      </c>
      <c r="H638987" s="54">
        <v>0.25225860529032862</v>
      </c>
      <c r="M638987" s="54">
        <v>1.005E-2</v>
      </c>
    </row>
    <row r="638988" spans="3:13">
      <c r="C638988" s="54">
        <v>9.1568055162327189E-2</v>
      </c>
      <c r="H638988" s="54">
        <v>1.154522391840624</v>
      </c>
      <c r="M638988" s="54">
        <v>4.1910000000000003E-3</v>
      </c>
    </row>
    <row r="638989" spans="3:13">
      <c r="C638989" s="54">
        <v>4.5129438923112934E-2</v>
      </c>
      <c r="H638989" s="54">
        <v>1.0402996069596908</v>
      </c>
      <c r="M638989" s="54">
        <v>6.5300000000000004E-4</v>
      </c>
    </row>
    <row r="638990" spans="3:13">
      <c r="C638990" s="54">
        <v>4.1730626595018916E-2</v>
      </c>
      <c r="H638990" s="54">
        <v>0.94988981372467185</v>
      </c>
      <c r="M638990" s="54">
        <v>1.916E-3</v>
      </c>
    </row>
    <row r="638991" spans="3:13">
      <c r="C638991" s="54">
        <v>5.2828648431803092E-2</v>
      </c>
      <c r="H638991" s="54">
        <v>1.3137761622372364</v>
      </c>
      <c r="M638991" s="54">
        <v>6.2769999999999996E-3</v>
      </c>
    </row>
    <row r="638992" spans="3:13">
      <c r="C638992" s="54">
        <v>4.7758138428611513E-2</v>
      </c>
      <c r="H638992" s="54">
        <v>0.8876933323560392</v>
      </c>
      <c r="M638992" s="54">
        <v>3.8040000000000001E-3</v>
      </c>
    </row>
    <row r="638993" spans="3:13">
      <c r="C638993" s="54">
        <v>8.8370421335362992E-2</v>
      </c>
      <c r="H638993" s="54">
        <v>2.4315377357932824</v>
      </c>
      <c r="M638993" s="54">
        <v>2.2339999999999999E-2</v>
      </c>
    </row>
    <row r="638994" spans="3:13">
      <c r="C638994" s="54">
        <v>4.8270998206646161E-2</v>
      </c>
      <c r="H638994" s="54">
        <v>0.55191354779714785</v>
      </c>
      <c r="M638994" s="54">
        <v>1.2579E-2</v>
      </c>
    </row>
    <row r="638995" spans="3:13">
      <c r="C638995" s="54">
        <v>2.7435635935830843E-2</v>
      </c>
      <c r="H638995" s="54">
        <v>1.6581670704781704</v>
      </c>
      <c r="M638995" s="54">
        <v>4.7390000000000002E-3</v>
      </c>
    </row>
    <row r="638996" spans="3:13">
      <c r="C638996" s="54">
        <v>2.742604567359538E-2</v>
      </c>
      <c r="H638996" s="54">
        <v>0.88366407396570612</v>
      </c>
      <c r="M638996" s="54">
        <v>5.1710000000000002E-3</v>
      </c>
    </row>
    <row r="638997" spans="3:13">
      <c r="C638997" s="54">
        <v>5.7792811386112482E-2</v>
      </c>
      <c r="H638997" s="54">
        <v>0.66057008419578356</v>
      </c>
      <c r="M638997" s="54">
        <v>6.143E-3</v>
      </c>
    </row>
    <row r="638998" spans="3:13">
      <c r="C638998" s="54">
        <v>6.4995701246970891E-2</v>
      </c>
      <c r="H638998" s="54">
        <v>2.630158826949538</v>
      </c>
      <c r="M638998" s="54">
        <v>2.1676000000000001E-2</v>
      </c>
    </row>
    <row r="638999" spans="3:13">
      <c r="C638999" s="54">
        <v>0.10947431096420152</v>
      </c>
      <c r="H638999" s="54">
        <v>0.86445994415991845</v>
      </c>
      <c r="M638999" s="54">
        <v>1.337E-2</v>
      </c>
    </row>
    <row r="639000" spans="3:13">
      <c r="C639000" s="54">
        <v>4.4348950832952018E-2</v>
      </c>
      <c r="H639000" s="54">
        <v>0.86301017683041092</v>
      </c>
      <c r="M639000" s="54">
        <v>2.7339999999999999E-3</v>
      </c>
    </row>
    <row r="639001" spans="3:13">
      <c r="C639001" s="54">
        <v>8.8908291109755275E-2</v>
      </c>
      <c r="H639001" s="54">
        <v>0.68328399888534475</v>
      </c>
      <c r="M639001" s="54">
        <v>7.2820000000000003E-3</v>
      </c>
    </row>
    <row r="639002" spans="3:13">
      <c r="C639002" s="54">
        <v>6.6992408544587365E-2</v>
      </c>
      <c r="H639002" s="54">
        <v>0.666441979335476</v>
      </c>
      <c r="M639002" s="54">
        <v>8.4410000000000006E-3</v>
      </c>
    </row>
    <row r="639003" spans="3:13">
      <c r="C639003" s="54">
        <v>0.10230260038894111</v>
      </c>
      <c r="H639003" s="54">
        <v>0.84439309162889109</v>
      </c>
      <c r="M639003" s="54">
        <v>6.8950000000000001E-3</v>
      </c>
    </row>
    <row r="639004" spans="3:13">
      <c r="C639004" s="54">
        <v>7.516506817407069E-2</v>
      </c>
      <c r="H639004" s="54">
        <v>1.7888826926117365</v>
      </c>
      <c r="M639004" s="54">
        <v>1.6150000000000001E-2</v>
      </c>
    </row>
    <row r="639005" spans="3:13">
      <c r="C639005" s="54">
        <v>8.8458315191676198E-2</v>
      </c>
      <c r="H639005" s="54">
        <v>1.7695245186193906</v>
      </c>
      <c r="M639005" s="54">
        <v>2.2046E-2</v>
      </c>
    </row>
    <row r="639006" spans="3:13">
      <c r="C639006" s="54">
        <v>5.2766475957823467E-2</v>
      </c>
      <c r="H639006" s="54">
        <v>2.4769566916721195</v>
      </c>
      <c r="M639006" s="54">
        <v>2.1288999999999999E-2</v>
      </c>
    </row>
    <row r="639007" spans="3:13">
      <c r="C639007" s="54">
        <v>7.8882082704643655E-2</v>
      </c>
      <c r="H639007" s="54">
        <v>0.72338969418707011</v>
      </c>
      <c r="M639007" s="54">
        <v>7.0829999999999999E-3</v>
      </c>
    </row>
    <row r="639008" spans="3:13">
      <c r="C639008" s="54">
        <v>3.9934319161730007E-2</v>
      </c>
      <c r="H639008" s="54">
        <v>1.2145187102184853</v>
      </c>
      <c r="M639008" s="54">
        <v>4.457E-3</v>
      </c>
    </row>
    <row r="639009" spans="3:13">
      <c r="C639009" s="54">
        <v>4.9473520138967865E-2</v>
      </c>
      <c r="H639009" s="54">
        <v>0.92719115036015176</v>
      </c>
      <c r="M639009" s="54">
        <v>1.5319999999999999E-3</v>
      </c>
    </row>
    <row r="639010" spans="3:13">
      <c r="C639010" s="54">
        <v>8.5933283501507376E-2</v>
      </c>
      <c r="H639010" s="54">
        <v>0.95710533333531134</v>
      </c>
      <c r="M639010" s="54">
        <v>3.5469999999999998E-3</v>
      </c>
    </row>
    <row r="639011" spans="3:13">
      <c r="C639011" s="54">
        <v>8.3903037486537879E-2</v>
      </c>
      <c r="H639011" s="54">
        <v>0.13624322388541518</v>
      </c>
      <c r="M639011" s="54">
        <v>6.3480999999999996E-2</v>
      </c>
    </row>
    <row r="639012" spans="3:13">
      <c r="C639012" s="54">
        <v>4.5096203660596627E-2</v>
      </c>
      <c r="H639012" s="54">
        <v>0.83910288255265753</v>
      </c>
      <c r="M639012" s="54">
        <v>7.3130000000000001E-3</v>
      </c>
    </row>
    <row r="639013" spans="3:13">
      <c r="C639013" s="54">
        <v>4.74561892762718E-2</v>
      </c>
      <c r="H639013" s="54">
        <v>1.4575501446143102</v>
      </c>
      <c r="M639013" s="54">
        <v>4.4929999999999996E-3</v>
      </c>
    </row>
    <row r="639014" spans="3:13">
      <c r="C639014" s="54">
        <v>3.7301771902409665E-2</v>
      </c>
      <c r="H639014" s="54">
        <v>1.0723226474119376</v>
      </c>
      <c r="M639014" s="54">
        <v>3.0240000000000002E-3</v>
      </c>
    </row>
    <row r="639015" spans="3:13">
      <c r="C639015" s="54">
        <v>8.197247570591551E-2</v>
      </c>
      <c r="H639015" s="54">
        <v>0.9516682562066946</v>
      </c>
      <c r="M639015" s="54">
        <v>9.8930000000000008E-3</v>
      </c>
    </row>
    <row r="639016" spans="3:13">
      <c r="C639016" s="54">
        <v>4.5973586897288622E-2</v>
      </c>
      <c r="H639016" s="54">
        <v>3.9069277819552592</v>
      </c>
      <c r="M639016" s="54">
        <v>1.7845E-2</v>
      </c>
    </row>
    <row r="639017" spans="3:13">
      <c r="C639017" s="54">
        <v>0.18682881943400589</v>
      </c>
      <c r="H639017" s="54">
        <v>1.4149805236485815</v>
      </c>
      <c r="M639017" s="54">
        <v>2.3365E-2</v>
      </c>
    </row>
    <row r="639018" spans="3:13">
      <c r="C639018" s="54">
        <v>6.1667944916421961E-2</v>
      </c>
      <c r="H639018" s="54">
        <v>0.73671190350136773</v>
      </c>
      <c r="M639018" s="54">
        <v>5.1799999999999997E-3</v>
      </c>
    </row>
    <row r="639019" spans="3:13">
      <c r="C639019" s="54">
        <v>4.5748725448924728E-2</v>
      </c>
      <c r="H639019" s="54">
        <v>0.74928826455297004</v>
      </c>
      <c r="M639019" s="54">
        <v>4.9179999999999996E-3</v>
      </c>
    </row>
    <row r="639020" spans="3:13">
      <c r="C639020" s="54">
        <v>5.0761740725950395E-3</v>
      </c>
      <c r="H639020" s="54">
        <v>0.54569985204507288</v>
      </c>
      <c r="M639020" s="54">
        <v>7.9500000000000003E-4</v>
      </c>
    </row>
    <row r="639021" spans="3:13">
      <c r="C639021" s="54">
        <v>5.5107664181402539E-2</v>
      </c>
      <c r="H639021" s="54">
        <v>1.4250839924543612</v>
      </c>
      <c r="M639021" s="54">
        <v>6.5550000000000001E-3</v>
      </c>
    </row>
    <row r="639022" spans="3:13">
      <c r="C639022" s="54">
        <v>4.7591062335360472E-2</v>
      </c>
      <c r="H639022" s="54">
        <v>0.83021181325111582</v>
      </c>
      <c r="M639022" s="54">
        <v>7.489E-3</v>
      </c>
    </row>
    <row r="639023" spans="3:13">
      <c r="C639023" s="54">
        <v>2.8721736505302364E-2</v>
      </c>
      <c r="H639023" s="54">
        <v>0.93417573124540798</v>
      </c>
      <c r="M639023" s="54">
        <v>3.124E-3</v>
      </c>
    </row>
    <row r="639024" spans="3:13">
      <c r="C639024" s="54">
        <v>5.3545676131504905E-2</v>
      </c>
      <c r="H639024" s="54">
        <v>0.36545298179453939</v>
      </c>
      <c r="M639024" s="54">
        <v>2.6477000000000001E-2</v>
      </c>
    </row>
    <row r="639025" spans="3:13">
      <c r="C639025" s="54">
        <v>8.782093497681267E-4</v>
      </c>
      <c r="H639025" s="54">
        <v>1.2507751101830376</v>
      </c>
      <c r="M639025" s="54">
        <v>9.1000000000000003E-5</v>
      </c>
    </row>
    <row r="639026" spans="3:13">
      <c r="C639026" s="54">
        <v>4.0710265854282647E-2</v>
      </c>
      <c r="H639026" s="54">
        <v>0.75982678985877961</v>
      </c>
      <c r="M639026" s="54">
        <v>3.0360000000000001E-3</v>
      </c>
    </row>
    <row r="639027" spans="3:13">
      <c r="C639027" s="54">
        <v>3.7781665327779997E-2</v>
      </c>
      <c r="H639027" s="54">
        <v>7.089317904691167E-2</v>
      </c>
      <c r="M639027" s="54">
        <v>4.8391000000000003E-2</v>
      </c>
    </row>
    <row r="639028" spans="3:13">
      <c r="C639028" s="54">
        <v>2.120680180811968E-2</v>
      </c>
      <c r="H639028" s="54">
        <v>1.0771734258004013</v>
      </c>
      <c r="M639028" s="54">
        <v>2.3319999999999999E-3</v>
      </c>
    </row>
    <row r="639029" spans="3:13">
      <c r="C639029" s="54">
        <v>3.6479641426960814E-2</v>
      </c>
      <c r="H639029" s="54">
        <v>0.96927529759454656</v>
      </c>
      <c r="M639029" s="54">
        <v>2.2920000000000002E-3</v>
      </c>
    </row>
    <row r="639030" spans="3:13">
      <c r="C639030" s="54">
        <v>4.888758063401643E-2</v>
      </c>
      <c r="H639030" s="54">
        <v>0.92008399688319353</v>
      </c>
      <c r="M639030" s="54">
        <v>1.7899999999999999E-3</v>
      </c>
    </row>
    <row r="639031" spans="3:13">
      <c r="C639031" s="54">
        <v>2.9489443027787415E-2</v>
      </c>
      <c r="H639031" s="54">
        <v>0.8572094592102032</v>
      </c>
      <c r="M639031" s="54">
        <v>2.836E-3</v>
      </c>
    </row>
    <row r="639032" spans="3:13">
      <c r="C639032" s="54">
        <v>3.5794206211355054E-2</v>
      </c>
      <c r="H639032" s="54">
        <v>0.51795685396217339</v>
      </c>
      <c r="M639032" s="54">
        <v>8.0450000000000001E-3</v>
      </c>
    </row>
    <row r="639033" spans="3:13">
      <c r="C639033" s="54">
        <v>8.885580293093491E-2</v>
      </c>
      <c r="H639033" s="54">
        <v>1.3172831496082702</v>
      </c>
      <c r="M639033" s="54">
        <v>9.3650000000000001E-3</v>
      </c>
    </row>
    <row r="639034" spans="3:13">
      <c r="C639034" s="54">
        <v>2.8603795598854315E-2</v>
      </c>
      <c r="H639034" s="54">
        <v>0.61637458364227082</v>
      </c>
      <c r="M639034" s="54">
        <v>3.7799999999999999E-3</v>
      </c>
    </row>
    <row r="639035" spans="3:13">
      <c r="C639035" s="54">
        <v>2.9750287577154391E-2</v>
      </c>
      <c r="H639035" s="54">
        <v>0.94882610255893773</v>
      </c>
      <c r="M639035" s="54">
        <v>8.1800000000000004E-4</v>
      </c>
    </row>
    <row r="639036" spans="3:13">
      <c r="C639036" s="54">
        <v>4.3960780015009325E-2</v>
      </c>
      <c r="H639036" s="54">
        <v>0.83574717432239631</v>
      </c>
      <c r="M639036" s="54">
        <v>2.1810000000000002E-3</v>
      </c>
    </row>
    <row r="639037" spans="3:13">
      <c r="C639037" s="54">
        <v>1.6758963639937639E-2</v>
      </c>
      <c r="H639037" s="54">
        <v>1.3788170063221501</v>
      </c>
      <c r="M639037" s="54">
        <v>1.5920000000000001E-3</v>
      </c>
    </row>
    <row r="639038" spans="3:13">
      <c r="C639038" s="54">
        <v>4.4672080474894009E-2</v>
      </c>
      <c r="H639038" s="54">
        <v>1.0096716356022046</v>
      </c>
      <c r="M639038" s="54">
        <v>1.5969999999999999E-3</v>
      </c>
    </row>
    <row r="639039" spans="3:13">
      <c r="C639039" s="54">
        <v>0.17436949880896915</v>
      </c>
      <c r="H639039" s="54">
        <v>0.38665621958351226</v>
      </c>
      <c r="M639039" s="54">
        <v>3.3798000000000002E-2</v>
      </c>
    </row>
    <row r="639040" spans="3:13">
      <c r="C639040" s="54">
        <v>3.6780465204438513E-2</v>
      </c>
      <c r="H639040" s="54">
        <v>1.0507508843656985</v>
      </c>
      <c r="M639040" s="54">
        <v>1.0460000000000001E-3</v>
      </c>
    </row>
    <row r="639041" spans="3:13">
      <c r="C639041" s="54">
        <v>3.0833000459134109E-2</v>
      </c>
      <c r="H639041" s="54">
        <v>0.83756723499575947</v>
      </c>
      <c r="M639041" s="54">
        <v>2.4780000000000002E-3</v>
      </c>
    </row>
    <row r="639042" spans="3:13">
      <c r="C639042" s="54">
        <v>3.8043685361934088E-2</v>
      </c>
      <c r="H639042" s="54">
        <v>0.739255292424569</v>
      </c>
      <c r="M639042" s="54">
        <v>3.6099999999999999E-3</v>
      </c>
    </row>
    <row r="639043" spans="3:13">
      <c r="C639043" s="54">
        <v>2.9140050401477605E-2</v>
      </c>
      <c r="H639043" s="54">
        <v>0.98815717751944543</v>
      </c>
      <c r="M639043" s="54">
        <v>1.361E-3</v>
      </c>
    </row>
    <row r="639044" spans="3:13">
      <c r="C639044" s="54">
        <v>4.9942922227896681E-2</v>
      </c>
      <c r="H639044" s="54">
        <v>1.014306074005735</v>
      </c>
      <c r="M639044" s="54">
        <v>9.41E-4</v>
      </c>
    </row>
    <row r="639045" spans="3:13">
      <c r="C639045" s="54">
        <v>4.9463082108494615E-2</v>
      </c>
      <c r="H639045" s="54">
        <v>0.82678008761581667</v>
      </c>
      <c r="M639045" s="54">
        <v>3.4619999999999998E-3</v>
      </c>
    </row>
    <row r="639046" spans="3:13">
      <c r="C639046" s="54">
        <v>4.606552000699727E-2</v>
      </c>
      <c r="H639046" s="54">
        <v>0.89469986428125048</v>
      </c>
      <c r="M639046" s="54">
        <v>2.5360000000000001E-3</v>
      </c>
    </row>
    <row r="639047" spans="3:13">
      <c r="C639047" s="54">
        <v>3.5554141456631529E-2</v>
      </c>
      <c r="H639047" s="54">
        <v>1.1950610358590832</v>
      </c>
      <c r="M639047" s="54">
        <v>4.1619999999999999E-3</v>
      </c>
    </row>
    <row r="639048" spans="3:13">
      <c r="C639048" s="54">
        <v>3.2671684903604142E-2</v>
      </c>
      <c r="H639048" s="54">
        <v>1.1379173950693919</v>
      </c>
      <c r="M639048" s="54">
        <v>2.0449999999999999E-3</v>
      </c>
    </row>
    <row r="639049" spans="3:13">
      <c r="C639049" s="54">
        <v>3.3631924750098185E-2</v>
      </c>
      <c r="H639049" s="54">
        <v>1.2654922075171169</v>
      </c>
      <c r="M639049" s="54">
        <v>3.0379999999999999E-3</v>
      </c>
    </row>
    <row r="639050" spans="3:13">
      <c r="C639050" s="54">
        <v>2.0936738861138157E-2</v>
      </c>
      <c r="H639050" s="54">
        <v>0.40589174644881959</v>
      </c>
      <c r="M639050" s="54">
        <v>6.1500000000000001E-3</v>
      </c>
    </row>
    <row r="639051" spans="3:13">
      <c r="C639051" s="54">
        <v>3.0772951187603426E-2</v>
      </c>
      <c r="H639051" s="54">
        <v>1.1107272593582402</v>
      </c>
      <c r="M639051" s="54">
        <v>2.5799999999999998E-3</v>
      </c>
    </row>
    <row r="639052" spans="3:13">
      <c r="C639052" s="54">
        <v>0.21190060412260434</v>
      </c>
      <c r="H639052" s="54">
        <v>0.90907293396195543</v>
      </c>
      <c r="M639052" s="54">
        <v>1.2007E-2</v>
      </c>
    </row>
    <row r="639053" spans="3:13">
      <c r="C639053" s="54">
        <v>5.8735137891407052E-2</v>
      </c>
      <c r="H639053" s="54">
        <v>2.1810264457932513</v>
      </c>
      <c r="M639053" s="54">
        <v>1.6843E-2</v>
      </c>
    </row>
    <row r="639054" spans="3:13">
      <c r="C639054" s="54">
        <v>1.791399797858231E-2</v>
      </c>
      <c r="H639054" s="54">
        <v>0.83331893671806789</v>
      </c>
      <c r="M639054" s="54">
        <v>1.6000000000000001E-3</v>
      </c>
    </row>
    <row r="639055" spans="3:13">
      <c r="C639055" s="54">
        <v>2.8595590197915115E-2</v>
      </c>
      <c r="H639055" s="54">
        <v>1.1021728286262631</v>
      </c>
      <c r="M639055" s="54">
        <v>2.0089999999999999E-3</v>
      </c>
    </row>
    <row r="639056" spans="3:13">
      <c r="C639056" s="54">
        <v>1.518851294974388E-2</v>
      </c>
      <c r="H639056" s="54">
        <v>0.73633525247542397</v>
      </c>
      <c r="M639056" s="54">
        <v>1.647E-3</v>
      </c>
    </row>
    <row r="639057" spans="3:13">
      <c r="C639057" s="54">
        <v>1.3152287542009386E-2</v>
      </c>
      <c r="H639057" s="54">
        <v>2.0654325961447135</v>
      </c>
      <c r="M639057" s="54">
        <v>3.503E-3</v>
      </c>
    </row>
    <row r="639058" spans="3:13">
      <c r="C639058" s="54">
        <v>3.223722703468343E-2</v>
      </c>
      <c r="H639058" s="54">
        <v>0.9780420492915104</v>
      </c>
      <c r="M639058" s="54">
        <v>1.668E-3</v>
      </c>
    </row>
    <row r="639059" spans="3:13">
      <c r="C639059" s="54">
        <v>2.3282267087558896E-4</v>
      </c>
      <c r="H639059" s="54">
        <v>0</v>
      </c>
      <c r="M639059" s="54">
        <v>4.1199999999999999E-4</v>
      </c>
    </row>
    <row r="655362" spans="3:13">
      <c r="C655362" s="54" t="s">
        <v>1223</v>
      </c>
      <c r="H655362" s="54" t="s">
        <v>1231</v>
      </c>
      <c r="M655362" s="54" t="s">
        <v>1224</v>
      </c>
    </row>
    <row r="655363" spans="3:13">
      <c r="C655363" s="54">
        <v>4.5059906413157817E-2</v>
      </c>
      <c r="H655363" s="54">
        <v>0.96371085163482217</v>
      </c>
      <c r="M655363" s="54">
        <v>9.9200000000000004E-4</v>
      </c>
    </row>
    <row r="655364" spans="3:13">
      <c r="C655364" s="54">
        <v>3.740606523632322E-2</v>
      </c>
      <c r="H655364" s="54">
        <v>0.48465474320031932</v>
      </c>
      <c r="M655364" s="54">
        <v>1.9996E-2</v>
      </c>
    </row>
    <row r="655365" spans="3:13">
      <c r="C655365" s="54">
        <v>2.1970145413600834E-2</v>
      </c>
      <c r="H655365" s="54">
        <v>1.5528938933845255</v>
      </c>
      <c r="M655365" s="54">
        <v>3.3969999999999998E-3</v>
      </c>
    </row>
    <row r="655366" spans="3:13">
      <c r="C655366" s="54">
        <v>2.8353772922653429E-2</v>
      </c>
      <c r="H655366" s="54">
        <v>0.57426789549802493</v>
      </c>
      <c r="M655366" s="54">
        <v>4.248E-3</v>
      </c>
    </row>
    <row r="655367" spans="3:13">
      <c r="C655367" s="54">
        <v>4.3049601739210519E-2</v>
      </c>
      <c r="H655367" s="54">
        <v>0.87481123848233699</v>
      </c>
      <c r="M655367" s="54">
        <v>2.7699999999999999E-3</v>
      </c>
    </row>
    <row r="655368" spans="3:13">
      <c r="C655368" s="54">
        <v>5.3876270837737335E-2</v>
      </c>
      <c r="H655368" s="54">
        <v>1.6349631897970485</v>
      </c>
      <c r="M655368" s="54">
        <v>7.2779999999999997E-3</v>
      </c>
    </row>
    <row r="655369" spans="3:13">
      <c r="C655369" s="54">
        <v>3.8925127935938782E-2</v>
      </c>
      <c r="H655369" s="54">
        <v>0.78659382910081799</v>
      </c>
      <c r="M655369" s="54">
        <v>8.7290000000000006E-3</v>
      </c>
    </row>
    <row r="655370" spans="3:13">
      <c r="C655370" s="54">
        <v>5.9039956989634164E-2</v>
      </c>
      <c r="H655370" s="54">
        <v>0.85731048901214202</v>
      </c>
      <c r="M655370" s="54">
        <v>1.3089999999999999E-2</v>
      </c>
    </row>
    <row r="655371" spans="3:13">
      <c r="C655371" s="54">
        <v>1.7418226726490772E-2</v>
      </c>
      <c r="H655371" s="54">
        <v>0.25225860529032862</v>
      </c>
      <c r="M655371" s="54">
        <v>1.005E-2</v>
      </c>
    </row>
    <row r="655372" spans="3:13">
      <c r="C655372" s="54">
        <v>9.1568055162327189E-2</v>
      </c>
      <c r="H655372" s="54">
        <v>1.154522391840624</v>
      </c>
      <c r="M655372" s="54">
        <v>4.1910000000000003E-3</v>
      </c>
    </row>
    <row r="655373" spans="3:13">
      <c r="C655373" s="54">
        <v>4.5129438923112934E-2</v>
      </c>
      <c r="H655373" s="54">
        <v>1.0402996069596908</v>
      </c>
      <c r="M655373" s="54">
        <v>6.5300000000000004E-4</v>
      </c>
    </row>
    <row r="655374" spans="3:13">
      <c r="C655374" s="54">
        <v>4.1730626595018916E-2</v>
      </c>
      <c r="H655374" s="54">
        <v>0.94988981372467185</v>
      </c>
      <c r="M655374" s="54">
        <v>1.916E-3</v>
      </c>
    </row>
    <row r="655375" spans="3:13">
      <c r="C655375" s="54">
        <v>5.2828648431803092E-2</v>
      </c>
      <c r="H655375" s="54">
        <v>1.3137761622372364</v>
      </c>
      <c r="M655375" s="54">
        <v>6.2769999999999996E-3</v>
      </c>
    </row>
    <row r="655376" spans="3:13">
      <c r="C655376" s="54">
        <v>4.7758138428611513E-2</v>
      </c>
      <c r="H655376" s="54">
        <v>0.8876933323560392</v>
      </c>
      <c r="M655376" s="54">
        <v>3.8040000000000001E-3</v>
      </c>
    </row>
    <row r="655377" spans="3:13">
      <c r="C655377" s="54">
        <v>8.8370421335362992E-2</v>
      </c>
      <c r="H655377" s="54">
        <v>2.4315377357932824</v>
      </c>
      <c r="M655377" s="54">
        <v>2.2339999999999999E-2</v>
      </c>
    </row>
    <row r="655378" spans="3:13">
      <c r="C655378" s="54">
        <v>4.8270998206646161E-2</v>
      </c>
      <c r="H655378" s="54">
        <v>0.55191354779714785</v>
      </c>
      <c r="M655378" s="54">
        <v>1.2579E-2</v>
      </c>
    </row>
    <row r="655379" spans="3:13">
      <c r="C655379" s="54">
        <v>2.7435635935830843E-2</v>
      </c>
      <c r="H655379" s="54">
        <v>1.6581670704781704</v>
      </c>
      <c r="M655379" s="54">
        <v>4.7390000000000002E-3</v>
      </c>
    </row>
    <row r="655380" spans="3:13">
      <c r="C655380" s="54">
        <v>2.742604567359538E-2</v>
      </c>
      <c r="H655380" s="54">
        <v>0.88366407396570612</v>
      </c>
      <c r="M655380" s="54">
        <v>5.1710000000000002E-3</v>
      </c>
    </row>
    <row r="655381" spans="3:13">
      <c r="C655381" s="54">
        <v>5.7792811386112482E-2</v>
      </c>
      <c r="H655381" s="54">
        <v>0.66057008419578356</v>
      </c>
      <c r="M655381" s="54">
        <v>6.143E-3</v>
      </c>
    </row>
    <row r="655382" spans="3:13">
      <c r="C655382" s="54">
        <v>6.4995701246970891E-2</v>
      </c>
      <c r="H655382" s="54">
        <v>2.630158826949538</v>
      </c>
      <c r="M655382" s="54">
        <v>2.1676000000000001E-2</v>
      </c>
    </row>
    <row r="655383" spans="3:13">
      <c r="C655383" s="54">
        <v>0.10947431096420152</v>
      </c>
      <c r="H655383" s="54">
        <v>0.86445994415991845</v>
      </c>
      <c r="M655383" s="54">
        <v>1.337E-2</v>
      </c>
    </row>
    <row r="655384" spans="3:13">
      <c r="C655384" s="54">
        <v>4.4348950832952018E-2</v>
      </c>
      <c r="H655384" s="54">
        <v>0.86301017683041092</v>
      </c>
      <c r="M655384" s="54">
        <v>2.7339999999999999E-3</v>
      </c>
    </row>
    <row r="655385" spans="3:13">
      <c r="C655385" s="54">
        <v>8.8908291109755275E-2</v>
      </c>
      <c r="H655385" s="54">
        <v>0.68328399888534475</v>
      </c>
      <c r="M655385" s="54">
        <v>7.2820000000000003E-3</v>
      </c>
    </row>
    <row r="655386" spans="3:13">
      <c r="C655386" s="54">
        <v>6.6992408544587365E-2</v>
      </c>
      <c r="H655386" s="54">
        <v>0.666441979335476</v>
      </c>
      <c r="M655386" s="54">
        <v>8.4410000000000006E-3</v>
      </c>
    </row>
    <row r="655387" spans="3:13">
      <c r="C655387" s="54">
        <v>0.10230260038894111</v>
      </c>
      <c r="H655387" s="54">
        <v>0.84439309162889109</v>
      </c>
      <c r="M655387" s="54">
        <v>6.8950000000000001E-3</v>
      </c>
    </row>
    <row r="655388" spans="3:13">
      <c r="C655388" s="54">
        <v>7.516506817407069E-2</v>
      </c>
      <c r="H655388" s="54">
        <v>1.7888826926117365</v>
      </c>
      <c r="M655388" s="54">
        <v>1.6150000000000001E-2</v>
      </c>
    </row>
    <row r="655389" spans="3:13">
      <c r="C655389" s="54">
        <v>8.8458315191676198E-2</v>
      </c>
      <c r="H655389" s="54">
        <v>1.7695245186193906</v>
      </c>
      <c r="M655389" s="54">
        <v>2.2046E-2</v>
      </c>
    </row>
    <row r="655390" spans="3:13">
      <c r="C655390" s="54">
        <v>5.2766475957823467E-2</v>
      </c>
      <c r="H655390" s="54">
        <v>2.4769566916721195</v>
      </c>
      <c r="M655390" s="54">
        <v>2.1288999999999999E-2</v>
      </c>
    </row>
    <row r="655391" spans="3:13">
      <c r="C655391" s="54">
        <v>7.8882082704643655E-2</v>
      </c>
      <c r="H655391" s="54">
        <v>0.72338969418707011</v>
      </c>
      <c r="M655391" s="54">
        <v>7.0829999999999999E-3</v>
      </c>
    </row>
    <row r="655392" spans="3:13">
      <c r="C655392" s="54">
        <v>3.9934319161730007E-2</v>
      </c>
      <c r="H655392" s="54">
        <v>1.2145187102184853</v>
      </c>
      <c r="M655392" s="54">
        <v>4.457E-3</v>
      </c>
    </row>
    <row r="655393" spans="3:13">
      <c r="C655393" s="54">
        <v>4.9473520138967865E-2</v>
      </c>
      <c r="H655393" s="54">
        <v>0.92719115036015176</v>
      </c>
      <c r="M655393" s="54">
        <v>1.5319999999999999E-3</v>
      </c>
    </row>
    <row r="655394" spans="3:13">
      <c r="C655394" s="54">
        <v>8.5933283501507376E-2</v>
      </c>
      <c r="H655394" s="54">
        <v>0.95710533333531134</v>
      </c>
      <c r="M655394" s="54">
        <v>3.5469999999999998E-3</v>
      </c>
    </row>
    <row r="655395" spans="3:13">
      <c r="C655395" s="54">
        <v>8.3903037486537879E-2</v>
      </c>
      <c r="H655395" s="54">
        <v>0.13624322388541518</v>
      </c>
      <c r="M655395" s="54">
        <v>6.3480999999999996E-2</v>
      </c>
    </row>
    <row r="655396" spans="3:13">
      <c r="C655396" s="54">
        <v>4.5096203660596627E-2</v>
      </c>
      <c r="H655396" s="54">
        <v>0.83910288255265753</v>
      </c>
      <c r="M655396" s="54">
        <v>7.3130000000000001E-3</v>
      </c>
    </row>
    <row r="655397" spans="3:13">
      <c r="C655397" s="54">
        <v>4.74561892762718E-2</v>
      </c>
      <c r="H655397" s="54">
        <v>1.4575501446143102</v>
      </c>
      <c r="M655397" s="54">
        <v>4.4929999999999996E-3</v>
      </c>
    </row>
    <row r="655398" spans="3:13">
      <c r="C655398" s="54">
        <v>3.7301771902409665E-2</v>
      </c>
      <c r="H655398" s="54">
        <v>1.0723226474119376</v>
      </c>
      <c r="M655398" s="54">
        <v>3.0240000000000002E-3</v>
      </c>
    </row>
    <row r="655399" spans="3:13">
      <c r="C655399" s="54">
        <v>8.197247570591551E-2</v>
      </c>
      <c r="H655399" s="54">
        <v>0.9516682562066946</v>
      </c>
      <c r="M655399" s="54">
        <v>9.8930000000000008E-3</v>
      </c>
    </row>
    <row r="655400" spans="3:13">
      <c r="C655400" s="54">
        <v>4.5973586897288622E-2</v>
      </c>
      <c r="H655400" s="54">
        <v>3.9069277819552592</v>
      </c>
      <c r="M655400" s="54">
        <v>1.7845E-2</v>
      </c>
    </row>
    <row r="655401" spans="3:13">
      <c r="C655401" s="54">
        <v>0.18682881943400589</v>
      </c>
      <c r="H655401" s="54">
        <v>1.4149805236485815</v>
      </c>
      <c r="M655401" s="54">
        <v>2.3365E-2</v>
      </c>
    </row>
    <row r="655402" spans="3:13">
      <c r="C655402" s="54">
        <v>6.1667944916421961E-2</v>
      </c>
      <c r="H655402" s="54">
        <v>0.73671190350136773</v>
      </c>
      <c r="M655402" s="54">
        <v>5.1799999999999997E-3</v>
      </c>
    </row>
    <row r="655403" spans="3:13">
      <c r="C655403" s="54">
        <v>4.5748725448924728E-2</v>
      </c>
      <c r="H655403" s="54">
        <v>0.74928826455297004</v>
      </c>
      <c r="M655403" s="54">
        <v>4.9179999999999996E-3</v>
      </c>
    </row>
    <row r="655404" spans="3:13">
      <c r="C655404" s="54">
        <v>5.0761740725950395E-3</v>
      </c>
      <c r="H655404" s="54">
        <v>0.54569985204507288</v>
      </c>
      <c r="M655404" s="54">
        <v>7.9500000000000003E-4</v>
      </c>
    </row>
    <row r="655405" spans="3:13">
      <c r="C655405" s="54">
        <v>5.5107664181402539E-2</v>
      </c>
      <c r="H655405" s="54">
        <v>1.4250839924543612</v>
      </c>
      <c r="M655405" s="54">
        <v>6.5550000000000001E-3</v>
      </c>
    </row>
    <row r="655406" spans="3:13">
      <c r="C655406" s="54">
        <v>4.7591062335360472E-2</v>
      </c>
      <c r="H655406" s="54">
        <v>0.83021181325111582</v>
      </c>
      <c r="M655406" s="54">
        <v>7.489E-3</v>
      </c>
    </row>
    <row r="655407" spans="3:13">
      <c r="C655407" s="54">
        <v>2.8721736505302364E-2</v>
      </c>
      <c r="H655407" s="54">
        <v>0.93417573124540798</v>
      </c>
      <c r="M655407" s="54">
        <v>3.124E-3</v>
      </c>
    </row>
    <row r="655408" spans="3:13">
      <c r="C655408" s="54">
        <v>5.3545676131504905E-2</v>
      </c>
      <c r="H655408" s="54">
        <v>0.36545298179453939</v>
      </c>
      <c r="M655408" s="54">
        <v>2.6477000000000001E-2</v>
      </c>
    </row>
    <row r="655409" spans="3:13">
      <c r="C655409" s="54">
        <v>8.782093497681267E-4</v>
      </c>
      <c r="H655409" s="54">
        <v>1.2507751101830376</v>
      </c>
      <c r="M655409" s="54">
        <v>9.1000000000000003E-5</v>
      </c>
    </row>
    <row r="655410" spans="3:13">
      <c r="C655410" s="54">
        <v>4.0710265854282647E-2</v>
      </c>
      <c r="H655410" s="54">
        <v>0.75982678985877961</v>
      </c>
      <c r="M655410" s="54">
        <v>3.0360000000000001E-3</v>
      </c>
    </row>
    <row r="655411" spans="3:13">
      <c r="C655411" s="54">
        <v>3.7781665327779997E-2</v>
      </c>
      <c r="H655411" s="54">
        <v>7.089317904691167E-2</v>
      </c>
      <c r="M655411" s="54">
        <v>4.8391000000000003E-2</v>
      </c>
    </row>
    <row r="655412" spans="3:13">
      <c r="C655412" s="54">
        <v>2.120680180811968E-2</v>
      </c>
      <c r="H655412" s="54">
        <v>1.0771734258004013</v>
      </c>
      <c r="M655412" s="54">
        <v>2.3319999999999999E-3</v>
      </c>
    </row>
    <row r="655413" spans="3:13">
      <c r="C655413" s="54">
        <v>3.6479641426960814E-2</v>
      </c>
      <c r="H655413" s="54">
        <v>0.96927529759454656</v>
      </c>
      <c r="M655413" s="54">
        <v>2.2920000000000002E-3</v>
      </c>
    </row>
    <row r="655414" spans="3:13">
      <c r="C655414" s="54">
        <v>4.888758063401643E-2</v>
      </c>
      <c r="H655414" s="54">
        <v>0.92008399688319353</v>
      </c>
      <c r="M655414" s="54">
        <v>1.7899999999999999E-3</v>
      </c>
    </row>
    <row r="655415" spans="3:13">
      <c r="C655415" s="54">
        <v>2.9489443027787415E-2</v>
      </c>
      <c r="H655415" s="54">
        <v>0.8572094592102032</v>
      </c>
      <c r="M655415" s="54">
        <v>2.836E-3</v>
      </c>
    </row>
    <row r="655416" spans="3:13">
      <c r="C655416" s="54">
        <v>3.5794206211355054E-2</v>
      </c>
      <c r="H655416" s="54">
        <v>0.51795685396217339</v>
      </c>
      <c r="M655416" s="54">
        <v>8.0450000000000001E-3</v>
      </c>
    </row>
    <row r="655417" spans="3:13">
      <c r="C655417" s="54">
        <v>8.885580293093491E-2</v>
      </c>
      <c r="H655417" s="54">
        <v>1.3172831496082702</v>
      </c>
      <c r="M655417" s="54">
        <v>9.3650000000000001E-3</v>
      </c>
    </row>
    <row r="655418" spans="3:13">
      <c r="C655418" s="54">
        <v>2.8603795598854315E-2</v>
      </c>
      <c r="H655418" s="54">
        <v>0.61637458364227082</v>
      </c>
      <c r="M655418" s="54">
        <v>3.7799999999999999E-3</v>
      </c>
    </row>
    <row r="655419" spans="3:13">
      <c r="C655419" s="54">
        <v>2.9750287577154391E-2</v>
      </c>
      <c r="H655419" s="54">
        <v>0.94882610255893773</v>
      </c>
      <c r="M655419" s="54">
        <v>8.1800000000000004E-4</v>
      </c>
    </row>
    <row r="655420" spans="3:13">
      <c r="C655420" s="54">
        <v>4.3960780015009325E-2</v>
      </c>
      <c r="H655420" s="54">
        <v>0.83574717432239631</v>
      </c>
      <c r="M655420" s="54">
        <v>2.1810000000000002E-3</v>
      </c>
    </row>
    <row r="655421" spans="3:13">
      <c r="C655421" s="54">
        <v>1.6758963639937639E-2</v>
      </c>
      <c r="H655421" s="54">
        <v>1.3788170063221501</v>
      </c>
      <c r="M655421" s="54">
        <v>1.5920000000000001E-3</v>
      </c>
    </row>
    <row r="655422" spans="3:13">
      <c r="C655422" s="54">
        <v>4.4672080474894009E-2</v>
      </c>
      <c r="H655422" s="54">
        <v>1.0096716356022046</v>
      </c>
      <c r="M655422" s="54">
        <v>1.5969999999999999E-3</v>
      </c>
    </row>
    <row r="655423" spans="3:13">
      <c r="C655423" s="54">
        <v>0.17436949880896915</v>
      </c>
      <c r="H655423" s="54">
        <v>0.38665621958351226</v>
      </c>
      <c r="M655423" s="54">
        <v>3.3798000000000002E-2</v>
      </c>
    </row>
    <row r="655424" spans="3:13">
      <c r="C655424" s="54">
        <v>3.6780465204438513E-2</v>
      </c>
      <c r="H655424" s="54">
        <v>1.0507508843656985</v>
      </c>
      <c r="M655424" s="54">
        <v>1.0460000000000001E-3</v>
      </c>
    </row>
    <row r="655425" spans="3:13">
      <c r="C655425" s="54">
        <v>3.0833000459134109E-2</v>
      </c>
      <c r="H655425" s="54">
        <v>0.83756723499575947</v>
      </c>
      <c r="M655425" s="54">
        <v>2.4780000000000002E-3</v>
      </c>
    </row>
    <row r="655426" spans="3:13">
      <c r="C655426" s="54">
        <v>3.8043685361934088E-2</v>
      </c>
      <c r="H655426" s="54">
        <v>0.739255292424569</v>
      </c>
      <c r="M655426" s="54">
        <v>3.6099999999999999E-3</v>
      </c>
    </row>
    <row r="655427" spans="3:13">
      <c r="C655427" s="54">
        <v>2.9140050401477605E-2</v>
      </c>
      <c r="H655427" s="54">
        <v>0.98815717751944543</v>
      </c>
      <c r="M655427" s="54">
        <v>1.361E-3</v>
      </c>
    </row>
    <row r="655428" spans="3:13">
      <c r="C655428" s="54">
        <v>4.9942922227896681E-2</v>
      </c>
      <c r="H655428" s="54">
        <v>1.014306074005735</v>
      </c>
      <c r="M655428" s="54">
        <v>9.41E-4</v>
      </c>
    </row>
    <row r="655429" spans="3:13">
      <c r="C655429" s="54">
        <v>4.9463082108494615E-2</v>
      </c>
      <c r="H655429" s="54">
        <v>0.82678008761581667</v>
      </c>
      <c r="M655429" s="54">
        <v>3.4619999999999998E-3</v>
      </c>
    </row>
    <row r="655430" spans="3:13">
      <c r="C655430" s="54">
        <v>4.606552000699727E-2</v>
      </c>
      <c r="H655430" s="54">
        <v>0.89469986428125048</v>
      </c>
      <c r="M655430" s="54">
        <v>2.5360000000000001E-3</v>
      </c>
    </row>
    <row r="655431" spans="3:13">
      <c r="C655431" s="54">
        <v>3.5554141456631529E-2</v>
      </c>
      <c r="H655431" s="54">
        <v>1.1950610358590832</v>
      </c>
      <c r="M655431" s="54">
        <v>4.1619999999999999E-3</v>
      </c>
    </row>
    <row r="655432" spans="3:13">
      <c r="C655432" s="54">
        <v>3.2671684903604142E-2</v>
      </c>
      <c r="H655432" s="54">
        <v>1.1379173950693919</v>
      </c>
      <c r="M655432" s="54">
        <v>2.0449999999999999E-3</v>
      </c>
    </row>
    <row r="655433" spans="3:13">
      <c r="C655433" s="54">
        <v>3.3631924750098185E-2</v>
      </c>
      <c r="H655433" s="54">
        <v>1.2654922075171169</v>
      </c>
      <c r="M655433" s="54">
        <v>3.0379999999999999E-3</v>
      </c>
    </row>
    <row r="655434" spans="3:13">
      <c r="C655434" s="54">
        <v>2.0936738861138157E-2</v>
      </c>
      <c r="H655434" s="54">
        <v>0.40589174644881959</v>
      </c>
      <c r="M655434" s="54">
        <v>6.1500000000000001E-3</v>
      </c>
    </row>
    <row r="655435" spans="3:13">
      <c r="C655435" s="54">
        <v>3.0772951187603426E-2</v>
      </c>
      <c r="H655435" s="54">
        <v>1.1107272593582402</v>
      </c>
      <c r="M655435" s="54">
        <v>2.5799999999999998E-3</v>
      </c>
    </row>
    <row r="655436" spans="3:13">
      <c r="C655436" s="54">
        <v>0.21190060412260434</v>
      </c>
      <c r="H655436" s="54">
        <v>0.90907293396195543</v>
      </c>
      <c r="M655436" s="54">
        <v>1.2007E-2</v>
      </c>
    </row>
    <row r="655437" spans="3:13">
      <c r="C655437" s="54">
        <v>5.8735137891407052E-2</v>
      </c>
      <c r="H655437" s="54">
        <v>2.1810264457932513</v>
      </c>
      <c r="M655437" s="54">
        <v>1.6843E-2</v>
      </c>
    </row>
    <row r="655438" spans="3:13">
      <c r="C655438" s="54">
        <v>1.791399797858231E-2</v>
      </c>
      <c r="H655438" s="54">
        <v>0.83331893671806789</v>
      </c>
      <c r="M655438" s="54">
        <v>1.6000000000000001E-3</v>
      </c>
    </row>
    <row r="655439" spans="3:13">
      <c r="C655439" s="54">
        <v>2.8595590197915115E-2</v>
      </c>
      <c r="H655439" s="54">
        <v>1.1021728286262631</v>
      </c>
      <c r="M655439" s="54">
        <v>2.0089999999999999E-3</v>
      </c>
    </row>
    <row r="655440" spans="3:13">
      <c r="C655440" s="54">
        <v>1.518851294974388E-2</v>
      </c>
      <c r="H655440" s="54">
        <v>0.73633525247542397</v>
      </c>
      <c r="M655440" s="54">
        <v>1.647E-3</v>
      </c>
    </row>
    <row r="655441" spans="3:13">
      <c r="C655441" s="54">
        <v>1.3152287542009386E-2</v>
      </c>
      <c r="H655441" s="54">
        <v>2.0654325961447135</v>
      </c>
      <c r="M655441" s="54">
        <v>3.503E-3</v>
      </c>
    </row>
    <row r="655442" spans="3:13">
      <c r="C655442" s="54">
        <v>3.223722703468343E-2</v>
      </c>
      <c r="H655442" s="54">
        <v>0.9780420492915104</v>
      </c>
      <c r="M655442" s="54">
        <v>1.668E-3</v>
      </c>
    </row>
    <row r="655443" spans="3:13">
      <c r="C655443" s="54">
        <v>2.3282267087558896E-4</v>
      </c>
      <c r="H655443" s="54">
        <v>0</v>
      </c>
      <c r="M655443" s="54">
        <v>4.1199999999999999E-4</v>
      </c>
    </row>
    <row r="671746" spans="3:13">
      <c r="C671746" s="54" t="s">
        <v>1223</v>
      </c>
      <c r="H671746" s="54" t="s">
        <v>1231</v>
      </c>
      <c r="M671746" s="54" t="s">
        <v>1224</v>
      </c>
    </row>
    <row r="671747" spans="3:13">
      <c r="C671747" s="54">
        <v>4.5059906413157817E-2</v>
      </c>
      <c r="H671747" s="54">
        <v>0.96371085163482217</v>
      </c>
      <c r="M671747" s="54">
        <v>9.9200000000000004E-4</v>
      </c>
    </row>
    <row r="671748" spans="3:13">
      <c r="C671748" s="54">
        <v>3.740606523632322E-2</v>
      </c>
      <c r="H671748" s="54">
        <v>0.48465474320031932</v>
      </c>
      <c r="M671748" s="54">
        <v>1.9996E-2</v>
      </c>
    </row>
    <row r="671749" spans="3:13">
      <c r="C671749" s="54">
        <v>2.1970145413600834E-2</v>
      </c>
      <c r="H671749" s="54">
        <v>1.5528938933845255</v>
      </c>
      <c r="M671749" s="54">
        <v>3.3969999999999998E-3</v>
      </c>
    </row>
    <row r="671750" spans="3:13">
      <c r="C671750" s="54">
        <v>2.8353772922653429E-2</v>
      </c>
      <c r="H671750" s="54">
        <v>0.57426789549802493</v>
      </c>
      <c r="M671750" s="54">
        <v>4.248E-3</v>
      </c>
    </row>
    <row r="671751" spans="3:13">
      <c r="C671751" s="54">
        <v>4.3049601739210519E-2</v>
      </c>
      <c r="H671751" s="54">
        <v>0.87481123848233699</v>
      </c>
      <c r="M671751" s="54">
        <v>2.7699999999999999E-3</v>
      </c>
    </row>
    <row r="671752" spans="3:13">
      <c r="C671752" s="54">
        <v>5.3876270837737335E-2</v>
      </c>
      <c r="H671752" s="54">
        <v>1.6349631897970485</v>
      </c>
      <c r="M671752" s="54">
        <v>7.2779999999999997E-3</v>
      </c>
    </row>
    <row r="671753" spans="3:13">
      <c r="C671753" s="54">
        <v>3.8925127935938782E-2</v>
      </c>
      <c r="H671753" s="54">
        <v>0.78659382910081799</v>
      </c>
      <c r="M671753" s="54">
        <v>8.7290000000000006E-3</v>
      </c>
    </row>
    <row r="671754" spans="3:13">
      <c r="C671754" s="54">
        <v>5.9039956989634164E-2</v>
      </c>
      <c r="H671754" s="54">
        <v>0.85731048901214202</v>
      </c>
      <c r="M671754" s="54">
        <v>1.3089999999999999E-2</v>
      </c>
    </row>
    <row r="671755" spans="3:13">
      <c r="C671755" s="54">
        <v>1.7418226726490772E-2</v>
      </c>
      <c r="H671755" s="54">
        <v>0.25225860529032862</v>
      </c>
      <c r="M671755" s="54">
        <v>1.005E-2</v>
      </c>
    </row>
    <row r="671756" spans="3:13">
      <c r="C671756" s="54">
        <v>9.1568055162327189E-2</v>
      </c>
      <c r="H671756" s="54">
        <v>1.154522391840624</v>
      </c>
      <c r="M671756" s="54">
        <v>4.1910000000000003E-3</v>
      </c>
    </row>
    <row r="671757" spans="3:13">
      <c r="C671757" s="54">
        <v>4.5129438923112934E-2</v>
      </c>
      <c r="H671757" s="54">
        <v>1.0402996069596908</v>
      </c>
      <c r="M671757" s="54">
        <v>6.5300000000000004E-4</v>
      </c>
    </row>
    <row r="671758" spans="3:13">
      <c r="C671758" s="54">
        <v>4.1730626595018916E-2</v>
      </c>
      <c r="H671758" s="54">
        <v>0.94988981372467185</v>
      </c>
      <c r="M671758" s="54">
        <v>1.916E-3</v>
      </c>
    </row>
    <row r="671759" spans="3:13">
      <c r="C671759" s="54">
        <v>5.2828648431803092E-2</v>
      </c>
      <c r="H671759" s="54">
        <v>1.3137761622372364</v>
      </c>
      <c r="M671759" s="54">
        <v>6.2769999999999996E-3</v>
      </c>
    </row>
    <row r="671760" spans="3:13">
      <c r="C671760" s="54">
        <v>4.7758138428611513E-2</v>
      </c>
      <c r="H671760" s="54">
        <v>0.8876933323560392</v>
      </c>
      <c r="M671760" s="54">
        <v>3.8040000000000001E-3</v>
      </c>
    </row>
    <row r="671761" spans="3:13">
      <c r="C671761" s="54">
        <v>8.8370421335362992E-2</v>
      </c>
      <c r="H671761" s="54">
        <v>2.4315377357932824</v>
      </c>
      <c r="M671761" s="54">
        <v>2.2339999999999999E-2</v>
      </c>
    </row>
    <row r="671762" spans="3:13">
      <c r="C671762" s="54">
        <v>4.8270998206646161E-2</v>
      </c>
      <c r="H671762" s="54">
        <v>0.55191354779714785</v>
      </c>
      <c r="M671762" s="54">
        <v>1.2579E-2</v>
      </c>
    </row>
    <row r="671763" spans="3:13">
      <c r="C671763" s="54">
        <v>2.7435635935830843E-2</v>
      </c>
      <c r="H671763" s="54">
        <v>1.6581670704781704</v>
      </c>
      <c r="M671763" s="54">
        <v>4.7390000000000002E-3</v>
      </c>
    </row>
    <row r="671764" spans="3:13">
      <c r="C671764" s="54">
        <v>2.742604567359538E-2</v>
      </c>
      <c r="H671764" s="54">
        <v>0.88366407396570612</v>
      </c>
      <c r="M671764" s="54">
        <v>5.1710000000000002E-3</v>
      </c>
    </row>
    <row r="671765" spans="3:13">
      <c r="C671765" s="54">
        <v>5.7792811386112482E-2</v>
      </c>
      <c r="H671765" s="54">
        <v>0.66057008419578356</v>
      </c>
      <c r="M671765" s="54">
        <v>6.143E-3</v>
      </c>
    </row>
    <row r="671766" spans="3:13">
      <c r="C671766" s="54">
        <v>6.4995701246970891E-2</v>
      </c>
      <c r="H671766" s="54">
        <v>2.630158826949538</v>
      </c>
      <c r="M671766" s="54">
        <v>2.1676000000000001E-2</v>
      </c>
    </row>
    <row r="671767" spans="3:13">
      <c r="C671767" s="54">
        <v>0.10947431096420152</v>
      </c>
      <c r="H671767" s="54">
        <v>0.86445994415991845</v>
      </c>
      <c r="M671767" s="54">
        <v>1.337E-2</v>
      </c>
    </row>
    <row r="671768" spans="3:13">
      <c r="C671768" s="54">
        <v>4.4348950832952018E-2</v>
      </c>
      <c r="H671768" s="54">
        <v>0.86301017683041092</v>
      </c>
      <c r="M671768" s="54">
        <v>2.7339999999999999E-3</v>
      </c>
    </row>
    <row r="671769" spans="3:13">
      <c r="C671769" s="54">
        <v>8.8908291109755275E-2</v>
      </c>
      <c r="H671769" s="54">
        <v>0.68328399888534475</v>
      </c>
      <c r="M671769" s="54">
        <v>7.2820000000000003E-3</v>
      </c>
    </row>
    <row r="671770" spans="3:13">
      <c r="C671770" s="54">
        <v>6.6992408544587365E-2</v>
      </c>
      <c r="H671770" s="54">
        <v>0.666441979335476</v>
      </c>
      <c r="M671770" s="54">
        <v>8.4410000000000006E-3</v>
      </c>
    </row>
    <row r="671771" spans="3:13">
      <c r="C671771" s="54">
        <v>0.10230260038894111</v>
      </c>
      <c r="H671771" s="54">
        <v>0.84439309162889109</v>
      </c>
      <c r="M671771" s="54">
        <v>6.8950000000000001E-3</v>
      </c>
    </row>
    <row r="671772" spans="3:13">
      <c r="C671772" s="54">
        <v>7.516506817407069E-2</v>
      </c>
      <c r="H671772" s="54">
        <v>1.7888826926117365</v>
      </c>
      <c r="M671772" s="54">
        <v>1.6150000000000001E-2</v>
      </c>
    </row>
    <row r="671773" spans="3:13">
      <c r="C671773" s="54">
        <v>8.8458315191676198E-2</v>
      </c>
      <c r="H671773" s="54">
        <v>1.7695245186193906</v>
      </c>
      <c r="M671773" s="54">
        <v>2.2046E-2</v>
      </c>
    </row>
    <row r="671774" spans="3:13">
      <c r="C671774" s="54">
        <v>5.2766475957823467E-2</v>
      </c>
      <c r="H671774" s="54">
        <v>2.4769566916721195</v>
      </c>
      <c r="M671774" s="54">
        <v>2.1288999999999999E-2</v>
      </c>
    </row>
    <row r="671775" spans="3:13">
      <c r="C671775" s="54">
        <v>7.8882082704643655E-2</v>
      </c>
      <c r="H671775" s="54">
        <v>0.72338969418707011</v>
      </c>
      <c r="M671775" s="54">
        <v>7.0829999999999999E-3</v>
      </c>
    </row>
    <row r="671776" spans="3:13">
      <c r="C671776" s="54">
        <v>3.9934319161730007E-2</v>
      </c>
      <c r="H671776" s="54">
        <v>1.2145187102184853</v>
      </c>
      <c r="M671776" s="54">
        <v>4.457E-3</v>
      </c>
    </row>
    <row r="671777" spans="3:13">
      <c r="C671777" s="54">
        <v>4.9473520138967865E-2</v>
      </c>
      <c r="H671777" s="54">
        <v>0.92719115036015176</v>
      </c>
      <c r="M671777" s="54">
        <v>1.5319999999999999E-3</v>
      </c>
    </row>
    <row r="671778" spans="3:13">
      <c r="C671778" s="54">
        <v>8.5933283501507376E-2</v>
      </c>
      <c r="H671778" s="54">
        <v>0.95710533333531134</v>
      </c>
      <c r="M671778" s="54">
        <v>3.5469999999999998E-3</v>
      </c>
    </row>
    <row r="671779" spans="3:13">
      <c r="C671779" s="54">
        <v>8.3903037486537879E-2</v>
      </c>
      <c r="H671779" s="54">
        <v>0.13624322388541518</v>
      </c>
      <c r="M671779" s="54">
        <v>6.3480999999999996E-2</v>
      </c>
    </row>
    <row r="671780" spans="3:13">
      <c r="C671780" s="54">
        <v>4.5096203660596627E-2</v>
      </c>
      <c r="H671780" s="54">
        <v>0.83910288255265753</v>
      </c>
      <c r="M671780" s="54">
        <v>7.3130000000000001E-3</v>
      </c>
    </row>
    <row r="671781" spans="3:13">
      <c r="C671781" s="54">
        <v>4.74561892762718E-2</v>
      </c>
      <c r="H671781" s="54">
        <v>1.4575501446143102</v>
      </c>
      <c r="M671781" s="54">
        <v>4.4929999999999996E-3</v>
      </c>
    </row>
    <row r="671782" spans="3:13">
      <c r="C671782" s="54">
        <v>3.7301771902409665E-2</v>
      </c>
      <c r="H671782" s="54">
        <v>1.0723226474119376</v>
      </c>
      <c r="M671782" s="54">
        <v>3.0240000000000002E-3</v>
      </c>
    </row>
    <row r="671783" spans="3:13">
      <c r="C671783" s="54">
        <v>8.197247570591551E-2</v>
      </c>
      <c r="H671783" s="54">
        <v>0.9516682562066946</v>
      </c>
      <c r="M671783" s="54">
        <v>9.8930000000000008E-3</v>
      </c>
    </row>
    <row r="671784" spans="3:13">
      <c r="C671784" s="54">
        <v>4.5973586897288622E-2</v>
      </c>
      <c r="H671784" s="54">
        <v>3.9069277819552592</v>
      </c>
      <c r="M671784" s="54">
        <v>1.7845E-2</v>
      </c>
    </row>
    <row r="671785" spans="3:13">
      <c r="C671785" s="54">
        <v>0.18682881943400589</v>
      </c>
      <c r="H671785" s="54">
        <v>1.4149805236485815</v>
      </c>
      <c r="M671785" s="54">
        <v>2.3365E-2</v>
      </c>
    </row>
    <row r="671786" spans="3:13">
      <c r="C671786" s="54">
        <v>6.1667944916421961E-2</v>
      </c>
      <c r="H671786" s="54">
        <v>0.73671190350136773</v>
      </c>
      <c r="M671786" s="54">
        <v>5.1799999999999997E-3</v>
      </c>
    </row>
    <row r="671787" spans="3:13">
      <c r="C671787" s="54">
        <v>4.5748725448924728E-2</v>
      </c>
      <c r="H671787" s="54">
        <v>0.74928826455297004</v>
      </c>
      <c r="M671787" s="54">
        <v>4.9179999999999996E-3</v>
      </c>
    </row>
    <row r="671788" spans="3:13">
      <c r="C671788" s="54">
        <v>5.0761740725950395E-3</v>
      </c>
      <c r="H671788" s="54">
        <v>0.54569985204507288</v>
      </c>
      <c r="M671788" s="54">
        <v>7.9500000000000003E-4</v>
      </c>
    </row>
    <row r="671789" spans="3:13">
      <c r="C671789" s="54">
        <v>5.5107664181402539E-2</v>
      </c>
      <c r="H671789" s="54">
        <v>1.4250839924543612</v>
      </c>
      <c r="M671789" s="54">
        <v>6.5550000000000001E-3</v>
      </c>
    </row>
    <row r="671790" spans="3:13">
      <c r="C671790" s="54">
        <v>4.7591062335360472E-2</v>
      </c>
      <c r="H671790" s="54">
        <v>0.83021181325111582</v>
      </c>
      <c r="M671790" s="54">
        <v>7.489E-3</v>
      </c>
    </row>
    <row r="671791" spans="3:13">
      <c r="C671791" s="54">
        <v>2.8721736505302364E-2</v>
      </c>
      <c r="H671791" s="54">
        <v>0.93417573124540798</v>
      </c>
      <c r="M671791" s="54">
        <v>3.124E-3</v>
      </c>
    </row>
    <row r="671792" spans="3:13">
      <c r="C671792" s="54">
        <v>5.3545676131504905E-2</v>
      </c>
      <c r="H671792" s="54">
        <v>0.36545298179453939</v>
      </c>
      <c r="M671792" s="54">
        <v>2.6477000000000001E-2</v>
      </c>
    </row>
    <row r="671793" spans="3:13">
      <c r="C671793" s="54">
        <v>8.782093497681267E-4</v>
      </c>
      <c r="H671793" s="54">
        <v>1.2507751101830376</v>
      </c>
      <c r="M671793" s="54">
        <v>9.1000000000000003E-5</v>
      </c>
    </row>
    <row r="671794" spans="3:13">
      <c r="C671794" s="54">
        <v>4.0710265854282647E-2</v>
      </c>
      <c r="H671794" s="54">
        <v>0.75982678985877961</v>
      </c>
      <c r="M671794" s="54">
        <v>3.0360000000000001E-3</v>
      </c>
    </row>
    <row r="671795" spans="3:13">
      <c r="C671795" s="54">
        <v>3.7781665327779997E-2</v>
      </c>
      <c r="H671795" s="54">
        <v>7.089317904691167E-2</v>
      </c>
      <c r="M671795" s="54">
        <v>4.8391000000000003E-2</v>
      </c>
    </row>
    <row r="671796" spans="3:13">
      <c r="C671796" s="54">
        <v>2.120680180811968E-2</v>
      </c>
      <c r="H671796" s="54">
        <v>1.0771734258004013</v>
      </c>
      <c r="M671796" s="54">
        <v>2.3319999999999999E-3</v>
      </c>
    </row>
    <row r="671797" spans="3:13">
      <c r="C671797" s="54">
        <v>3.6479641426960814E-2</v>
      </c>
      <c r="H671797" s="54">
        <v>0.96927529759454656</v>
      </c>
      <c r="M671797" s="54">
        <v>2.2920000000000002E-3</v>
      </c>
    </row>
    <row r="671798" spans="3:13">
      <c r="C671798" s="54">
        <v>4.888758063401643E-2</v>
      </c>
      <c r="H671798" s="54">
        <v>0.92008399688319353</v>
      </c>
      <c r="M671798" s="54">
        <v>1.7899999999999999E-3</v>
      </c>
    </row>
    <row r="671799" spans="3:13">
      <c r="C671799" s="54">
        <v>2.9489443027787415E-2</v>
      </c>
      <c r="H671799" s="54">
        <v>0.8572094592102032</v>
      </c>
      <c r="M671799" s="54">
        <v>2.836E-3</v>
      </c>
    </row>
    <row r="671800" spans="3:13">
      <c r="C671800" s="54">
        <v>3.5794206211355054E-2</v>
      </c>
      <c r="H671800" s="54">
        <v>0.51795685396217339</v>
      </c>
      <c r="M671800" s="54">
        <v>8.0450000000000001E-3</v>
      </c>
    </row>
    <row r="671801" spans="3:13">
      <c r="C671801" s="54">
        <v>8.885580293093491E-2</v>
      </c>
      <c r="H671801" s="54">
        <v>1.3172831496082702</v>
      </c>
      <c r="M671801" s="54">
        <v>9.3650000000000001E-3</v>
      </c>
    </row>
    <row r="671802" spans="3:13">
      <c r="C671802" s="54">
        <v>2.8603795598854315E-2</v>
      </c>
      <c r="H671802" s="54">
        <v>0.61637458364227082</v>
      </c>
      <c r="M671802" s="54">
        <v>3.7799999999999999E-3</v>
      </c>
    </row>
    <row r="671803" spans="3:13">
      <c r="C671803" s="54">
        <v>2.9750287577154391E-2</v>
      </c>
      <c r="H671803" s="54">
        <v>0.94882610255893773</v>
      </c>
      <c r="M671803" s="54">
        <v>8.1800000000000004E-4</v>
      </c>
    </row>
    <row r="671804" spans="3:13">
      <c r="C671804" s="54">
        <v>4.3960780015009325E-2</v>
      </c>
      <c r="H671804" s="54">
        <v>0.83574717432239631</v>
      </c>
      <c r="M671804" s="54">
        <v>2.1810000000000002E-3</v>
      </c>
    </row>
    <row r="671805" spans="3:13">
      <c r="C671805" s="54">
        <v>1.6758963639937639E-2</v>
      </c>
      <c r="H671805" s="54">
        <v>1.3788170063221501</v>
      </c>
      <c r="M671805" s="54">
        <v>1.5920000000000001E-3</v>
      </c>
    </row>
    <row r="671806" spans="3:13">
      <c r="C671806" s="54">
        <v>4.4672080474894009E-2</v>
      </c>
      <c r="H671806" s="54">
        <v>1.0096716356022046</v>
      </c>
      <c r="M671806" s="54">
        <v>1.5969999999999999E-3</v>
      </c>
    </row>
    <row r="671807" spans="3:13">
      <c r="C671807" s="54">
        <v>0.17436949880896915</v>
      </c>
      <c r="H671807" s="54">
        <v>0.38665621958351226</v>
      </c>
      <c r="M671807" s="54">
        <v>3.3798000000000002E-2</v>
      </c>
    </row>
    <row r="671808" spans="3:13">
      <c r="C671808" s="54">
        <v>3.6780465204438513E-2</v>
      </c>
      <c r="H671808" s="54">
        <v>1.0507508843656985</v>
      </c>
      <c r="M671808" s="54">
        <v>1.0460000000000001E-3</v>
      </c>
    </row>
    <row r="671809" spans="3:13">
      <c r="C671809" s="54">
        <v>3.0833000459134109E-2</v>
      </c>
      <c r="H671809" s="54">
        <v>0.83756723499575947</v>
      </c>
      <c r="M671809" s="54">
        <v>2.4780000000000002E-3</v>
      </c>
    </row>
    <row r="671810" spans="3:13">
      <c r="C671810" s="54">
        <v>3.8043685361934088E-2</v>
      </c>
      <c r="H671810" s="54">
        <v>0.739255292424569</v>
      </c>
      <c r="M671810" s="54">
        <v>3.6099999999999999E-3</v>
      </c>
    </row>
    <row r="671811" spans="3:13">
      <c r="C671811" s="54">
        <v>2.9140050401477605E-2</v>
      </c>
      <c r="H671811" s="54">
        <v>0.98815717751944543</v>
      </c>
      <c r="M671811" s="54">
        <v>1.361E-3</v>
      </c>
    </row>
    <row r="671812" spans="3:13">
      <c r="C671812" s="54">
        <v>4.9942922227896681E-2</v>
      </c>
      <c r="H671812" s="54">
        <v>1.014306074005735</v>
      </c>
      <c r="M671812" s="54">
        <v>9.41E-4</v>
      </c>
    </row>
    <row r="671813" spans="3:13">
      <c r="C671813" s="54">
        <v>4.9463082108494615E-2</v>
      </c>
      <c r="H671813" s="54">
        <v>0.82678008761581667</v>
      </c>
      <c r="M671813" s="54">
        <v>3.4619999999999998E-3</v>
      </c>
    </row>
    <row r="671814" spans="3:13">
      <c r="C671814" s="54">
        <v>4.606552000699727E-2</v>
      </c>
      <c r="H671814" s="54">
        <v>0.89469986428125048</v>
      </c>
      <c r="M671814" s="54">
        <v>2.5360000000000001E-3</v>
      </c>
    </row>
    <row r="671815" spans="3:13">
      <c r="C671815" s="54">
        <v>3.5554141456631529E-2</v>
      </c>
      <c r="H671815" s="54">
        <v>1.1950610358590832</v>
      </c>
      <c r="M671815" s="54">
        <v>4.1619999999999999E-3</v>
      </c>
    </row>
    <row r="671816" spans="3:13">
      <c r="C671816" s="54">
        <v>3.2671684903604142E-2</v>
      </c>
      <c r="H671816" s="54">
        <v>1.1379173950693919</v>
      </c>
      <c r="M671816" s="54">
        <v>2.0449999999999999E-3</v>
      </c>
    </row>
    <row r="671817" spans="3:13">
      <c r="C671817" s="54">
        <v>3.3631924750098185E-2</v>
      </c>
      <c r="H671817" s="54">
        <v>1.2654922075171169</v>
      </c>
      <c r="M671817" s="54">
        <v>3.0379999999999999E-3</v>
      </c>
    </row>
    <row r="671818" spans="3:13">
      <c r="C671818" s="54">
        <v>2.0936738861138157E-2</v>
      </c>
      <c r="H671818" s="54">
        <v>0.40589174644881959</v>
      </c>
      <c r="M671818" s="54">
        <v>6.1500000000000001E-3</v>
      </c>
    </row>
    <row r="671819" spans="3:13">
      <c r="C671819" s="54">
        <v>3.0772951187603426E-2</v>
      </c>
      <c r="H671819" s="54">
        <v>1.1107272593582402</v>
      </c>
      <c r="M671819" s="54">
        <v>2.5799999999999998E-3</v>
      </c>
    </row>
    <row r="671820" spans="3:13">
      <c r="C671820" s="54">
        <v>0.21190060412260434</v>
      </c>
      <c r="H671820" s="54">
        <v>0.90907293396195543</v>
      </c>
      <c r="M671820" s="54">
        <v>1.2007E-2</v>
      </c>
    </row>
    <row r="671821" spans="3:13">
      <c r="C671821" s="54">
        <v>5.8735137891407052E-2</v>
      </c>
      <c r="H671821" s="54">
        <v>2.1810264457932513</v>
      </c>
      <c r="M671821" s="54">
        <v>1.6843E-2</v>
      </c>
    </row>
    <row r="671822" spans="3:13">
      <c r="C671822" s="54">
        <v>1.791399797858231E-2</v>
      </c>
      <c r="H671822" s="54">
        <v>0.83331893671806789</v>
      </c>
      <c r="M671822" s="54">
        <v>1.6000000000000001E-3</v>
      </c>
    </row>
    <row r="671823" spans="3:13">
      <c r="C671823" s="54">
        <v>2.8595590197915115E-2</v>
      </c>
      <c r="H671823" s="54">
        <v>1.1021728286262631</v>
      </c>
      <c r="M671823" s="54">
        <v>2.0089999999999999E-3</v>
      </c>
    </row>
    <row r="671824" spans="3:13">
      <c r="C671824" s="54">
        <v>1.518851294974388E-2</v>
      </c>
      <c r="H671824" s="54">
        <v>0.73633525247542397</v>
      </c>
      <c r="M671824" s="54">
        <v>1.647E-3</v>
      </c>
    </row>
    <row r="671825" spans="3:13">
      <c r="C671825" s="54">
        <v>1.3152287542009386E-2</v>
      </c>
      <c r="H671825" s="54">
        <v>2.0654325961447135</v>
      </c>
      <c r="M671825" s="54">
        <v>3.503E-3</v>
      </c>
    </row>
    <row r="671826" spans="3:13">
      <c r="C671826" s="54">
        <v>3.223722703468343E-2</v>
      </c>
      <c r="H671826" s="54">
        <v>0.9780420492915104</v>
      </c>
      <c r="M671826" s="54">
        <v>1.668E-3</v>
      </c>
    </row>
    <row r="671827" spans="3:13">
      <c r="C671827" s="54">
        <v>2.3282267087558896E-4</v>
      </c>
      <c r="H671827" s="54">
        <v>0</v>
      </c>
      <c r="M671827" s="54">
        <v>4.1199999999999999E-4</v>
      </c>
    </row>
    <row r="688130" spans="3:13">
      <c r="C688130" s="54" t="s">
        <v>1223</v>
      </c>
      <c r="H688130" s="54" t="s">
        <v>1231</v>
      </c>
      <c r="M688130" s="54" t="s">
        <v>1224</v>
      </c>
    </row>
    <row r="688131" spans="3:13">
      <c r="C688131" s="54">
        <v>4.5059906413157817E-2</v>
      </c>
      <c r="H688131" s="54">
        <v>0.96371085163482217</v>
      </c>
      <c r="M688131" s="54">
        <v>9.9200000000000004E-4</v>
      </c>
    </row>
    <row r="688132" spans="3:13">
      <c r="C688132" s="54">
        <v>3.740606523632322E-2</v>
      </c>
      <c r="H688132" s="54">
        <v>0.48465474320031932</v>
      </c>
      <c r="M688132" s="54">
        <v>1.9996E-2</v>
      </c>
    </row>
    <row r="688133" spans="3:13">
      <c r="C688133" s="54">
        <v>2.1970145413600834E-2</v>
      </c>
      <c r="H688133" s="54">
        <v>1.5528938933845255</v>
      </c>
      <c r="M688133" s="54">
        <v>3.3969999999999998E-3</v>
      </c>
    </row>
    <row r="688134" spans="3:13">
      <c r="C688134" s="54">
        <v>2.8353772922653429E-2</v>
      </c>
      <c r="H688134" s="54">
        <v>0.57426789549802493</v>
      </c>
      <c r="M688134" s="54">
        <v>4.248E-3</v>
      </c>
    </row>
    <row r="688135" spans="3:13">
      <c r="C688135" s="54">
        <v>4.3049601739210519E-2</v>
      </c>
      <c r="H688135" s="54">
        <v>0.87481123848233699</v>
      </c>
      <c r="M688135" s="54">
        <v>2.7699999999999999E-3</v>
      </c>
    </row>
    <row r="688136" spans="3:13">
      <c r="C688136" s="54">
        <v>5.3876270837737335E-2</v>
      </c>
      <c r="H688136" s="54">
        <v>1.6349631897970485</v>
      </c>
      <c r="M688136" s="54">
        <v>7.2779999999999997E-3</v>
      </c>
    </row>
    <row r="688137" spans="3:13">
      <c r="C688137" s="54">
        <v>3.8925127935938782E-2</v>
      </c>
      <c r="H688137" s="54">
        <v>0.78659382910081799</v>
      </c>
      <c r="M688137" s="54">
        <v>8.7290000000000006E-3</v>
      </c>
    </row>
    <row r="688138" spans="3:13">
      <c r="C688138" s="54">
        <v>5.9039956989634164E-2</v>
      </c>
      <c r="H688138" s="54">
        <v>0.85731048901214202</v>
      </c>
      <c r="M688138" s="54">
        <v>1.3089999999999999E-2</v>
      </c>
    </row>
    <row r="688139" spans="3:13">
      <c r="C688139" s="54">
        <v>1.7418226726490772E-2</v>
      </c>
      <c r="H688139" s="54">
        <v>0.25225860529032862</v>
      </c>
      <c r="M688139" s="54">
        <v>1.005E-2</v>
      </c>
    </row>
    <row r="688140" spans="3:13">
      <c r="C688140" s="54">
        <v>9.1568055162327189E-2</v>
      </c>
      <c r="H688140" s="54">
        <v>1.154522391840624</v>
      </c>
      <c r="M688140" s="54">
        <v>4.1910000000000003E-3</v>
      </c>
    </row>
    <row r="688141" spans="3:13">
      <c r="C688141" s="54">
        <v>4.5129438923112934E-2</v>
      </c>
      <c r="H688141" s="54">
        <v>1.0402996069596908</v>
      </c>
      <c r="M688141" s="54">
        <v>6.5300000000000004E-4</v>
      </c>
    </row>
    <row r="688142" spans="3:13">
      <c r="C688142" s="54">
        <v>4.1730626595018916E-2</v>
      </c>
      <c r="H688142" s="54">
        <v>0.94988981372467185</v>
      </c>
      <c r="M688142" s="54">
        <v>1.916E-3</v>
      </c>
    </row>
    <row r="688143" spans="3:13">
      <c r="C688143" s="54">
        <v>5.2828648431803092E-2</v>
      </c>
      <c r="H688143" s="54">
        <v>1.3137761622372364</v>
      </c>
      <c r="M688143" s="54">
        <v>6.2769999999999996E-3</v>
      </c>
    </row>
    <row r="688144" spans="3:13">
      <c r="C688144" s="54">
        <v>4.7758138428611513E-2</v>
      </c>
      <c r="H688144" s="54">
        <v>0.8876933323560392</v>
      </c>
      <c r="M688144" s="54">
        <v>3.8040000000000001E-3</v>
      </c>
    </row>
    <row r="688145" spans="3:13">
      <c r="C688145" s="54">
        <v>8.8370421335362992E-2</v>
      </c>
      <c r="H688145" s="54">
        <v>2.4315377357932824</v>
      </c>
      <c r="M688145" s="54">
        <v>2.2339999999999999E-2</v>
      </c>
    </row>
    <row r="688146" spans="3:13">
      <c r="C688146" s="54">
        <v>4.8270998206646161E-2</v>
      </c>
      <c r="H688146" s="54">
        <v>0.55191354779714785</v>
      </c>
      <c r="M688146" s="54">
        <v>1.2579E-2</v>
      </c>
    </row>
    <row r="688147" spans="3:13">
      <c r="C688147" s="54">
        <v>2.7435635935830843E-2</v>
      </c>
      <c r="H688147" s="54">
        <v>1.6581670704781704</v>
      </c>
      <c r="M688147" s="54">
        <v>4.7390000000000002E-3</v>
      </c>
    </row>
    <row r="688148" spans="3:13">
      <c r="C688148" s="54">
        <v>2.742604567359538E-2</v>
      </c>
      <c r="H688148" s="54">
        <v>0.88366407396570612</v>
      </c>
      <c r="M688148" s="54">
        <v>5.1710000000000002E-3</v>
      </c>
    </row>
    <row r="688149" spans="3:13">
      <c r="C688149" s="54">
        <v>5.7792811386112482E-2</v>
      </c>
      <c r="H688149" s="54">
        <v>0.66057008419578356</v>
      </c>
      <c r="M688149" s="54">
        <v>6.143E-3</v>
      </c>
    </row>
    <row r="688150" spans="3:13">
      <c r="C688150" s="54">
        <v>6.4995701246970891E-2</v>
      </c>
      <c r="H688150" s="54">
        <v>2.630158826949538</v>
      </c>
      <c r="M688150" s="54">
        <v>2.1676000000000001E-2</v>
      </c>
    </row>
    <row r="688151" spans="3:13">
      <c r="C688151" s="54">
        <v>0.10947431096420152</v>
      </c>
      <c r="H688151" s="54">
        <v>0.86445994415991845</v>
      </c>
      <c r="M688151" s="54">
        <v>1.337E-2</v>
      </c>
    </row>
    <row r="688152" spans="3:13">
      <c r="C688152" s="54">
        <v>4.4348950832952018E-2</v>
      </c>
      <c r="H688152" s="54">
        <v>0.86301017683041092</v>
      </c>
      <c r="M688152" s="54">
        <v>2.7339999999999999E-3</v>
      </c>
    </row>
    <row r="688153" spans="3:13">
      <c r="C688153" s="54">
        <v>8.8908291109755275E-2</v>
      </c>
      <c r="H688153" s="54">
        <v>0.68328399888534475</v>
      </c>
      <c r="M688153" s="54">
        <v>7.2820000000000003E-3</v>
      </c>
    </row>
    <row r="688154" spans="3:13">
      <c r="C688154" s="54">
        <v>6.6992408544587365E-2</v>
      </c>
      <c r="H688154" s="54">
        <v>0.666441979335476</v>
      </c>
      <c r="M688154" s="54">
        <v>8.4410000000000006E-3</v>
      </c>
    </row>
    <row r="688155" spans="3:13">
      <c r="C688155" s="54">
        <v>0.10230260038894111</v>
      </c>
      <c r="H688155" s="54">
        <v>0.84439309162889109</v>
      </c>
      <c r="M688155" s="54">
        <v>6.8950000000000001E-3</v>
      </c>
    </row>
    <row r="688156" spans="3:13">
      <c r="C688156" s="54">
        <v>7.516506817407069E-2</v>
      </c>
      <c r="H688156" s="54">
        <v>1.7888826926117365</v>
      </c>
      <c r="M688156" s="54">
        <v>1.6150000000000001E-2</v>
      </c>
    </row>
    <row r="688157" spans="3:13">
      <c r="C688157" s="54">
        <v>8.8458315191676198E-2</v>
      </c>
      <c r="H688157" s="54">
        <v>1.7695245186193906</v>
      </c>
      <c r="M688157" s="54">
        <v>2.2046E-2</v>
      </c>
    </row>
    <row r="688158" spans="3:13">
      <c r="C688158" s="54">
        <v>5.2766475957823467E-2</v>
      </c>
      <c r="H688158" s="54">
        <v>2.4769566916721195</v>
      </c>
      <c r="M688158" s="54">
        <v>2.1288999999999999E-2</v>
      </c>
    </row>
    <row r="688159" spans="3:13">
      <c r="C688159" s="54">
        <v>7.8882082704643655E-2</v>
      </c>
      <c r="H688159" s="54">
        <v>0.72338969418707011</v>
      </c>
      <c r="M688159" s="54">
        <v>7.0829999999999999E-3</v>
      </c>
    </row>
    <row r="688160" spans="3:13">
      <c r="C688160" s="54">
        <v>3.9934319161730007E-2</v>
      </c>
      <c r="H688160" s="54">
        <v>1.2145187102184853</v>
      </c>
      <c r="M688160" s="54">
        <v>4.457E-3</v>
      </c>
    </row>
    <row r="688161" spans="3:13">
      <c r="C688161" s="54">
        <v>4.9473520138967865E-2</v>
      </c>
      <c r="H688161" s="54">
        <v>0.92719115036015176</v>
      </c>
      <c r="M688161" s="54">
        <v>1.5319999999999999E-3</v>
      </c>
    </row>
    <row r="688162" spans="3:13">
      <c r="C688162" s="54">
        <v>8.5933283501507376E-2</v>
      </c>
      <c r="H688162" s="54">
        <v>0.95710533333531134</v>
      </c>
      <c r="M688162" s="54">
        <v>3.5469999999999998E-3</v>
      </c>
    </row>
    <row r="688163" spans="3:13">
      <c r="C688163" s="54">
        <v>8.3903037486537879E-2</v>
      </c>
      <c r="H688163" s="54">
        <v>0.13624322388541518</v>
      </c>
      <c r="M688163" s="54">
        <v>6.3480999999999996E-2</v>
      </c>
    </row>
    <row r="688164" spans="3:13">
      <c r="C688164" s="54">
        <v>4.5096203660596627E-2</v>
      </c>
      <c r="H688164" s="54">
        <v>0.83910288255265753</v>
      </c>
      <c r="M688164" s="54">
        <v>7.3130000000000001E-3</v>
      </c>
    </row>
    <row r="688165" spans="3:13">
      <c r="C688165" s="54">
        <v>4.74561892762718E-2</v>
      </c>
      <c r="H688165" s="54">
        <v>1.4575501446143102</v>
      </c>
      <c r="M688165" s="54">
        <v>4.4929999999999996E-3</v>
      </c>
    </row>
    <row r="688166" spans="3:13">
      <c r="C688166" s="54">
        <v>3.7301771902409665E-2</v>
      </c>
      <c r="H688166" s="54">
        <v>1.0723226474119376</v>
      </c>
      <c r="M688166" s="54">
        <v>3.0240000000000002E-3</v>
      </c>
    </row>
    <row r="688167" spans="3:13">
      <c r="C688167" s="54">
        <v>8.197247570591551E-2</v>
      </c>
      <c r="H688167" s="54">
        <v>0.9516682562066946</v>
      </c>
      <c r="M688167" s="54">
        <v>9.8930000000000008E-3</v>
      </c>
    </row>
    <row r="688168" spans="3:13">
      <c r="C688168" s="54">
        <v>4.5973586897288622E-2</v>
      </c>
      <c r="H688168" s="54">
        <v>3.9069277819552592</v>
      </c>
      <c r="M688168" s="54">
        <v>1.7845E-2</v>
      </c>
    </row>
    <row r="688169" spans="3:13">
      <c r="C688169" s="54">
        <v>0.18682881943400589</v>
      </c>
      <c r="H688169" s="54">
        <v>1.4149805236485815</v>
      </c>
      <c r="M688169" s="54">
        <v>2.3365E-2</v>
      </c>
    </row>
    <row r="688170" spans="3:13">
      <c r="C688170" s="54">
        <v>6.1667944916421961E-2</v>
      </c>
      <c r="H688170" s="54">
        <v>0.73671190350136773</v>
      </c>
      <c r="M688170" s="54">
        <v>5.1799999999999997E-3</v>
      </c>
    </row>
    <row r="688171" spans="3:13">
      <c r="C688171" s="54">
        <v>4.5748725448924728E-2</v>
      </c>
      <c r="H688171" s="54">
        <v>0.74928826455297004</v>
      </c>
      <c r="M688171" s="54">
        <v>4.9179999999999996E-3</v>
      </c>
    </row>
    <row r="688172" spans="3:13">
      <c r="C688172" s="54">
        <v>5.0761740725950395E-3</v>
      </c>
      <c r="H688172" s="54">
        <v>0.54569985204507288</v>
      </c>
      <c r="M688172" s="54">
        <v>7.9500000000000003E-4</v>
      </c>
    </row>
    <row r="688173" spans="3:13">
      <c r="C688173" s="54">
        <v>5.5107664181402539E-2</v>
      </c>
      <c r="H688173" s="54">
        <v>1.4250839924543612</v>
      </c>
      <c r="M688173" s="54">
        <v>6.5550000000000001E-3</v>
      </c>
    </row>
    <row r="688174" spans="3:13">
      <c r="C688174" s="54">
        <v>4.7591062335360472E-2</v>
      </c>
      <c r="H688174" s="54">
        <v>0.83021181325111582</v>
      </c>
      <c r="M688174" s="54">
        <v>7.489E-3</v>
      </c>
    </row>
    <row r="688175" spans="3:13">
      <c r="C688175" s="54">
        <v>2.8721736505302364E-2</v>
      </c>
      <c r="H688175" s="54">
        <v>0.93417573124540798</v>
      </c>
      <c r="M688175" s="54">
        <v>3.124E-3</v>
      </c>
    </row>
    <row r="688176" spans="3:13">
      <c r="C688176" s="54">
        <v>5.3545676131504905E-2</v>
      </c>
      <c r="H688176" s="54">
        <v>0.36545298179453939</v>
      </c>
      <c r="M688176" s="54">
        <v>2.6477000000000001E-2</v>
      </c>
    </row>
    <row r="688177" spans="3:13">
      <c r="C688177" s="54">
        <v>8.782093497681267E-4</v>
      </c>
      <c r="H688177" s="54">
        <v>1.2507751101830376</v>
      </c>
      <c r="M688177" s="54">
        <v>9.1000000000000003E-5</v>
      </c>
    </row>
    <row r="688178" spans="3:13">
      <c r="C688178" s="54">
        <v>4.0710265854282647E-2</v>
      </c>
      <c r="H688178" s="54">
        <v>0.75982678985877961</v>
      </c>
      <c r="M688178" s="54">
        <v>3.0360000000000001E-3</v>
      </c>
    </row>
    <row r="688179" spans="3:13">
      <c r="C688179" s="54">
        <v>3.7781665327779997E-2</v>
      </c>
      <c r="H688179" s="54">
        <v>7.089317904691167E-2</v>
      </c>
      <c r="M688179" s="54">
        <v>4.8391000000000003E-2</v>
      </c>
    </row>
    <row r="688180" spans="3:13">
      <c r="C688180" s="54">
        <v>2.120680180811968E-2</v>
      </c>
      <c r="H688180" s="54">
        <v>1.0771734258004013</v>
      </c>
      <c r="M688180" s="54">
        <v>2.3319999999999999E-3</v>
      </c>
    </row>
    <row r="688181" spans="3:13">
      <c r="C688181" s="54">
        <v>3.6479641426960814E-2</v>
      </c>
      <c r="H688181" s="54">
        <v>0.96927529759454656</v>
      </c>
      <c r="M688181" s="54">
        <v>2.2920000000000002E-3</v>
      </c>
    </row>
    <row r="688182" spans="3:13">
      <c r="C688182" s="54">
        <v>4.888758063401643E-2</v>
      </c>
      <c r="H688182" s="54">
        <v>0.92008399688319353</v>
      </c>
      <c r="M688182" s="54">
        <v>1.7899999999999999E-3</v>
      </c>
    </row>
    <row r="688183" spans="3:13">
      <c r="C688183" s="54">
        <v>2.9489443027787415E-2</v>
      </c>
      <c r="H688183" s="54">
        <v>0.8572094592102032</v>
      </c>
      <c r="M688183" s="54">
        <v>2.836E-3</v>
      </c>
    </row>
    <row r="688184" spans="3:13">
      <c r="C688184" s="54">
        <v>3.5794206211355054E-2</v>
      </c>
      <c r="H688184" s="54">
        <v>0.51795685396217339</v>
      </c>
      <c r="M688184" s="54">
        <v>8.0450000000000001E-3</v>
      </c>
    </row>
    <row r="688185" spans="3:13">
      <c r="C688185" s="54">
        <v>8.885580293093491E-2</v>
      </c>
      <c r="H688185" s="54">
        <v>1.3172831496082702</v>
      </c>
      <c r="M688185" s="54">
        <v>9.3650000000000001E-3</v>
      </c>
    </row>
    <row r="688186" spans="3:13">
      <c r="C688186" s="54">
        <v>2.8603795598854315E-2</v>
      </c>
      <c r="H688186" s="54">
        <v>0.61637458364227082</v>
      </c>
      <c r="M688186" s="54">
        <v>3.7799999999999999E-3</v>
      </c>
    </row>
    <row r="688187" spans="3:13">
      <c r="C688187" s="54">
        <v>2.9750287577154391E-2</v>
      </c>
      <c r="H688187" s="54">
        <v>0.94882610255893773</v>
      </c>
      <c r="M688187" s="54">
        <v>8.1800000000000004E-4</v>
      </c>
    </row>
    <row r="688188" spans="3:13">
      <c r="C688188" s="54">
        <v>4.3960780015009325E-2</v>
      </c>
      <c r="H688188" s="54">
        <v>0.83574717432239631</v>
      </c>
      <c r="M688188" s="54">
        <v>2.1810000000000002E-3</v>
      </c>
    </row>
    <row r="688189" spans="3:13">
      <c r="C688189" s="54">
        <v>1.6758963639937639E-2</v>
      </c>
      <c r="H688189" s="54">
        <v>1.3788170063221501</v>
      </c>
      <c r="M688189" s="54">
        <v>1.5920000000000001E-3</v>
      </c>
    </row>
    <row r="688190" spans="3:13">
      <c r="C688190" s="54">
        <v>4.4672080474894009E-2</v>
      </c>
      <c r="H688190" s="54">
        <v>1.0096716356022046</v>
      </c>
      <c r="M688190" s="54">
        <v>1.5969999999999999E-3</v>
      </c>
    </row>
    <row r="688191" spans="3:13">
      <c r="C688191" s="54">
        <v>0.17436949880896915</v>
      </c>
      <c r="H688191" s="54">
        <v>0.38665621958351226</v>
      </c>
      <c r="M688191" s="54">
        <v>3.3798000000000002E-2</v>
      </c>
    </row>
    <row r="688192" spans="3:13">
      <c r="C688192" s="54">
        <v>3.6780465204438513E-2</v>
      </c>
      <c r="H688192" s="54">
        <v>1.0507508843656985</v>
      </c>
      <c r="M688192" s="54">
        <v>1.0460000000000001E-3</v>
      </c>
    </row>
    <row r="688193" spans="3:13">
      <c r="C688193" s="54">
        <v>3.0833000459134109E-2</v>
      </c>
      <c r="H688193" s="54">
        <v>0.83756723499575947</v>
      </c>
      <c r="M688193" s="54">
        <v>2.4780000000000002E-3</v>
      </c>
    </row>
    <row r="688194" spans="3:13">
      <c r="C688194" s="54">
        <v>3.8043685361934088E-2</v>
      </c>
      <c r="H688194" s="54">
        <v>0.739255292424569</v>
      </c>
      <c r="M688194" s="54">
        <v>3.6099999999999999E-3</v>
      </c>
    </row>
    <row r="688195" spans="3:13">
      <c r="C688195" s="54">
        <v>2.9140050401477605E-2</v>
      </c>
      <c r="H688195" s="54">
        <v>0.98815717751944543</v>
      </c>
      <c r="M688195" s="54">
        <v>1.361E-3</v>
      </c>
    </row>
    <row r="688196" spans="3:13">
      <c r="C688196" s="54">
        <v>4.9942922227896681E-2</v>
      </c>
      <c r="H688196" s="54">
        <v>1.014306074005735</v>
      </c>
      <c r="M688196" s="54">
        <v>9.41E-4</v>
      </c>
    </row>
    <row r="688197" spans="3:13">
      <c r="C688197" s="54">
        <v>4.9463082108494615E-2</v>
      </c>
      <c r="H688197" s="54">
        <v>0.82678008761581667</v>
      </c>
      <c r="M688197" s="54">
        <v>3.4619999999999998E-3</v>
      </c>
    </row>
    <row r="688198" spans="3:13">
      <c r="C688198" s="54">
        <v>4.606552000699727E-2</v>
      </c>
      <c r="H688198" s="54">
        <v>0.89469986428125048</v>
      </c>
      <c r="M688198" s="54">
        <v>2.5360000000000001E-3</v>
      </c>
    </row>
    <row r="688199" spans="3:13">
      <c r="C688199" s="54">
        <v>3.5554141456631529E-2</v>
      </c>
      <c r="H688199" s="54">
        <v>1.1950610358590832</v>
      </c>
      <c r="M688199" s="54">
        <v>4.1619999999999999E-3</v>
      </c>
    </row>
    <row r="688200" spans="3:13">
      <c r="C688200" s="54">
        <v>3.2671684903604142E-2</v>
      </c>
      <c r="H688200" s="54">
        <v>1.1379173950693919</v>
      </c>
      <c r="M688200" s="54">
        <v>2.0449999999999999E-3</v>
      </c>
    </row>
    <row r="688201" spans="3:13">
      <c r="C688201" s="54">
        <v>3.3631924750098185E-2</v>
      </c>
      <c r="H688201" s="54">
        <v>1.2654922075171169</v>
      </c>
      <c r="M688201" s="54">
        <v>3.0379999999999999E-3</v>
      </c>
    </row>
    <row r="688202" spans="3:13">
      <c r="C688202" s="54">
        <v>2.0936738861138157E-2</v>
      </c>
      <c r="H688202" s="54">
        <v>0.40589174644881959</v>
      </c>
      <c r="M688202" s="54">
        <v>6.1500000000000001E-3</v>
      </c>
    </row>
    <row r="688203" spans="3:13">
      <c r="C688203" s="54">
        <v>3.0772951187603426E-2</v>
      </c>
      <c r="H688203" s="54">
        <v>1.1107272593582402</v>
      </c>
      <c r="M688203" s="54">
        <v>2.5799999999999998E-3</v>
      </c>
    </row>
    <row r="688204" spans="3:13">
      <c r="C688204" s="54">
        <v>0.21190060412260434</v>
      </c>
      <c r="H688204" s="54">
        <v>0.90907293396195543</v>
      </c>
      <c r="M688204" s="54">
        <v>1.2007E-2</v>
      </c>
    </row>
    <row r="688205" spans="3:13">
      <c r="C688205" s="54">
        <v>5.8735137891407052E-2</v>
      </c>
      <c r="H688205" s="54">
        <v>2.1810264457932513</v>
      </c>
      <c r="M688205" s="54">
        <v>1.6843E-2</v>
      </c>
    </row>
    <row r="688206" spans="3:13">
      <c r="C688206" s="54">
        <v>1.791399797858231E-2</v>
      </c>
      <c r="H688206" s="54">
        <v>0.83331893671806789</v>
      </c>
      <c r="M688206" s="54">
        <v>1.6000000000000001E-3</v>
      </c>
    </row>
    <row r="688207" spans="3:13">
      <c r="C688207" s="54">
        <v>2.8595590197915115E-2</v>
      </c>
      <c r="H688207" s="54">
        <v>1.1021728286262631</v>
      </c>
      <c r="M688207" s="54">
        <v>2.0089999999999999E-3</v>
      </c>
    </row>
    <row r="688208" spans="3:13">
      <c r="C688208" s="54">
        <v>1.518851294974388E-2</v>
      </c>
      <c r="H688208" s="54">
        <v>0.73633525247542397</v>
      </c>
      <c r="M688208" s="54">
        <v>1.647E-3</v>
      </c>
    </row>
    <row r="688209" spans="3:13">
      <c r="C688209" s="54">
        <v>1.3152287542009386E-2</v>
      </c>
      <c r="H688209" s="54">
        <v>2.0654325961447135</v>
      </c>
      <c r="M688209" s="54">
        <v>3.503E-3</v>
      </c>
    </row>
    <row r="688210" spans="3:13">
      <c r="C688210" s="54">
        <v>3.223722703468343E-2</v>
      </c>
      <c r="H688210" s="54">
        <v>0.9780420492915104</v>
      </c>
      <c r="M688210" s="54">
        <v>1.668E-3</v>
      </c>
    </row>
    <row r="688211" spans="3:13">
      <c r="C688211" s="54">
        <v>2.3282267087558896E-4</v>
      </c>
      <c r="H688211" s="54">
        <v>0</v>
      </c>
      <c r="M688211" s="54">
        <v>4.1199999999999999E-4</v>
      </c>
    </row>
    <row r="704514" spans="3:13">
      <c r="C704514" s="54" t="s">
        <v>1223</v>
      </c>
      <c r="H704514" s="54" t="s">
        <v>1231</v>
      </c>
      <c r="M704514" s="54" t="s">
        <v>1224</v>
      </c>
    </row>
    <row r="704515" spans="3:13">
      <c r="C704515" s="54">
        <v>4.5059906413157817E-2</v>
      </c>
      <c r="H704515" s="54">
        <v>0.96371085163482217</v>
      </c>
      <c r="M704515" s="54">
        <v>9.9200000000000004E-4</v>
      </c>
    </row>
    <row r="704516" spans="3:13">
      <c r="C704516" s="54">
        <v>3.740606523632322E-2</v>
      </c>
      <c r="H704516" s="54">
        <v>0.48465474320031932</v>
      </c>
      <c r="M704516" s="54">
        <v>1.9996E-2</v>
      </c>
    </row>
    <row r="704517" spans="3:13">
      <c r="C704517" s="54">
        <v>2.1970145413600834E-2</v>
      </c>
      <c r="H704517" s="54">
        <v>1.5528938933845255</v>
      </c>
      <c r="M704517" s="54">
        <v>3.3969999999999998E-3</v>
      </c>
    </row>
    <row r="704518" spans="3:13">
      <c r="C704518" s="54">
        <v>2.8353772922653429E-2</v>
      </c>
      <c r="H704518" s="54">
        <v>0.57426789549802493</v>
      </c>
      <c r="M704518" s="54">
        <v>4.248E-3</v>
      </c>
    </row>
    <row r="704519" spans="3:13">
      <c r="C704519" s="54">
        <v>4.3049601739210519E-2</v>
      </c>
      <c r="H704519" s="54">
        <v>0.87481123848233699</v>
      </c>
      <c r="M704519" s="54">
        <v>2.7699999999999999E-3</v>
      </c>
    </row>
    <row r="704520" spans="3:13">
      <c r="C704520" s="54">
        <v>5.3876270837737335E-2</v>
      </c>
      <c r="H704520" s="54">
        <v>1.6349631897970485</v>
      </c>
      <c r="M704520" s="54">
        <v>7.2779999999999997E-3</v>
      </c>
    </row>
    <row r="704521" spans="3:13">
      <c r="C704521" s="54">
        <v>3.8925127935938782E-2</v>
      </c>
      <c r="H704521" s="54">
        <v>0.78659382910081799</v>
      </c>
      <c r="M704521" s="54">
        <v>8.7290000000000006E-3</v>
      </c>
    </row>
    <row r="704522" spans="3:13">
      <c r="C704522" s="54">
        <v>5.9039956989634164E-2</v>
      </c>
      <c r="H704522" s="54">
        <v>0.85731048901214202</v>
      </c>
      <c r="M704522" s="54">
        <v>1.3089999999999999E-2</v>
      </c>
    </row>
    <row r="704523" spans="3:13">
      <c r="C704523" s="54">
        <v>1.7418226726490772E-2</v>
      </c>
      <c r="H704523" s="54">
        <v>0.25225860529032862</v>
      </c>
      <c r="M704523" s="54">
        <v>1.005E-2</v>
      </c>
    </row>
    <row r="704524" spans="3:13">
      <c r="C704524" s="54">
        <v>9.1568055162327189E-2</v>
      </c>
      <c r="H704524" s="54">
        <v>1.154522391840624</v>
      </c>
      <c r="M704524" s="54">
        <v>4.1910000000000003E-3</v>
      </c>
    </row>
    <row r="704525" spans="3:13">
      <c r="C704525" s="54">
        <v>4.5129438923112934E-2</v>
      </c>
      <c r="H704525" s="54">
        <v>1.0402996069596908</v>
      </c>
      <c r="M704525" s="54">
        <v>6.5300000000000004E-4</v>
      </c>
    </row>
    <row r="704526" spans="3:13">
      <c r="C704526" s="54">
        <v>4.1730626595018916E-2</v>
      </c>
      <c r="H704526" s="54">
        <v>0.94988981372467185</v>
      </c>
      <c r="M704526" s="54">
        <v>1.916E-3</v>
      </c>
    </row>
    <row r="704527" spans="3:13">
      <c r="C704527" s="54">
        <v>5.2828648431803092E-2</v>
      </c>
      <c r="H704527" s="54">
        <v>1.3137761622372364</v>
      </c>
      <c r="M704527" s="54">
        <v>6.2769999999999996E-3</v>
      </c>
    </row>
    <row r="704528" spans="3:13">
      <c r="C704528" s="54">
        <v>4.7758138428611513E-2</v>
      </c>
      <c r="H704528" s="54">
        <v>0.8876933323560392</v>
      </c>
      <c r="M704528" s="54">
        <v>3.8040000000000001E-3</v>
      </c>
    </row>
    <row r="704529" spans="3:13">
      <c r="C704529" s="54">
        <v>8.8370421335362992E-2</v>
      </c>
      <c r="H704529" s="54">
        <v>2.4315377357932824</v>
      </c>
      <c r="M704529" s="54">
        <v>2.2339999999999999E-2</v>
      </c>
    </row>
    <row r="704530" spans="3:13">
      <c r="C704530" s="54">
        <v>4.8270998206646161E-2</v>
      </c>
      <c r="H704530" s="54">
        <v>0.55191354779714785</v>
      </c>
      <c r="M704530" s="54">
        <v>1.2579E-2</v>
      </c>
    </row>
    <row r="704531" spans="3:13">
      <c r="C704531" s="54">
        <v>2.7435635935830843E-2</v>
      </c>
      <c r="H704531" s="54">
        <v>1.6581670704781704</v>
      </c>
      <c r="M704531" s="54">
        <v>4.7390000000000002E-3</v>
      </c>
    </row>
    <row r="704532" spans="3:13">
      <c r="C704532" s="54">
        <v>2.742604567359538E-2</v>
      </c>
      <c r="H704532" s="54">
        <v>0.88366407396570612</v>
      </c>
      <c r="M704532" s="54">
        <v>5.1710000000000002E-3</v>
      </c>
    </row>
    <row r="704533" spans="3:13">
      <c r="C704533" s="54">
        <v>5.7792811386112482E-2</v>
      </c>
      <c r="H704533" s="54">
        <v>0.66057008419578356</v>
      </c>
      <c r="M704533" s="54">
        <v>6.143E-3</v>
      </c>
    </row>
    <row r="704534" spans="3:13">
      <c r="C704534" s="54">
        <v>6.4995701246970891E-2</v>
      </c>
      <c r="H704534" s="54">
        <v>2.630158826949538</v>
      </c>
      <c r="M704534" s="54">
        <v>2.1676000000000001E-2</v>
      </c>
    </row>
    <row r="704535" spans="3:13">
      <c r="C704535" s="54">
        <v>0.10947431096420152</v>
      </c>
      <c r="H704535" s="54">
        <v>0.86445994415991845</v>
      </c>
      <c r="M704535" s="54">
        <v>1.337E-2</v>
      </c>
    </row>
    <row r="704536" spans="3:13">
      <c r="C704536" s="54">
        <v>4.4348950832952018E-2</v>
      </c>
      <c r="H704536" s="54">
        <v>0.86301017683041092</v>
      </c>
      <c r="M704536" s="54">
        <v>2.7339999999999999E-3</v>
      </c>
    </row>
    <row r="704537" spans="3:13">
      <c r="C704537" s="54">
        <v>8.8908291109755275E-2</v>
      </c>
      <c r="H704537" s="54">
        <v>0.68328399888534475</v>
      </c>
      <c r="M704537" s="54">
        <v>7.2820000000000003E-3</v>
      </c>
    </row>
    <row r="704538" spans="3:13">
      <c r="C704538" s="54">
        <v>6.6992408544587365E-2</v>
      </c>
      <c r="H704538" s="54">
        <v>0.666441979335476</v>
      </c>
      <c r="M704538" s="54">
        <v>8.4410000000000006E-3</v>
      </c>
    </row>
    <row r="704539" spans="3:13">
      <c r="C704539" s="54">
        <v>0.10230260038894111</v>
      </c>
      <c r="H704539" s="54">
        <v>0.84439309162889109</v>
      </c>
      <c r="M704539" s="54">
        <v>6.8950000000000001E-3</v>
      </c>
    </row>
    <row r="704540" spans="3:13">
      <c r="C704540" s="54">
        <v>7.516506817407069E-2</v>
      </c>
      <c r="H704540" s="54">
        <v>1.7888826926117365</v>
      </c>
      <c r="M704540" s="54">
        <v>1.6150000000000001E-2</v>
      </c>
    </row>
    <row r="704541" spans="3:13">
      <c r="C704541" s="54">
        <v>8.8458315191676198E-2</v>
      </c>
      <c r="H704541" s="54">
        <v>1.7695245186193906</v>
      </c>
      <c r="M704541" s="54">
        <v>2.2046E-2</v>
      </c>
    </row>
    <row r="704542" spans="3:13">
      <c r="C704542" s="54">
        <v>5.2766475957823467E-2</v>
      </c>
      <c r="H704542" s="54">
        <v>2.4769566916721195</v>
      </c>
      <c r="M704542" s="54">
        <v>2.1288999999999999E-2</v>
      </c>
    </row>
    <row r="704543" spans="3:13">
      <c r="C704543" s="54">
        <v>7.8882082704643655E-2</v>
      </c>
      <c r="H704543" s="54">
        <v>0.72338969418707011</v>
      </c>
      <c r="M704543" s="54">
        <v>7.0829999999999999E-3</v>
      </c>
    </row>
    <row r="704544" spans="3:13">
      <c r="C704544" s="54">
        <v>3.9934319161730007E-2</v>
      </c>
      <c r="H704544" s="54">
        <v>1.2145187102184853</v>
      </c>
      <c r="M704544" s="54">
        <v>4.457E-3</v>
      </c>
    </row>
    <row r="704545" spans="3:13">
      <c r="C704545" s="54">
        <v>4.9473520138967865E-2</v>
      </c>
      <c r="H704545" s="54">
        <v>0.92719115036015176</v>
      </c>
      <c r="M704545" s="54">
        <v>1.5319999999999999E-3</v>
      </c>
    </row>
    <row r="704546" spans="3:13">
      <c r="C704546" s="54">
        <v>8.5933283501507376E-2</v>
      </c>
      <c r="H704546" s="54">
        <v>0.95710533333531134</v>
      </c>
      <c r="M704546" s="54">
        <v>3.5469999999999998E-3</v>
      </c>
    </row>
    <row r="704547" spans="3:13">
      <c r="C704547" s="54">
        <v>8.3903037486537879E-2</v>
      </c>
      <c r="H704547" s="54">
        <v>0.13624322388541518</v>
      </c>
      <c r="M704547" s="54">
        <v>6.3480999999999996E-2</v>
      </c>
    </row>
    <row r="704548" spans="3:13">
      <c r="C704548" s="54">
        <v>4.5096203660596627E-2</v>
      </c>
      <c r="H704548" s="54">
        <v>0.83910288255265753</v>
      </c>
      <c r="M704548" s="54">
        <v>7.3130000000000001E-3</v>
      </c>
    </row>
    <row r="704549" spans="3:13">
      <c r="C704549" s="54">
        <v>4.74561892762718E-2</v>
      </c>
      <c r="H704549" s="54">
        <v>1.4575501446143102</v>
      </c>
      <c r="M704549" s="54">
        <v>4.4929999999999996E-3</v>
      </c>
    </row>
    <row r="704550" spans="3:13">
      <c r="C704550" s="54">
        <v>3.7301771902409665E-2</v>
      </c>
      <c r="H704550" s="54">
        <v>1.0723226474119376</v>
      </c>
      <c r="M704550" s="54">
        <v>3.0240000000000002E-3</v>
      </c>
    </row>
    <row r="704551" spans="3:13">
      <c r="C704551" s="54">
        <v>8.197247570591551E-2</v>
      </c>
      <c r="H704551" s="54">
        <v>0.9516682562066946</v>
      </c>
      <c r="M704551" s="54">
        <v>9.8930000000000008E-3</v>
      </c>
    </row>
    <row r="704552" spans="3:13">
      <c r="C704552" s="54">
        <v>4.5973586897288622E-2</v>
      </c>
      <c r="H704552" s="54">
        <v>3.9069277819552592</v>
      </c>
      <c r="M704552" s="54">
        <v>1.7845E-2</v>
      </c>
    </row>
    <row r="704553" spans="3:13">
      <c r="C704553" s="54">
        <v>0.18682881943400589</v>
      </c>
      <c r="H704553" s="54">
        <v>1.4149805236485815</v>
      </c>
      <c r="M704553" s="54">
        <v>2.3365E-2</v>
      </c>
    </row>
    <row r="704554" spans="3:13">
      <c r="C704554" s="54">
        <v>6.1667944916421961E-2</v>
      </c>
      <c r="H704554" s="54">
        <v>0.73671190350136773</v>
      </c>
      <c r="M704554" s="54">
        <v>5.1799999999999997E-3</v>
      </c>
    </row>
    <row r="704555" spans="3:13">
      <c r="C704555" s="54">
        <v>4.5748725448924728E-2</v>
      </c>
      <c r="H704555" s="54">
        <v>0.74928826455297004</v>
      </c>
      <c r="M704555" s="54">
        <v>4.9179999999999996E-3</v>
      </c>
    </row>
    <row r="704556" spans="3:13">
      <c r="C704556" s="54">
        <v>5.0761740725950395E-3</v>
      </c>
      <c r="H704556" s="54">
        <v>0.54569985204507288</v>
      </c>
      <c r="M704556" s="54">
        <v>7.9500000000000003E-4</v>
      </c>
    </row>
    <row r="704557" spans="3:13">
      <c r="C704557" s="54">
        <v>5.5107664181402539E-2</v>
      </c>
      <c r="H704557" s="54">
        <v>1.4250839924543612</v>
      </c>
      <c r="M704557" s="54">
        <v>6.5550000000000001E-3</v>
      </c>
    </row>
    <row r="704558" spans="3:13">
      <c r="C704558" s="54">
        <v>4.7591062335360472E-2</v>
      </c>
      <c r="H704558" s="54">
        <v>0.83021181325111582</v>
      </c>
      <c r="M704558" s="54">
        <v>7.489E-3</v>
      </c>
    </row>
    <row r="704559" spans="3:13">
      <c r="C704559" s="54">
        <v>2.8721736505302364E-2</v>
      </c>
      <c r="H704559" s="54">
        <v>0.93417573124540798</v>
      </c>
      <c r="M704559" s="54">
        <v>3.124E-3</v>
      </c>
    </row>
    <row r="704560" spans="3:13">
      <c r="C704560" s="54">
        <v>5.3545676131504905E-2</v>
      </c>
      <c r="H704560" s="54">
        <v>0.36545298179453939</v>
      </c>
      <c r="M704560" s="54">
        <v>2.6477000000000001E-2</v>
      </c>
    </row>
    <row r="704561" spans="3:13">
      <c r="C704561" s="54">
        <v>8.782093497681267E-4</v>
      </c>
      <c r="H704561" s="54">
        <v>1.2507751101830376</v>
      </c>
      <c r="M704561" s="54">
        <v>9.1000000000000003E-5</v>
      </c>
    </row>
    <row r="704562" spans="3:13">
      <c r="C704562" s="54">
        <v>4.0710265854282647E-2</v>
      </c>
      <c r="H704562" s="54">
        <v>0.75982678985877961</v>
      </c>
      <c r="M704562" s="54">
        <v>3.0360000000000001E-3</v>
      </c>
    </row>
    <row r="704563" spans="3:13">
      <c r="C704563" s="54">
        <v>3.7781665327779997E-2</v>
      </c>
      <c r="H704563" s="54">
        <v>7.089317904691167E-2</v>
      </c>
      <c r="M704563" s="54">
        <v>4.8391000000000003E-2</v>
      </c>
    </row>
    <row r="704564" spans="3:13">
      <c r="C704564" s="54">
        <v>2.120680180811968E-2</v>
      </c>
      <c r="H704564" s="54">
        <v>1.0771734258004013</v>
      </c>
      <c r="M704564" s="54">
        <v>2.3319999999999999E-3</v>
      </c>
    </row>
    <row r="704565" spans="3:13">
      <c r="C704565" s="54">
        <v>3.6479641426960814E-2</v>
      </c>
      <c r="H704565" s="54">
        <v>0.96927529759454656</v>
      </c>
      <c r="M704565" s="54">
        <v>2.2920000000000002E-3</v>
      </c>
    </row>
    <row r="704566" spans="3:13">
      <c r="C704566" s="54">
        <v>4.888758063401643E-2</v>
      </c>
      <c r="H704566" s="54">
        <v>0.92008399688319353</v>
      </c>
      <c r="M704566" s="54">
        <v>1.7899999999999999E-3</v>
      </c>
    </row>
    <row r="704567" spans="3:13">
      <c r="C704567" s="54">
        <v>2.9489443027787415E-2</v>
      </c>
      <c r="H704567" s="54">
        <v>0.8572094592102032</v>
      </c>
      <c r="M704567" s="54">
        <v>2.836E-3</v>
      </c>
    </row>
    <row r="704568" spans="3:13">
      <c r="C704568" s="54">
        <v>3.5794206211355054E-2</v>
      </c>
      <c r="H704568" s="54">
        <v>0.51795685396217339</v>
      </c>
      <c r="M704568" s="54">
        <v>8.0450000000000001E-3</v>
      </c>
    </row>
    <row r="704569" spans="3:13">
      <c r="C704569" s="54">
        <v>8.885580293093491E-2</v>
      </c>
      <c r="H704569" s="54">
        <v>1.3172831496082702</v>
      </c>
      <c r="M704569" s="54">
        <v>9.3650000000000001E-3</v>
      </c>
    </row>
    <row r="704570" spans="3:13">
      <c r="C704570" s="54">
        <v>2.8603795598854315E-2</v>
      </c>
      <c r="H704570" s="54">
        <v>0.61637458364227082</v>
      </c>
      <c r="M704570" s="54">
        <v>3.7799999999999999E-3</v>
      </c>
    </row>
    <row r="704571" spans="3:13">
      <c r="C704571" s="54">
        <v>2.9750287577154391E-2</v>
      </c>
      <c r="H704571" s="54">
        <v>0.94882610255893773</v>
      </c>
      <c r="M704571" s="54">
        <v>8.1800000000000004E-4</v>
      </c>
    </row>
    <row r="704572" spans="3:13">
      <c r="C704572" s="54">
        <v>4.3960780015009325E-2</v>
      </c>
      <c r="H704572" s="54">
        <v>0.83574717432239631</v>
      </c>
      <c r="M704572" s="54">
        <v>2.1810000000000002E-3</v>
      </c>
    </row>
    <row r="704573" spans="3:13">
      <c r="C704573" s="54">
        <v>1.6758963639937639E-2</v>
      </c>
      <c r="H704573" s="54">
        <v>1.3788170063221501</v>
      </c>
      <c r="M704573" s="54">
        <v>1.5920000000000001E-3</v>
      </c>
    </row>
    <row r="704574" spans="3:13">
      <c r="C704574" s="54">
        <v>4.4672080474894009E-2</v>
      </c>
      <c r="H704574" s="54">
        <v>1.0096716356022046</v>
      </c>
      <c r="M704574" s="54">
        <v>1.5969999999999999E-3</v>
      </c>
    </row>
    <row r="704575" spans="3:13">
      <c r="C704575" s="54">
        <v>0.17436949880896915</v>
      </c>
      <c r="H704575" s="54">
        <v>0.38665621958351226</v>
      </c>
      <c r="M704575" s="54">
        <v>3.3798000000000002E-2</v>
      </c>
    </row>
    <row r="704576" spans="3:13">
      <c r="C704576" s="54">
        <v>3.6780465204438513E-2</v>
      </c>
      <c r="H704576" s="54">
        <v>1.0507508843656985</v>
      </c>
      <c r="M704576" s="54">
        <v>1.0460000000000001E-3</v>
      </c>
    </row>
    <row r="704577" spans="3:13">
      <c r="C704577" s="54">
        <v>3.0833000459134109E-2</v>
      </c>
      <c r="H704577" s="54">
        <v>0.83756723499575947</v>
      </c>
      <c r="M704577" s="54">
        <v>2.4780000000000002E-3</v>
      </c>
    </row>
    <row r="704578" spans="3:13">
      <c r="C704578" s="54">
        <v>3.8043685361934088E-2</v>
      </c>
      <c r="H704578" s="54">
        <v>0.739255292424569</v>
      </c>
      <c r="M704578" s="54">
        <v>3.6099999999999999E-3</v>
      </c>
    </row>
    <row r="704579" spans="3:13">
      <c r="C704579" s="54">
        <v>2.9140050401477605E-2</v>
      </c>
      <c r="H704579" s="54">
        <v>0.98815717751944543</v>
      </c>
      <c r="M704579" s="54">
        <v>1.361E-3</v>
      </c>
    </row>
    <row r="704580" spans="3:13">
      <c r="C704580" s="54">
        <v>4.9942922227896681E-2</v>
      </c>
      <c r="H704580" s="54">
        <v>1.014306074005735</v>
      </c>
      <c r="M704580" s="54">
        <v>9.41E-4</v>
      </c>
    </row>
    <row r="704581" spans="3:13">
      <c r="C704581" s="54">
        <v>4.9463082108494615E-2</v>
      </c>
      <c r="H704581" s="54">
        <v>0.82678008761581667</v>
      </c>
      <c r="M704581" s="54">
        <v>3.4619999999999998E-3</v>
      </c>
    </row>
    <row r="704582" spans="3:13">
      <c r="C704582" s="54">
        <v>4.606552000699727E-2</v>
      </c>
      <c r="H704582" s="54">
        <v>0.89469986428125048</v>
      </c>
      <c r="M704582" s="54">
        <v>2.5360000000000001E-3</v>
      </c>
    </row>
    <row r="704583" spans="3:13">
      <c r="C704583" s="54">
        <v>3.5554141456631529E-2</v>
      </c>
      <c r="H704583" s="54">
        <v>1.1950610358590832</v>
      </c>
      <c r="M704583" s="54">
        <v>4.1619999999999999E-3</v>
      </c>
    </row>
    <row r="704584" spans="3:13">
      <c r="C704584" s="54">
        <v>3.2671684903604142E-2</v>
      </c>
      <c r="H704584" s="54">
        <v>1.1379173950693919</v>
      </c>
      <c r="M704584" s="54">
        <v>2.0449999999999999E-3</v>
      </c>
    </row>
    <row r="704585" spans="3:13">
      <c r="C704585" s="54">
        <v>3.3631924750098185E-2</v>
      </c>
      <c r="H704585" s="54">
        <v>1.2654922075171169</v>
      </c>
      <c r="M704585" s="54">
        <v>3.0379999999999999E-3</v>
      </c>
    </row>
    <row r="704586" spans="3:13">
      <c r="C704586" s="54">
        <v>2.0936738861138157E-2</v>
      </c>
      <c r="H704586" s="54">
        <v>0.40589174644881959</v>
      </c>
      <c r="M704586" s="54">
        <v>6.1500000000000001E-3</v>
      </c>
    </row>
    <row r="704587" spans="3:13">
      <c r="C704587" s="54">
        <v>3.0772951187603426E-2</v>
      </c>
      <c r="H704587" s="54">
        <v>1.1107272593582402</v>
      </c>
      <c r="M704587" s="54">
        <v>2.5799999999999998E-3</v>
      </c>
    </row>
    <row r="704588" spans="3:13">
      <c r="C704588" s="54">
        <v>0.21190060412260434</v>
      </c>
      <c r="H704588" s="54">
        <v>0.90907293396195543</v>
      </c>
      <c r="M704588" s="54">
        <v>1.2007E-2</v>
      </c>
    </row>
    <row r="704589" spans="3:13">
      <c r="C704589" s="54">
        <v>5.8735137891407052E-2</v>
      </c>
      <c r="H704589" s="54">
        <v>2.1810264457932513</v>
      </c>
      <c r="M704589" s="54">
        <v>1.6843E-2</v>
      </c>
    </row>
    <row r="704590" spans="3:13">
      <c r="C704590" s="54">
        <v>1.791399797858231E-2</v>
      </c>
      <c r="H704590" s="54">
        <v>0.83331893671806789</v>
      </c>
      <c r="M704590" s="54">
        <v>1.6000000000000001E-3</v>
      </c>
    </row>
    <row r="704591" spans="3:13">
      <c r="C704591" s="54">
        <v>2.8595590197915115E-2</v>
      </c>
      <c r="H704591" s="54">
        <v>1.1021728286262631</v>
      </c>
      <c r="M704591" s="54">
        <v>2.0089999999999999E-3</v>
      </c>
    </row>
    <row r="704592" spans="3:13">
      <c r="C704592" s="54">
        <v>1.518851294974388E-2</v>
      </c>
      <c r="H704592" s="54">
        <v>0.73633525247542397</v>
      </c>
      <c r="M704592" s="54">
        <v>1.647E-3</v>
      </c>
    </row>
    <row r="704593" spans="3:13">
      <c r="C704593" s="54">
        <v>1.3152287542009386E-2</v>
      </c>
      <c r="H704593" s="54">
        <v>2.0654325961447135</v>
      </c>
      <c r="M704593" s="54">
        <v>3.503E-3</v>
      </c>
    </row>
    <row r="704594" spans="3:13">
      <c r="C704594" s="54">
        <v>3.223722703468343E-2</v>
      </c>
      <c r="H704594" s="54">
        <v>0.9780420492915104</v>
      </c>
      <c r="M704594" s="54">
        <v>1.668E-3</v>
      </c>
    </row>
    <row r="704595" spans="3:13">
      <c r="C704595" s="54">
        <v>2.3282267087558896E-4</v>
      </c>
      <c r="H704595" s="54">
        <v>0</v>
      </c>
      <c r="M704595" s="54">
        <v>4.1199999999999999E-4</v>
      </c>
    </row>
    <row r="720898" spans="3:13">
      <c r="C720898" s="54" t="s">
        <v>1223</v>
      </c>
      <c r="H720898" s="54" t="s">
        <v>1231</v>
      </c>
      <c r="M720898" s="54" t="s">
        <v>1224</v>
      </c>
    </row>
    <row r="720899" spans="3:13">
      <c r="C720899" s="54">
        <v>4.5059906413157817E-2</v>
      </c>
      <c r="H720899" s="54">
        <v>0.96371085163482217</v>
      </c>
      <c r="M720899" s="54">
        <v>9.9200000000000004E-4</v>
      </c>
    </row>
    <row r="720900" spans="3:13">
      <c r="C720900" s="54">
        <v>3.740606523632322E-2</v>
      </c>
      <c r="H720900" s="54">
        <v>0.48465474320031932</v>
      </c>
      <c r="M720900" s="54">
        <v>1.9996E-2</v>
      </c>
    </row>
    <row r="720901" spans="3:13">
      <c r="C720901" s="54">
        <v>2.1970145413600834E-2</v>
      </c>
      <c r="H720901" s="54">
        <v>1.5528938933845255</v>
      </c>
      <c r="M720901" s="54">
        <v>3.3969999999999998E-3</v>
      </c>
    </row>
    <row r="720902" spans="3:13">
      <c r="C720902" s="54">
        <v>2.8353772922653429E-2</v>
      </c>
      <c r="H720902" s="54">
        <v>0.57426789549802493</v>
      </c>
      <c r="M720902" s="54">
        <v>4.248E-3</v>
      </c>
    </row>
    <row r="720903" spans="3:13">
      <c r="C720903" s="54">
        <v>4.3049601739210519E-2</v>
      </c>
      <c r="H720903" s="54">
        <v>0.87481123848233699</v>
      </c>
      <c r="M720903" s="54">
        <v>2.7699999999999999E-3</v>
      </c>
    </row>
    <row r="720904" spans="3:13">
      <c r="C720904" s="54">
        <v>5.3876270837737335E-2</v>
      </c>
      <c r="H720904" s="54">
        <v>1.6349631897970485</v>
      </c>
      <c r="M720904" s="54">
        <v>7.2779999999999997E-3</v>
      </c>
    </row>
    <row r="720905" spans="3:13">
      <c r="C720905" s="54">
        <v>3.8925127935938782E-2</v>
      </c>
      <c r="H720905" s="54">
        <v>0.78659382910081799</v>
      </c>
      <c r="M720905" s="54">
        <v>8.7290000000000006E-3</v>
      </c>
    </row>
    <row r="720906" spans="3:13">
      <c r="C720906" s="54">
        <v>5.9039956989634164E-2</v>
      </c>
      <c r="H720906" s="54">
        <v>0.85731048901214202</v>
      </c>
      <c r="M720906" s="54">
        <v>1.3089999999999999E-2</v>
      </c>
    </row>
    <row r="720907" spans="3:13">
      <c r="C720907" s="54">
        <v>1.7418226726490772E-2</v>
      </c>
      <c r="H720907" s="54">
        <v>0.25225860529032862</v>
      </c>
      <c r="M720907" s="54">
        <v>1.005E-2</v>
      </c>
    </row>
    <row r="720908" spans="3:13">
      <c r="C720908" s="54">
        <v>9.1568055162327189E-2</v>
      </c>
      <c r="H720908" s="54">
        <v>1.154522391840624</v>
      </c>
      <c r="M720908" s="54">
        <v>4.1910000000000003E-3</v>
      </c>
    </row>
    <row r="720909" spans="3:13">
      <c r="C720909" s="54">
        <v>4.5129438923112934E-2</v>
      </c>
      <c r="H720909" s="54">
        <v>1.0402996069596908</v>
      </c>
      <c r="M720909" s="54">
        <v>6.5300000000000004E-4</v>
      </c>
    </row>
    <row r="720910" spans="3:13">
      <c r="C720910" s="54">
        <v>4.1730626595018916E-2</v>
      </c>
      <c r="H720910" s="54">
        <v>0.94988981372467185</v>
      </c>
      <c r="M720910" s="54">
        <v>1.916E-3</v>
      </c>
    </row>
    <row r="720911" spans="3:13">
      <c r="C720911" s="54">
        <v>5.2828648431803092E-2</v>
      </c>
      <c r="H720911" s="54">
        <v>1.3137761622372364</v>
      </c>
      <c r="M720911" s="54">
        <v>6.2769999999999996E-3</v>
      </c>
    </row>
    <row r="720912" spans="3:13">
      <c r="C720912" s="54">
        <v>4.7758138428611513E-2</v>
      </c>
      <c r="H720912" s="54">
        <v>0.8876933323560392</v>
      </c>
      <c r="M720912" s="54">
        <v>3.8040000000000001E-3</v>
      </c>
    </row>
    <row r="720913" spans="3:13">
      <c r="C720913" s="54">
        <v>8.8370421335362992E-2</v>
      </c>
      <c r="H720913" s="54">
        <v>2.4315377357932824</v>
      </c>
      <c r="M720913" s="54">
        <v>2.2339999999999999E-2</v>
      </c>
    </row>
    <row r="720914" spans="3:13">
      <c r="C720914" s="54">
        <v>4.8270998206646161E-2</v>
      </c>
      <c r="H720914" s="54">
        <v>0.55191354779714785</v>
      </c>
      <c r="M720914" s="54">
        <v>1.2579E-2</v>
      </c>
    </row>
    <row r="720915" spans="3:13">
      <c r="C720915" s="54">
        <v>2.7435635935830843E-2</v>
      </c>
      <c r="H720915" s="54">
        <v>1.6581670704781704</v>
      </c>
      <c r="M720915" s="54">
        <v>4.7390000000000002E-3</v>
      </c>
    </row>
    <row r="720916" spans="3:13">
      <c r="C720916" s="54">
        <v>2.742604567359538E-2</v>
      </c>
      <c r="H720916" s="54">
        <v>0.88366407396570612</v>
      </c>
      <c r="M720916" s="54">
        <v>5.1710000000000002E-3</v>
      </c>
    </row>
    <row r="720917" spans="3:13">
      <c r="C720917" s="54">
        <v>5.7792811386112482E-2</v>
      </c>
      <c r="H720917" s="54">
        <v>0.66057008419578356</v>
      </c>
      <c r="M720917" s="54">
        <v>6.143E-3</v>
      </c>
    </row>
    <row r="720918" spans="3:13">
      <c r="C720918" s="54">
        <v>6.4995701246970891E-2</v>
      </c>
      <c r="H720918" s="54">
        <v>2.630158826949538</v>
      </c>
      <c r="M720918" s="54">
        <v>2.1676000000000001E-2</v>
      </c>
    </row>
    <row r="720919" spans="3:13">
      <c r="C720919" s="54">
        <v>0.10947431096420152</v>
      </c>
      <c r="H720919" s="54">
        <v>0.86445994415991845</v>
      </c>
      <c r="M720919" s="54">
        <v>1.337E-2</v>
      </c>
    </row>
    <row r="720920" spans="3:13">
      <c r="C720920" s="54">
        <v>4.4348950832952018E-2</v>
      </c>
      <c r="H720920" s="54">
        <v>0.86301017683041092</v>
      </c>
      <c r="M720920" s="54">
        <v>2.7339999999999999E-3</v>
      </c>
    </row>
    <row r="720921" spans="3:13">
      <c r="C720921" s="54">
        <v>8.8908291109755275E-2</v>
      </c>
      <c r="H720921" s="54">
        <v>0.68328399888534475</v>
      </c>
      <c r="M720921" s="54">
        <v>7.2820000000000003E-3</v>
      </c>
    </row>
    <row r="720922" spans="3:13">
      <c r="C720922" s="54">
        <v>6.6992408544587365E-2</v>
      </c>
      <c r="H720922" s="54">
        <v>0.666441979335476</v>
      </c>
      <c r="M720922" s="54">
        <v>8.4410000000000006E-3</v>
      </c>
    </row>
    <row r="720923" spans="3:13">
      <c r="C720923" s="54">
        <v>0.10230260038894111</v>
      </c>
      <c r="H720923" s="54">
        <v>0.84439309162889109</v>
      </c>
      <c r="M720923" s="54">
        <v>6.8950000000000001E-3</v>
      </c>
    </row>
    <row r="720924" spans="3:13">
      <c r="C720924" s="54">
        <v>7.516506817407069E-2</v>
      </c>
      <c r="H720924" s="54">
        <v>1.7888826926117365</v>
      </c>
      <c r="M720924" s="54">
        <v>1.6150000000000001E-2</v>
      </c>
    </row>
    <row r="720925" spans="3:13">
      <c r="C720925" s="54">
        <v>8.8458315191676198E-2</v>
      </c>
      <c r="H720925" s="54">
        <v>1.7695245186193906</v>
      </c>
      <c r="M720925" s="54">
        <v>2.2046E-2</v>
      </c>
    </row>
    <row r="720926" spans="3:13">
      <c r="C720926" s="54">
        <v>5.2766475957823467E-2</v>
      </c>
      <c r="H720926" s="54">
        <v>2.4769566916721195</v>
      </c>
      <c r="M720926" s="54">
        <v>2.1288999999999999E-2</v>
      </c>
    </row>
    <row r="720927" spans="3:13">
      <c r="C720927" s="54">
        <v>7.8882082704643655E-2</v>
      </c>
      <c r="H720927" s="54">
        <v>0.72338969418707011</v>
      </c>
      <c r="M720927" s="54">
        <v>7.0829999999999999E-3</v>
      </c>
    </row>
    <row r="720928" spans="3:13">
      <c r="C720928" s="54">
        <v>3.9934319161730007E-2</v>
      </c>
      <c r="H720928" s="54">
        <v>1.2145187102184853</v>
      </c>
      <c r="M720928" s="54">
        <v>4.457E-3</v>
      </c>
    </row>
    <row r="720929" spans="3:13">
      <c r="C720929" s="54">
        <v>4.9473520138967865E-2</v>
      </c>
      <c r="H720929" s="54">
        <v>0.92719115036015176</v>
      </c>
      <c r="M720929" s="54">
        <v>1.5319999999999999E-3</v>
      </c>
    </row>
    <row r="720930" spans="3:13">
      <c r="C720930" s="54">
        <v>8.5933283501507376E-2</v>
      </c>
      <c r="H720930" s="54">
        <v>0.95710533333531134</v>
      </c>
      <c r="M720930" s="54">
        <v>3.5469999999999998E-3</v>
      </c>
    </row>
    <row r="720931" spans="3:13">
      <c r="C720931" s="54">
        <v>8.3903037486537879E-2</v>
      </c>
      <c r="H720931" s="54">
        <v>0.13624322388541518</v>
      </c>
      <c r="M720931" s="54">
        <v>6.3480999999999996E-2</v>
      </c>
    </row>
    <row r="720932" spans="3:13">
      <c r="C720932" s="54">
        <v>4.5096203660596627E-2</v>
      </c>
      <c r="H720932" s="54">
        <v>0.83910288255265753</v>
      </c>
      <c r="M720932" s="54">
        <v>7.3130000000000001E-3</v>
      </c>
    </row>
    <row r="720933" spans="3:13">
      <c r="C720933" s="54">
        <v>4.74561892762718E-2</v>
      </c>
      <c r="H720933" s="54">
        <v>1.4575501446143102</v>
      </c>
      <c r="M720933" s="54">
        <v>4.4929999999999996E-3</v>
      </c>
    </row>
    <row r="720934" spans="3:13">
      <c r="C720934" s="54">
        <v>3.7301771902409665E-2</v>
      </c>
      <c r="H720934" s="54">
        <v>1.0723226474119376</v>
      </c>
      <c r="M720934" s="54">
        <v>3.0240000000000002E-3</v>
      </c>
    </row>
    <row r="720935" spans="3:13">
      <c r="C720935" s="54">
        <v>8.197247570591551E-2</v>
      </c>
      <c r="H720935" s="54">
        <v>0.9516682562066946</v>
      </c>
      <c r="M720935" s="54">
        <v>9.8930000000000008E-3</v>
      </c>
    </row>
    <row r="720936" spans="3:13">
      <c r="C720936" s="54">
        <v>4.5973586897288622E-2</v>
      </c>
      <c r="H720936" s="54">
        <v>3.9069277819552592</v>
      </c>
      <c r="M720936" s="54">
        <v>1.7845E-2</v>
      </c>
    </row>
    <row r="720937" spans="3:13">
      <c r="C720937" s="54">
        <v>0.18682881943400589</v>
      </c>
      <c r="H720937" s="54">
        <v>1.4149805236485815</v>
      </c>
      <c r="M720937" s="54">
        <v>2.3365E-2</v>
      </c>
    </row>
    <row r="720938" spans="3:13">
      <c r="C720938" s="54">
        <v>6.1667944916421961E-2</v>
      </c>
      <c r="H720938" s="54">
        <v>0.73671190350136773</v>
      </c>
      <c r="M720938" s="54">
        <v>5.1799999999999997E-3</v>
      </c>
    </row>
    <row r="720939" spans="3:13">
      <c r="C720939" s="54">
        <v>4.5748725448924728E-2</v>
      </c>
      <c r="H720939" s="54">
        <v>0.74928826455297004</v>
      </c>
      <c r="M720939" s="54">
        <v>4.9179999999999996E-3</v>
      </c>
    </row>
    <row r="720940" spans="3:13">
      <c r="C720940" s="54">
        <v>5.0761740725950395E-3</v>
      </c>
      <c r="H720940" s="54">
        <v>0.54569985204507288</v>
      </c>
      <c r="M720940" s="54">
        <v>7.9500000000000003E-4</v>
      </c>
    </row>
    <row r="720941" spans="3:13">
      <c r="C720941" s="54">
        <v>5.5107664181402539E-2</v>
      </c>
      <c r="H720941" s="54">
        <v>1.4250839924543612</v>
      </c>
      <c r="M720941" s="54">
        <v>6.5550000000000001E-3</v>
      </c>
    </row>
    <row r="720942" spans="3:13">
      <c r="C720942" s="54">
        <v>4.7591062335360472E-2</v>
      </c>
      <c r="H720942" s="54">
        <v>0.83021181325111582</v>
      </c>
      <c r="M720942" s="54">
        <v>7.489E-3</v>
      </c>
    </row>
    <row r="720943" spans="3:13">
      <c r="C720943" s="54">
        <v>2.8721736505302364E-2</v>
      </c>
      <c r="H720943" s="54">
        <v>0.93417573124540798</v>
      </c>
      <c r="M720943" s="54">
        <v>3.124E-3</v>
      </c>
    </row>
    <row r="720944" spans="3:13">
      <c r="C720944" s="54">
        <v>5.3545676131504905E-2</v>
      </c>
      <c r="H720944" s="54">
        <v>0.36545298179453939</v>
      </c>
      <c r="M720944" s="54">
        <v>2.6477000000000001E-2</v>
      </c>
    </row>
    <row r="720945" spans="3:13">
      <c r="C720945" s="54">
        <v>8.782093497681267E-4</v>
      </c>
      <c r="H720945" s="54">
        <v>1.2507751101830376</v>
      </c>
      <c r="M720945" s="54">
        <v>9.1000000000000003E-5</v>
      </c>
    </row>
    <row r="720946" spans="3:13">
      <c r="C720946" s="54">
        <v>4.0710265854282647E-2</v>
      </c>
      <c r="H720946" s="54">
        <v>0.75982678985877961</v>
      </c>
      <c r="M720946" s="54">
        <v>3.0360000000000001E-3</v>
      </c>
    </row>
    <row r="720947" spans="3:13">
      <c r="C720947" s="54">
        <v>3.7781665327779997E-2</v>
      </c>
      <c r="H720947" s="54">
        <v>7.089317904691167E-2</v>
      </c>
      <c r="M720947" s="54">
        <v>4.8391000000000003E-2</v>
      </c>
    </row>
    <row r="720948" spans="3:13">
      <c r="C720948" s="54">
        <v>2.120680180811968E-2</v>
      </c>
      <c r="H720948" s="54">
        <v>1.0771734258004013</v>
      </c>
      <c r="M720948" s="54">
        <v>2.3319999999999999E-3</v>
      </c>
    </row>
    <row r="720949" spans="3:13">
      <c r="C720949" s="54">
        <v>3.6479641426960814E-2</v>
      </c>
      <c r="H720949" s="54">
        <v>0.96927529759454656</v>
      </c>
      <c r="M720949" s="54">
        <v>2.2920000000000002E-3</v>
      </c>
    </row>
    <row r="720950" spans="3:13">
      <c r="C720950" s="54">
        <v>4.888758063401643E-2</v>
      </c>
      <c r="H720950" s="54">
        <v>0.92008399688319353</v>
      </c>
      <c r="M720950" s="54">
        <v>1.7899999999999999E-3</v>
      </c>
    </row>
    <row r="720951" spans="3:13">
      <c r="C720951" s="54">
        <v>2.9489443027787415E-2</v>
      </c>
      <c r="H720951" s="54">
        <v>0.8572094592102032</v>
      </c>
      <c r="M720951" s="54">
        <v>2.836E-3</v>
      </c>
    </row>
    <row r="720952" spans="3:13">
      <c r="C720952" s="54">
        <v>3.5794206211355054E-2</v>
      </c>
      <c r="H720952" s="54">
        <v>0.51795685396217339</v>
      </c>
      <c r="M720952" s="54">
        <v>8.0450000000000001E-3</v>
      </c>
    </row>
    <row r="720953" spans="3:13">
      <c r="C720953" s="54">
        <v>8.885580293093491E-2</v>
      </c>
      <c r="H720953" s="54">
        <v>1.3172831496082702</v>
      </c>
      <c r="M720953" s="54">
        <v>9.3650000000000001E-3</v>
      </c>
    </row>
    <row r="720954" spans="3:13">
      <c r="C720954" s="54">
        <v>2.8603795598854315E-2</v>
      </c>
      <c r="H720954" s="54">
        <v>0.61637458364227082</v>
      </c>
      <c r="M720954" s="54">
        <v>3.7799999999999999E-3</v>
      </c>
    </row>
    <row r="720955" spans="3:13">
      <c r="C720955" s="54">
        <v>2.9750287577154391E-2</v>
      </c>
      <c r="H720955" s="54">
        <v>0.94882610255893773</v>
      </c>
      <c r="M720955" s="54">
        <v>8.1800000000000004E-4</v>
      </c>
    </row>
    <row r="720956" spans="3:13">
      <c r="C720956" s="54">
        <v>4.3960780015009325E-2</v>
      </c>
      <c r="H720956" s="54">
        <v>0.83574717432239631</v>
      </c>
      <c r="M720956" s="54">
        <v>2.1810000000000002E-3</v>
      </c>
    </row>
    <row r="720957" spans="3:13">
      <c r="C720957" s="54">
        <v>1.6758963639937639E-2</v>
      </c>
      <c r="H720957" s="54">
        <v>1.3788170063221501</v>
      </c>
      <c r="M720957" s="54">
        <v>1.5920000000000001E-3</v>
      </c>
    </row>
    <row r="720958" spans="3:13">
      <c r="C720958" s="54">
        <v>4.4672080474894009E-2</v>
      </c>
      <c r="H720958" s="54">
        <v>1.0096716356022046</v>
      </c>
      <c r="M720958" s="54">
        <v>1.5969999999999999E-3</v>
      </c>
    </row>
    <row r="720959" spans="3:13">
      <c r="C720959" s="54">
        <v>0.17436949880896915</v>
      </c>
      <c r="H720959" s="54">
        <v>0.38665621958351226</v>
      </c>
      <c r="M720959" s="54">
        <v>3.3798000000000002E-2</v>
      </c>
    </row>
    <row r="720960" spans="3:13">
      <c r="C720960" s="54">
        <v>3.6780465204438513E-2</v>
      </c>
      <c r="H720960" s="54">
        <v>1.0507508843656985</v>
      </c>
      <c r="M720960" s="54">
        <v>1.0460000000000001E-3</v>
      </c>
    </row>
    <row r="720961" spans="3:13">
      <c r="C720961" s="54">
        <v>3.0833000459134109E-2</v>
      </c>
      <c r="H720961" s="54">
        <v>0.83756723499575947</v>
      </c>
      <c r="M720961" s="54">
        <v>2.4780000000000002E-3</v>
      </c>
    </row>
    <row r="720962" spans="3:13">
      <c r="C720962" s="54">
        <v>3.8043685361934088E-2</v>
      </c>
      <c r="H720962" s="54">
        <v>0.739255292424569</v>
      </c>
      <c r="M720962" s="54">
        <v>3.6099999999999999E-3</v>
      </c>
    </row>
    <row r="720963" spans="3:13">
      <c r="C720963" s="54">
        <v>2.9140050401477605E-2</v>
      </c>
      <c r="H720963" s="54">
        <v>0.98815717751944543</v>
      </c>
      <c r="M720963" s="54">
        <v>1.361E-3</v>
      </c>
    </row>
    <row r="720964" spans="3:13">
      <c r="C720964" s="54">
        <v>4.9942922227896681E-2</v>
      </c>
      <c r="H720964" s="54">
        <v>1.014306074005735</v>
      </c>
      <c r="M720964" s="54">
        <v>9.41E-4</v>
      </c>
    </row>
    <row r="720965" spans="3:13">
      <c r="C720965" s="54">
        <v>4.9463082108494615E-2</v>
      </c>
      <c r="H720965" s="54">
        <v>0.82678008761581667</v>
      </c>
      <c r="M720965" s="54">
        <v>3.4619999999999998E-3</v>
      </c>
    </row>
    <row r="720966" spans="3:13">
      <c r="C720966" s="54">
        <v>4.606552000699727E-2</v>
      </c>
      <c r="H720966" s="54">
        <v>0.89469986428125048</v>
      </c>
      <c r="M720966" s="54">
        <v>2.5360000000000001E-3</v>
      </c>
    </row>
    <row r="720967" spans="3:13">
      <c r="C720967" s="54">
        <v>3.5554141456631529E-2</v>
      </c>
      <c r="H720967" s="54">
        <v>1.1950610358590832</v>
      </c>
      <c r="M720967" s="54">
        <v>4.1619999999999999E-3</v>
      </c>
    </row>
    <row r="720968" spans="3:13">
      <c r="C720968" s="54">
        <v>3.2671684903604142E-2</v>
      </c>
      <c r="H720968" s="54">
        <v>1.1379173950693919</v>
      </c>
      <c r="M720968" s="54">
        <v>2.0449999999999999E-3</v>
      </c>
    </row>
    <row r="720969" spans="3:13">
      <c r="C720969" s="54">
        <v>3.3631924750098185E-2</v>
      </c>
      <c r="H720969" s="54">
        <v>1.2654922075171169</v>
      </c>
      <c r="M720969" s="54">
        <v>3.0379999999999999E-3</v>
      </c>
    </row>
    <row r="720970" spans="3:13">
      <c r="C720970" s="54">
        <v>2.0936738861138157E-2</v>
      </c>
      <c r="H720970" s="54">
        <v>0.40589174644881959</v>
      </c>
      <c r="M720970" s="54">
        <v>6.1500000000000001E-3</v>
      </c>
    </row>
    <row r="720971" spans="3:13">
      <c r="C720971" s="54">
        <v>3.0772951187603426E-2</v>
      </c>
      <c r="H720971" s="54">
        <v>1.1107272593582402</v>
      </c>
      <c r="M720971" s="54">
        <v>2.5799999999999998E-3</v>
      </c>
    </row>
    <row r="720972" spans="3:13">
      <c r="C720972" s="54">
        <v>0.21190060412260434</v>
      </c>
      <c r="H720972" s="54">
        <v>0.90907293396195543</v>
      </c>
      <c r="M720972" s="54">
        <v>1.2007E-2</v>
      </c>
    </row>
    <row r="720973" spans="3:13">
      <c r="C720973" s="54">
        <v>5.8735137891407052E-2</v>
      </c>
      <c r="H720973" s="54">
        <v>2.1810264457932513</v>
      </c>
      <c r="M720973" s="54">
        <v>1.6843E-2</v>
      </c>
    </row>
    <row r="720974" spans="3:13">
      <c r="C720974" s="54">
        <v>1.791399797858231E-2</v>
      </c>
      <c r="H720974" s="54">
        <v>0.83331893671806789</v>
      </c>
      <c r="M720974" s="54">
        <v>1.6000000000000001E-3</v>
      </c>
    </row>
    <row r="720975" spans="3:13">
      <c r="C720975" s="54">
        <v>2.8595590197915115E-2</v>
      </c>
      <c r="H720975" s="54">
        <v>1.1021728286262631</v>
      </c>
      <c r="M720975" s="54">
        <v>2.0089999999999999E-3</v>
      </c>
    </row>
    <row r="720976" spans="3:13">
      <c r="C720976" s="54">
        <v>1.518851294974388E-2</v>
      </c>
      <c r="H720976" s="54">
        <v>0.73633525247542397</v>
      </c>
      <c r="M720976" s="54">
        <v>1.647E-3</v>
      </c>
    </row>
    <row r="720977" spans="3:13">
      <c r="C720977" s="54">
        <v>1.3152287542009386E-2</v>
      </c>
      <c r="H720977" s="54">
        <v>2.0654325961447135</v>
      </c>
      <c r="M720977" s="54">
        <v>3.503E-3</v>
      </c>
    </row>
    <row r="720978" spans="3:13">
      <c r="C720978" s="54">
        <v>3.223722703468343E-2</v>
      </c>
      <c r="H720978" s="54">
        <v>0.9780420492915104</v>
      </c>
      <c r="M720978" s="54">
        <v>1.668E-3</v>
      </c>
    </row>
    <row r="720979" spans="3:13">
      <c r="C720979" s="54">
        <v>2.3282267087558896E-4</v>
      </c>
      <c r="H720979" s="54">
        <v>0</v>
      </c>
      <c r="M720979" s="54">
        <v>4.1199999999999999E-4</v>
      </c>
    </row>
    <row r="737282" spans="3:13">
      <c r="C737282" s="54" t="s">
        <v>1223</v>
      </c>
      <c r="H737282" s="54" t="s">
        <v>1231</v>
      </c>
      <c r="M737282" s="54" t="s">
        <v>1224</v>
      </c>
    </row>
    <row r="737283" spans="3:13">
      <c r="C737283" s="54">
        <v>4.5059906413157817E-2</v>
      </c>
      <c r="H737283" s="54">
        <v>0.96371085163482217</v>
      </c>
      <c r="M737283" s="54">
        <v>9.9200000000000004E-4</v>
      </c>
    </row>
    <row r="737284" spans="3:13">
      <c r="C737284" s="54">
        <v>3.740606523632322E-2</v>
      </c>
      <c r="H737284" s="54">
        <v>0.48465474320031932</v>
      </c>
      <c r="M737284" s="54">
        <v>1.9996E-2</v>
      </c>
    </row>
    <row r="737285" spans="3:13">
      <c r="C737285" s="54">
        <v>2.1970145413600834E-2</v>
      </c>
      <c r="H737285" s="54">
        <v>1.5528938933845255</v>
      </c>
      <c r="M737285" s="54">
        <v>3.3969999999999998E-3</v>
      </c>
    </row>
    <row r="737286" spans="3:13">
      <c r="C737286" s="54">
        <v>2.8353772922653429E-2</v>
      </c>
      <c r="H737286" s="54">
        <v>0.57426789549802493</v>
      </c>
      <c r="M737286" s="54">
        <v>4.248E-3</v>
      </c>
    </row>
    <row r="737287" spans="3:13">
      <c r="C737287" s="54">
        <v>4.3049601739210519E-2</v>
      </c>
      <c r="H737287" s="54">
        <v>0.87481123848233699</v>
      </c>
      <c r="M737287" s="54">
        <v>2.7699999999999999E-3</v>
      </c>
    </row>
    <row r="737288" spans="3:13">
      <c r="C737288" s="54">
        <v>5.3876270837737335E-2</v>
      </c>
      <c r="H737288" s="54">
        <v>1.6349631897970485</v>
      </c>
      <c r="M737288" s="54">
        <v>7.2779999999999997E-3</v>
      </c>
    </row>
    <row r="737289" spans="3:13">
      <c r="C737289" s="54">
        <v>3.8925127935938782E-2</v>
      </c>
      <c r="H737289" s="54">
        <v>0.78659382910081799</v>
      </c>
      <c r="M737289" s="54">
        <v>8.7290000000000006E-3</v>
      </c>
    </row>
    <row r="737290" spans="3:13">
      <c r="C737290" s="54">
        <v>5.9039956989634164E-2</v>
      </c>
      <c r="H737290" s="54">
        <v>0.85731048901214202</v>
      </c>
      <c r="M737290" s="54">
        <v>1.3089999999999999E-2</v>
      </c>
    </row>
    <row r="737291" spans="3:13">
      <c r="C737291" s="54">
        <v>1.7418226726490772E-2</v>
      </c>
      <c r="H737291" s="54">
        <v>0.25225860529032862</v>
      </c>
      <c r="M737291" s="54">
        <v>1.005E-2</v>
      </c>
    </row>
    <row r="737292" spans="3:13">
      <c r="C737292" s="54">
        <v>9.1568055162327189E-2</v>
      </c>
      <c r="H737292" s="54">
        <v>1.154522391840624</v>
      </c>
      <c r="M737292" s="54">
        <v>4.1910000000000003E-3</v>
      </c>
    </row>
    <row r="737293" spans="3:13">
      <c r="C737293" s="54">
        <v>4.5129438923112934E-2</v>
      </c>
      <c r="H737293" s="54">
        <v>1.0402996069596908</v>
      </c>
      <c r="M737293" s="54">
        <v>6.5300000000000004E-4</v>
      </c>
    </row>
    <row r="737294" spans="3:13">
      <c r="C737294" s="54">
        <v>4.1730626595018916E-2</v>
      </c>
      <c r="H737294" s="54">
        <v>0.94988981372467185</v>
      </c>
      <c r="M737294" s="54">
        <v>1.916E-3</v>
      </c>
    </row>
    <row r="737295" spans="3:13">
      <c r="C737295" s="54">
        <v>5.2828648431803092E-2</v>
      </c>
      <c r="H737295" s="54">
        <v>1.3137761622372364</v>
      </c>
      <c r="M737295" s="54">
        <v>6.2769999999999996E-3</v>
      </c>
    </row>
    <row r="737296" spans="3:13">
      <c r="C737296" s="54">
        <v>4.7758138428611513E-2</v>
      </c>
      <c r="H737296" s="54">
        <v>0.8876933323560392</v>
      </c>
      <c r="M737296" s="54">
        <v>3.8040000000000001E-3</v>
      </c>
    </row>
    <row r="737297" spans="3:13">
      <c r="C737297" s="54">
        <v>8.8370421335362992E-2</v>
      </c>
      <c r="H737297" s="54">
        <v>2.4315377357932824</v>
      </c>
      <c r="M737297" s="54">
        <v>2.2339999999999999E-2</v>
      </c>
    </row>
    <row r="737298" spans="3:13">
      <c r="C737298" s="54">
        <v>4.8270998206646161E-2</v>
      </c>
      <c r="H737298" s="54">
        <v>0.55191354779714785</v>
      </c>
      <c r="M737298" s="54">
        <v>1.2579E-2</v>
      </c>
    </row>
    <row r="737299" spans="3:13">
      <c r="C737299" s="54">
        <v>2.7435635935830843E-2</v>
      </c>
      <c r="H737299" s="54">
        <v>1.6581670704781704</v>
      </c>
      <c r="M737299" s="54">
        <v>4.7390000000000002E-3</v>
      </c>
    </row>
    <row r="737300" spans="3:13">
      <c r="C737300" s="54">
        <v>2.742604567359538E-2</v>
      </c>
      <c r="H737300" s="54">
        <v>0.88366407396570612</v>
      </c>
      <c r="M737300" s="54">
        <v>5.1710000000000002E-3</v>
      </c>
    </row>
    <row r="737301" spans="3:13">
      <c r="C737301" s="54">
        <v>5.7792811386112482E-2</v>
      </c>
      <c r="H737301" s="54">
        <v>0.66057008419578356</v>
      </c>
      <c r="M737301" s="54">
        <v>6.143E-3</v>
      </c>
    </row>
    <row r="737302" spans="3:13">
      <c r="C737302" s="54">
        <v>6.4995701246970891E-2</v>
      </c>
      <c r="H737302" s="54">
        <v>2.630158826949538</v>
      </c>
      <c r="M737302" s="54">
        <v>2.1676000000000001E-2</v>
      </c>
    </row>
    <row r="737303" spans="3:13">
      <c r="C737303" s="54">
        <v>0.10947431096420152</v>
      </c>
      <c r="H737303" s="54">
        <v>0.86445994415991845</v>
      </c>
      <c r="M737303" s="54">
        <v>1.337E-2</v>
      </c>
    </row>
    <row r="737304" spans="3:13">
      <c r="C737304" s="54">
        <v>4.4348950832952018E-2</v>
      </c>
      <c r="H737304" s="54">
        <v>0.86301017683041092</v>
      </c>
      <c r="M737304" s="54">
        <v>2.7339999999999999E-3</v>
      </c>
    </row>
    <row r="737305" spans="3:13">
      <c r="C737305" s="54">
        <v>8.8908291109755275E-2</v>
      </c>
      <c r="H737305" s="54">
        <v>0.68328399888534475</v>
      </c>
      <c r="M737305" s="54">
        <v>7.2820000000000003E-3</v>
      </c>
    </row>
    <row r="737306" spans="3:13">
      <c r="C737306" s="54">
        <v>6.6992408544587365E-2</v>
      </c>
      <c r="H737306" s="54">
        <v>0.666441979335476</v>
      </c>
      <c r="M737306" s="54">
        <v>8.4410000000000006E-3</v>
      </c>
    </row>
    <row r="737307" spans="3:13">
      <c r="C737307" s="54">
        <v>0.10230260038894111</v>
      </c>
      <c r="H737307" s="54">
        <v>0.84439309162889109</v>
      </c>
      <c r="M737307" s="54">
        <v>6.8950000000000001E-3</v>
      </c>
    </row>
    <row r="737308" spans="3:13">
      <c r="C737308" s="54">
        <v>7.516506817407069E-2</v>
      </c>
      <c r="H737308" s="54">
        <v>1.7888826926117365</v>
      </c>
      <c r="M737308" s="54">
        <v>1.6150000000000001E-2</v>
      </c>
    </row>
    <row r="737309" spans="3:13">
      <c r="C737309" s="54">
        <v>8.8458315191676198E-2</v>
      </c>
      <c r="H737309" s="54">
        <v>1.7695245186193906</v>
      </c>
      <c r="M737309" s="54">
        <v>2.2046E-2</v>
      </c>
    </row>
    <row r="737310" spans="3:13">
      <c r="C737310" s="54">
        <v>5.2766475957823467E-2</v>
      </c>
      <c r="H737310" s="54">
        <v>2.4769566916721195</v>
      </c>
      <c r="M737310" s="54">
        <v>2.1288999999999999E-2</v>
      </c>
    </row>
    <row r="737311" spans="3:13">
      <c r="C737311" s="54">
        <v>7.8882082704643655E-2</v>
      </c>
      <c r="H737311" s="54">
        <v>0.72338969418707011</v>
      </c>
      <c r="M737311" s="54">
        <v>7.0829999999999999E-3</v>
      </c>
    </row>
    <row r="737312" spans="3:13">
      <c r="C737312" s="54">
        <v>3.9934319161730007E-2</v>
      </c>
      <c r="H737312" s="54">
        <v>1.2145187102184853</v>
      </c>
      <c r="M737312" s="54">
        <v>4.457E-3</v>
      </c>
    </row>
    <row r="737313" spans="3:13">
      <c r="C737313" s="54">
        <v>4.9473520138967865E-2</v>
      </c>
      <c r="H737313" s="54">
        <v>0.92719115036015176</v>
      </c>
      <c r="M737313" s="54">
        <v>1.5319999999999999E-3</v>
      </c>
    </row>
    <row r="737314" spans="3:13">
      <c r="C737314" s="54">
        <v>8.5933283501507376E-2</v>
      </c>
      <c r="H737314" s="54">
        <v>0.95710533333531134</v>
      </c>
      <c r="M737314" s="54">
        <v>3.5469999999999998E-3</v>
      </c>
    </row>
    <row r="737315" spans="3:13">
      <c r="C737315" s="54">
        <v>8.3903037486537879E-2</v>
      </c>
      <c r="H737315" s="54">
        <v>0.13624322388541518</v>
      </c>
      <c r="M737315" s="54">
        <v>6.3480999999999996E-2</v>
      </c>
    </row>
    <row r="737316" spans="3:13">
      <c r="C737316" s="54">
        <v>4.5096203660596627E-2</v>
      </c>
      <c r="H737316" s="54">
        <v>0.83910288255265753</v>
      </c>
      <c r="M737316" s="54">
        <v>7.3130000000000001E-3</v>
      </c>
    </row>
    <row r="737317" spans="3:13">
      <c r="C737317" s="54">
        <v>4.74561892762718E-2</v>
      </c>
      <c r="H737317" s="54">
        <v>1.4575501446143102</v>
      </c>
      <c r="M737317" s="54">
        <v>4.4929999999999996E-3</v>
      </c>
    </row>
    <row r="737318" spans="3:13">
      <c r="C737318" s="54">
        <v>3.7301771902409665E-2</v>
      </c>
      <c r="H737318" s="54">
        <v>1.0723226474119376</v>
      </c>
      <c r="M737318" s="54">
        <v>3.0240000000000002E-3</v>
      </c>
    </row>
    <row r="737319" spans="3:13">
      <c r="C737319" s="54">
        <v>8.197247570591551E-2</v>
      </c>
      <c r="H737319" s="54">
        <v>0.9516682562066946</v>
      </c>
      <c r="M737319" s="54">
        <v>9.8930000000000008E-3</v>
      </c>
    </row>
    <row r="737320" spans="3:13">
      <c r="C737320" s="54">
        <v>4.5973586897288622E-2</v>
      </c>
      <c r="H737320" s="54">
        <v>3.9069277819552592</v>
      </c>
      <c r="M737320" s="54">
        <v>1.7845E-2</v>
      </c>
    </row>
    <row r="737321" spans="3:13">
      <c r="C737321" s="54">
        <v>0.18682881943400589</v>
      </c>
      <c r="H737321" s="54">
        <v>1.4149805236485815</v>
      </c>
      <c r="M737321" s="54">
        <v>2.3365E-2</v>
      </c>
    </row>
    <row r="737322" spans="3:13">
      <c r="C737322" s="54">
        <v>6.1667944916421961E-2</v>
      </c>
      <c r="H737322" s="54">
        <v>0.73671190350136773</v>
      </c>
      <c r="M737322" s="54">
        <v>5.1799999999999997E-3</v>
      </c>
    </row>
    <row r="737323" spans="3:13">
      <c r="C737323" s="54">
        <v>4.5748725448924728E-2</v>
      </c>
      <c r="H737323" s="54">
        <v>0.74928826455297004</v>
      </c>
      <c r="M737323" s="54">
        <v>4.9179999999999996E-3</v>
      </c>
    </row>
    <row r="737324" spans="3:13">
      <c r="C737324" s="54">
        <v>5.0761740725950395E-3</v>
      </c>
      <c r="H737324" s="54">
        <v>0.54569985204507288</v>
      </c>
      <c r="M737324" s="54">
        <v>7.9500000000000003E-4</v>
      </c>
    </row>
    <row r="737325" spans="3:13">
      <c r="C737325" s="54">
        <v>5.5107664181402539E-2</v>
      </c>
      <c r="H737325" s="54">
        <v>1.4250839924543612</v>
      </c>
      <c r="M737325" s="54">
        <v>6.5550000000000001E-3</v>
      </c>
    </row>
    <row r="737326" spans="3:13">
      <c r="C737326" s="54">
        <v>4.7591062335360472E-2</v>
      </c>
      <c r="H737326" s="54">
        <v>0.83021181325111582</v>
      </c>
      <c r="M737326" s="54">
        <v>7.489E-3</v>
      </c>
    </row>
    <row r="737327" spans="3:13">
      <c r="C737327" s="54">
        <v>2.8721736505302364E-2</v>
      </c>
      <c r="H737327" s="54">
        <v>0.93417573124540798</v>
      </c>
      <c r="M737327" s="54">
        <v>3.124E-3</v>
      </c>
    </row>
    <row r="737328" spans="3:13">
      <c r="C737328" s="54">
        <v>5.3545676131504905E-2</v>
      </c>
      <c r="H737328" s="54">
        <v>0.36545298179453939</v>
      </c>
      <c r="M737328" s="54">
        <v>2.6477000000000001E-2</v>
      </c>
    </row>
    <row r="737329" spans="3:13">
      <c r="C737329" s="54">
        <v>8.782093497681267E-4</v>
      </c>
      <c r="H737329" s="54">
        <v>1.2507751101830376</v>
      </c>
      <c r="M737329" s="54">
        <v>9.1000000000000003E-5</v>
      </c>
    </row>
    <row r="737330" spans="3:13">
      <c r="C737330" s="54">
        <v>4.0710265854282647E-2</v>
      </c>
      <c r="H737330" s="54">
        <v>0.75982678985877961</v>
      </c>
      <c r="M737330" s="54">
        <v>3.0360000000000001E-3</v>
      </c>
    </row>
    <row r="737331" spans="3:13">
      <c r="C737331" s="54">
        <v>3.7781665327779997E-2</v>
      </c>
      <c r="H737331" s="54">
        <v>7.089317904691167E-2</v>
      </c>
      <c r="M737331" s="54">
        <v>4.8391000000000003E-2</v>
      </c>
    </row>
    <row r="737332" spans="3:13">
      <c r="C737332" s="54">
        <v>2.120680180811968E-2</v>
      </c>
      <c r="H737332" s="54">
        <v>1.0771734258004013</v>
      </c>
      <c r="M737332" s="54">
        <v>2.3319999999999999E-3</v>
      </c>
    </row>
    <row r="737333" spans="3:13">
      <c r="C737333" s="54">
        <v>3.6479641426960814E-2</v>
      </c>
      <c r="H737333" s="54">
        <v>0.96927529759454656</v>
      </c>
      <c r="M737333" s="54">
        <v>2.2920000000000002E-3</v>
      </c>
    </row>
    <row r="737334" spans="3:13">
      <c r="C737334" s="54">
        <v>4.888758063401643E-2</v>
      </c>
      <c r="H737334" s="54">
        <v>0.92008399688319353</v>
      </c>
      <c r="M737334" s="54">
        <v>1.7899999999999999E-3</v>
      </c>
    </row>
    <row r="737335" spans="3:13">
      <c r="C737335" s="54">
        <v>2.9489443027787415E-2</v>
      </c>
      <c r="H737335" s="54">
        <v>0.8572094592102032</v>
      </c>
      <c r="M737335" s="54">
        <v>2.836E-3</v>
      </c>
    </row>
    <row r="737336" spans="3:13">
      <c r="C737336" s="54">
        <v>3.5794206211355054E-2</v>
      </c>
      <c r="H737336" s="54">
        <v>0.51795685396217339</v>
      </c>
      <c r="M737336" s="54">
        <v>8.0450000000000001E-3</v>
      </c>
    </row>
    <row r="737337" spans="3:13">
      <c r="C737337" s="54">
        <v>8.885580293093491E-2</v>
      </c>
      <c r="H737337" s="54">
        <v>1.3172831496082702</v>
      </c>
      <c r="M737337" s="54">
        <v>9.3650000000000001E-3</v>
      </c>
    </row>
    <row r="737338" spans="3:13">
      <c r="C737338" s="54">
        <v>2.8603795598854315E-2</v>
      </c>
      <c r="H737338" s="54">
        <v>0.61637458364227082</v>
      </c>
      <c r="M737338" s="54">
        <v>3.7799999999999999E-3</v>
      </c>
    </row>
    <row r="737339" spans="3:13">
      <c r="C737339" s="54">
        <v>2.9750287577154391E-2</v>
      </c>
      <c r="H737339" s="54">
        <v>0.94882610255893773</v>
      </c>
      <c r="M737339" s="54">
        <v>8.1800000000000004E-4</v>
      </c>
    </row>
    <row r="737340" spans="3:13">
      <c r="C737340" s="54">
        <v>4.3960780015009325E-2</v>
      </c>
      <c r="H737340" s="54">
        <v>0.83574717432239631</v>
      </c>
      <c r="M737340" s="54">
        <v>2.1810000000000002E-3</v>
      </c>
    </row>
    <row r="737341" spans="3:13">
      <c r="C737341" s="54">
        <v>1.6758963639937639E-2</v>
      </c>
      <c r="H737341" s="54">
        <v>1.3788170063221501</v>
      </c>
      <c r="M737341" s="54">
        <v>1.5920000000000001E-3</v>
      </c>
    </row>
    <row r="737342" spans="3:13">
      <c r="C737342" s="54">
        <v>4.4672080474894009E-2</v>
      </c>
      <c r="H737342" s="54">
        <v>1.0096716356022046</v>
      </c>
      <c r="M737342" s="54">
        <v>1.5969999999999999E-3</v>
      </c>
    </row>
    <row r="737343" spans="3:13">
      <c r="C737343" s="54">
        <v>0.17436949880896915</v>
      </c>
      <c r="H737343" s="54">
        <v>0.38665621958351226</v>
      </c>
      <c r="M737343" s="54">
        <v>3.3798000000000002E-2</v>
      </c>
    </row>
    <row r="737344" spans="3:13">
      <c r="C737344" s="54">
        <v>3.6780465204438513E-2</v>
      </c>
      <c r="H737344" s="54">
        <v>1.0507508843656985</v>
      </c>
      <c r="M737344" s="54">
        <v>1.0460000000000001E-3</v>
      </c>
    </row>
    <row r="737345" spans="3:13">
      <c r="C737345" s="54">
        <v>3.0833000459134109E-2</v>
      </c>
      <c r="H737345" s="54">
        <v>0.83756723499575947</v>
      </c>
      <c r="M737345" s="54">
        <v>2.4780000000000002E-3</v>
      </c>
    </row>
    <row r="737346" spans="3:13">
      <c r="C737346" s="54">
        <v>3.8043685361934088E-2</v>
      </c>
      <c r="H737346" s="54">
        <v>0.739255292424569</v>
      </c>
      <c r="M737346" s="54">
        <v>3.6099999999999999E-3</v>
      </c>
    </row>
    <row r="737347" spans="3:13">
      <c r="C737347" s="54">
        <v>2.9140050401477605E-2</v>
      </c>
      <c r="H737347" s="54">
        <v>0.98815717751944543</v>
      </c>
      <c r="M737347" s="54">
        <v>1.361E-3</v>
      </c>
    </row>
    <row r="737348" spans="3:13">
      <c r="C737348" s="54">
        <v>4.9942922227896681E-2</v>
      </c>
      <c r="H737348" s="54">
        <v>1.014306074005735</v>
      </c>
      <c r="M737348" s="54">
        <v>9.41E-4</v>
      </c>
    </row>
    <row r="737349" spans="3:13">
      <c r="C737349" s="54">
        <v>4.9463082108494615E-2</v>
      </c>
      <c r="H737349" s="54">
        <v>0.82678008761581667</v>
      </c>
      <c r="M737349" s="54">
        <v>3.4619999999999998E-3</v>
      </c>
    </row>
    <row r="737350" spans="3:13">
      <c r="C737350" s="54">
        <v>4.606552000699727E-2</v>
      </c>
      <c r="H737350" s="54">
        <v>0.89469986428125048</v>
      </c>
      <c r="M737350" s="54">
        <v>2.5360000000000001E-3</v>
      </c>
    </row>
    <row r="737351" spans="3:13">
      <c r="C737351" s="54">
        <v>3.5554141456631529E-2</v>
      </c>
      <c r="H737351" s="54">
        <v>1.1950610358590832</v>
      </c>
      <c r="M737351" s="54">
        <v>4.1619999999999999E-3</v>
      </c>
    </row>
    <row r="737352" spans="3:13">
      <c r="C737352" s="54">
        <v>3.2671684903604142E-2</v>
      </c>
      <c r="H737352" s="54">
        <v>1.1379173950693919</v>
      </c>
      <c r="M737352" s="54">
        <v>2.0449999999999999E-3</v>
      </c>
    </row>
    <row r="737353" spans="3:13">
      <c r="C737353" s="54">
        <v>3.3631924750098185E-2</v>
      </c>
      <c r="H737353" s="54">
        <v>1.2654922075171169</v>
      </c>
      <c r="M737353" s="54">
        <v>3.0379999999999999E-3</v>
      </c>
    </row>
    <row r="737354" spans="3:13">
      <c r="C737354" s="54">
        <v>2.0936738861138157E-2</v>
      </c>
      <c r="H737354" s="54">
        <v>0.40589174644881959</v>
      </c>
      <c r="M737354" s="54">
        <v>6.1500000000000001E-3</v>
      </c>
    </row>
    <row r="737355" spans="3:13">
      <c r="C737355" s="54">
        <v>3.0772951187603426E-2</v>
      </c>
      <c r="H737355" s="54">
        <v>1.1107272593582402</v>
      </c>
      <c r="M737355" s="54">
        <v>2.5799999999999998E-3</v>
      </c>
    </row>
    <row r="737356" spans="3:13">
      <c r="C737356" s="54">
        <v>0.21190060412260434</v>
      </c>
      <c r="H737356" s="54">
        <v>0.90907293396195543</v>
      </c>
      <c r="M737356" s="54">
        <v>1.2007E-2</v>
      </c>
    </row>
    <row r="737357" spans="3:13">
      <c r="C737357" s="54">
        <v>5.8735137891407052E-2</v>
      </c>
      <c r="H737357" s="54">
        <v>2.1810264457932513</v>
      </c>
      <c r="M737357" s="54">
        <v>1.6843E-2</v>
      </c>
    </row>
    <row r="737358" spans="3:13">
      <c r="C737358" s="54">
        <v>1.791399797858231E-2</v>
      </c>
      <c r="H737358" s="54">
        <v>0.83331893671806789</v>
      </c>
      <c r="M737358" s="54">
        <v>1.6000000000000001E-3</v>
      </c>
    </row>
    <row r="737359" spans="3:13">
      <c r="C737359" s="54">
        <v>2.8595590197915115E-2</v>
      </c>
      <c r="H737359" s="54">
        <v>1.1021728286262631</v>
      </c>
      <c r="M737359" s="54">
        <v>2.0089999999999999E-3</v>
      </c>
    </row>
    <row r="737360" spans="3:13">
      <c r="C737360" s="54">
        <v>1.518851294974388E-2</v>
      </c>
      <c r="H737360" s="54">
        <v>0.73633525247542397</v>
      </c>
      <c r="M737360" s="54">
        <v>1.647E-3</v>
      </c>
    </row>
    <row r="737361" spans="3:13">
      <c r="C737361" s="54">
        <v>1.3152287542009386E-2</v>
      </c>
      <c r="H737361" s="54">
        <v>2.0654325961447135</v>
      </c>
      <c r="M737361" s="54">
        <v>3.503E-3</v>
      </c>
    </row>
    <row r="737362" spans="3:13">
      <c r="C737362" s="54">
        <v>3.223722703468343E-2</v>
      </c>
      <c r="H737362" s="54">
        <v>0.9780420492915104</v>
      </c>
      <c r="M737362" s="54">
        <v>1.668E-3</v>
      </c>
    </row>
    <row r="737363" spans="3:13">
      <c r="C737363" s="54">
        <v>2.3282267087558896E-4</v>
      </c>
      <c r="H737363" s="54">
        <v>0</v>
      </c>
      <c r="M737363" s="54">
        <v>4.1199999999999999E-4</v>
      </c>
    </row>
    <row r="753666" spans="3:13">
      <c r="C753666" s="54" t="s">
        <v>1223</v>
      </c>
      <c r="H753666" s="54" t="s">
        <v>1231</v>
      </c>
      <c r="M753666" s="54" t="s">
        <v>1224</v>
      </c>
    </row>
    <row r="753667" spans="3:13">
      <c r="C753667" s="54">
        <v>4.5059906413157817E-2</v>
      </c>
      <c r="H753667" s="54">
        <v>0.96371085163482217</v>
      </c>
      <c r="M753667" s="54">
        <v>9.9200000000000004E-4</v>
      </c>
    </row>
    <row r="753668" spans="3:13">
      <c r="C753668" s="54">
        <v>3.740606523632322E-2</v>
      </c>
      <c r="H753668" s="54">
        <v>0.48465474320031932</v>
      </c>
      <c r="M753668" s="54">
        <v>1.9996E-2</v>
      </c>
    </row>
    <row r="753669" spans="3:13">
      <c r="C753669" s="54">
        <v>2.1970145413600834E-2</v>
      </c>
      <c r="H753669" s="54">
        <v>1.5528938933845255</v>
      </c>
      <c r="M753669" s="54">
        <v>3.3969999999999998E-3</v>
      </c>
    </row>
    <row r="753670" spans="3:13">
      <c r="C753670" s="54">
        <v>2.8353772922653429E-2</v>
      </c>
      <c r="H753670" s="54">
        <v>0.57426789549802493</v>
      </c>
      <c r="M753670" s="54">
        <v>4.248E-3</v>
      </c>
    </row>
    <row r="753671" spans="3:13">
      <c r="C753671" s="54">
        <v>4.3049601739210519E-2</v>
      </c>
      <c r="H753671" s="54">
        <v>0.87481123848233699</v>
      </c>
      <c r="M753671" s="54">
        <v>2.7699999999999999E-3</v>
      </c>
    </row>
    <row r="753672" spans="3:13">
      <c r="C753672" s="54">
        <v>5.3876270837737335E-2</v>
      </c>
      <c r="H753672" s="54">
        <v>1.6349631897970485</v>
      </c>
      <c r="M753672" s="54">
        <v>7.2779999999999997E-3</v>
      </c>
    </row>
    <row r="753673" spans="3:13">
      <c r="C753673" s="54">
        <v>3.8925127935938782E-2</v>
      </c>
      <c r="H753673" s="54">
        <v>0.78659382910081799</v>
      </c>
      <c r="M753673" s="54">
        <v>8.7290000000000006E-3</v>
      </c>
    </row>
    <row r="753674" spans="3:13">
      <c r="C753674" s="54">
        <v>5.9039956989634164E-2</v>
      </c>
      <c r="H753674" s="54">
        <v>0.85731048901214202</v>
      </c>
      <c r="M753674" s="54">
        <v>1.3089999999999999E-2</v>
      </c>
    </row>
    <row r="753675" spans="3:13">
      <c r="C753675" s="54">
        <v>1.7418226726490772E-2</v>
      </c>
      <c r="H753675" s="54">
        <v>0.25225860529032862</v>
      </c>
      <c r="M753675" s="54">
        <v>1.005E-2</v>
      </c>
    </row>
    <row r="753676" spans="3:13">
      <c r="C753676" s="54">
        <v>9.1568055162327189E-2</v>
      </c>
      <c r="H753676" s="54">
        <v>1.154522391840624</v>
      </c>
      <c r="M753676" s="54">
        <v>4.1910000000000003E-3</v>
      </c>
    </row>
    <row r="753677" spans="3:13">
      <c r="C753677" s="54">
        <v>4.5129438923112934E-2</v>
      </c>
      <c r="H753677" s="54">
        <v>1.0402996069596908</v>
      </c>
      <c r="M753677" s="54">
        <v>6.5300000000000004E-4</v>
      </c>
    </row>
    <row r="753678" spans="3:13">
      <c r="C753678" s="54">
        <v>4.1730626595018916E-2</v>
      </c>
      <c r="H753678" s="54">
        <v>0.94988981372467185</v>
      </c>
      <c r="M753678" s="54">
        <v>1.916E-3</v>
      </c>
    </row>
    <row r="753679" spans="3:13">
      <c r="C753679" s="54">
        <v>5.2828648431803092E-2</v>
      </c>
      <c r="H753679" s="54">
        <v>1.3137761622372364</v>
      </c>
      <c r="M753679" s="54">
        <v>6.2769999999999996E-3</v>
      </c>
    </row>
    <row r="753680" spans="3:13">
      <c r="C753680" s="54">
        <v>4.7758138428611513E-2</v>
      </c>
      <c r="H753680" s="54">
        <v>0.8876933323560392</v>
      </c>
      <c r="M753680" s="54">
        <v>3.8040000000000001E-3</v>
      </c>
    </row>
    <row r="753681" spans="3:13">
      <c r="C753681" s="54">
        <v>8.8370421335362992E-2</v>
      </c>
      <c r="H753681" s="54">
        <v>2.4315377357932824</v>
      </c>
      <c r="M753681" s="54">
        <v>2.2339999999999999E-2</v>
      </c>
    </row>
    <row r="753682" spans="3:13">
      <c r="C753682" s="54">
        <v>4.8270998206646161E-2</v>
      </c>
      <c r="H753682" s="54">
        <v>0.55191354779714785</v>
      </c>
      <c r="M753682" s="54">
        <v>1.2579E-2</v>
      </c>
    </row>
    <row r="753683" spans="3:13">
      <c r="C753683" s="54">
        <v>2.7435635935830843E-2</v>
      </c>
      <c r="H753683" s="54">
        <v>1.6581670704781704</v>
      </c>
      <c r="M753683" s="54">
        <v>4.7390000000000002E-3</v>
      </c>
    </row>
    <row r="753684" spans="3:13">
      <c r="C753684" s="54">
        <v>2.742604567359538E-2</v>
      </c>
      <c r="H753684" s="54">
        <v>0.88366407396570612</v>
      </c>
      <c r="M753684" s="54">
        <v>5.1710000000000002E-3</v>
      </c>
    </row>
    <row r="753685" spans="3:13">
      <c r="C753685" s="54">
        <v>5.7792811386112482E-2</v>
      </c>
      <c r="H753685" s="54">
        <v>0.66057008419578356</v>
      </c>
      <c r="M753685" s="54">
        <v>6.143E-3</v>
      </c>
    </row>
    <row r="753686" spans="3:13">
      <c r="C753686" s="54">
        <v>6.4995701246970891E-2</v>
      </c>
      <c r="H753686" s="54">
        <v>2.630158826949538</v>
      </c>
      <c r="M753686" s="54">
        <v>2.1676000000000001E-2</v>
      </c>
    </row>
    <row r="753687" spans="3:13">
      <c r="C753687" s="54">
        <v>0.10947431096420152</v>
      </c>
      <c r="H753687" s="54">
        <v>0.86445994415991845</v>
      </c>
      <c r="M753687" s="54">
        <v>1.337E-2</v>
      </c>
    </row>
    <row r="753688" spans="3:13">
      <c r="C753688" s="54">
        <v>4.4348950832952018E-2</v>
      </c>
      <c r="H753688" s="54">
        <v>0.86301017683041092</v>
      </c>
      <c r="M753688" s="54">
        <v>2.7339999999999999E-3</v>
      </c>
    </row>
    <row r="753689" spans="3:13">
      <c r="C753689" s="54">
        <v>8.8908291109755275E-2</v>
      </c>
      <c r="H753689" s="54">
        <v>0.68328399888534475</v>
      </c>
      <c r="M753689" s="54">
        <v>7.2820000000000003E-3</v>
      </c>
    </row>
    <row r="753690" spans="3:13">
      <c r="C753690" s="54">
        <v>6.6992408544587365E-2</v>
      </c>
      <c r="H753690" s="54">
        <v>0.666441979335476</v>
      </c>
      <c r="M753690" s="54">
        <v>8.4410000000000006E-3</v>
      </c>
    </row>
    <row r="753691" spans="3:13">
      <c r="C753691" s="54">
        <v>0.10230260038894111</v>
      </c>
      <c r="H753691" s="54">
        <v>0.84439309162889109</v>
      </c>
      <c r="M753691" s="54">
        <v>6.8950000000000001E-3</v>
      </c>
    </row>
    <row r="753692" spans="3:13">
      <c r="C753692" s="54">
        <v>7.516506817407069E-2</v>
      </c>
      <c r="H753692" s="54">
        <v>1.7888826926117365</v>
      </c>
      <c r="M753692" s="54">
        <v>1.6150000000000001E-2</v>
      </c>
    </row>
    <row r="753693" spans="3:13">
      <c r="C753693" s="54">
        <v>8.8458315191676198E-2</v>
      </c>
      <c r="H753693" s="54">
        <v>1.7695245186193906</v>
      </c>
      <c r="M753693" s="54">
        <v>2.2046E-2</v>
      </c>
    </row>
    <row r="753694" spans="3:13">
      <c r="C753694" s="54">
        <v>5.2766475957823467E-2</v>
      </c>
      <c r="H753694" s="54">
        <v>2.4769566916721195</v>
      </c>
      <c r="M753694" s="54">
        <v>2.1288999999999999E-2</v>
      </c>
    </row>
    <row r="753695" spans="3:13">
      <c r="C753695" s="54">
        <v>7.8882082704643655E-2</v>
      </c>
      <c r="H753695" s="54">
        <v>0.72338969418707011</v>
      </c>
      <c r="M753695" s="54">
        <v>7.0829999999999999E-3</v>
      </c>
    </row>
    <row r="753696" spans="3:13">
      <c r="C753696" s="54">
        <v>3.9934319161730007E-2</v>
      </c>
      <c r="H753696" s="54">
        <v>1.2145187102184853</v>
      </c>
      <c r="M753696" s="54">
        <v>4.457E-3</v>
      </c>
    </row>
    <row r="753697" spans="3:13">
      <c r="C753697" s="54">
        <v>4.9473520138967865E-2</v>
      </c>
      <c r="H753697" s="54">
        <v>0.92719115036015176</v>
      </c>
      <c r="M753697" s="54">
        <v>1.5319999999999999E-3</v>
      </c>
    </row>
    <row r="753698" spans="3:13">
      <c r="C753698" s="54">
        <v>8.5933283501507376E-2</v>
      </c>
      <c r="H753698" s="54">
        <v>0.95710533333531134</v>
      </c>
      <c r="M753698" s="54">
        <v>3.5469999999999998E-3</v>
      </c>
    </row>
    <row r="753699" spans="3:13">
      <c r="C753699" s="54">
        <v>8.3903037486537879E-2</v>
      </c>
      <c r="H753699" s="54">
        <v>0.13624322388541518</v>
      </c>
      <c r="M753699" s="54">
        <v>6.3480999999999996E-2</v>
      </c>
    </row>
    <row r="753700" spans="3:13">
      <c r="C753700" s="54">
        <v>4.5096203660596627E-2</v>
      </c>
      <c r="H753700" s="54">
        <v>0.83910288255265753</v>
      </c>
      <c r="M753700" s="54">
        <v>7.3130000000000001E-3</v>
      </c>
    </row>
    <row r="753701" spans="3:13">
      <c r="C753701" s="54">
        <v>4.74561892762718E-2</v>
      </c>
      <c r="H753701" s="54">
        <v>1.4575501446143102</v>
      </c>
      <c r="M753701" s="54">
        <v>4.4929999999999996E-3</v>
      </c>
    </row>
    <row r="753702" spans="3:13">
      <c r="C753702" s="54">
        <v>3.7301771902409665E-2</v>
      </c>
      <c r="H753702" s="54">
        <v>1.0723226474119376</v>
      </c>
      <c r="M753702" s="54">
        <v>3.0240000000000002E-3</v>
      </c>
    </row>
    <row r="753703" spans="3:13">
      <c r="C753703" s="54">
        <v>8.197247570591551E-2</v>
      </c>
      <c r="H753703" s="54">
        <v>0.9516682562066946</v>
      </c>
      <c r="M753703" s="54">
        <v>9.8930000000000008E-3</v>
      </c>
    </row>
    <row r="753704" spans="3:13">
      <c r="C753704" s="54">
        <v>4.5973586897288622E-2</v>
      </c>
      <c r="H753704" s="54">
        <v>3.9069277819552592</v>
      </c>
      <c r="M753704" s="54">
        <v>1.7845E-2</v>
      </c>
    </row>
    <row r="753705" spans="3:13">
      <c r="C753705" s="54">
        <v>0.18682881943400589</v>
      </c>
      <c r="H753705" s="54">
        <v>1.4149805236485815</v>
      </c>
      <c r="M753705" s="54">
        <v>2.3365E-2</v>
      </c>
    </row>
    <row r="753706" spans="3:13">
      <c r="C753706" s="54">
        <v>6.1667944916421961E-2</v>
      </c>
      <c r="H753706" s="54">
        <v>0.73671190350136773</v>
      </c>
      <c r="M753706" s="54">
        <v>5.1799999999999997E-3</v>
      </c>
    </row>
    <row r="753707" spans="3:13">
      <c r="C753707" s="54">
        <v>4.5748725448924728E-2</v>
      </c>
      <c r="H753707" s="54">
        <v>0.74928826455297004</v>
      </c>
      <c r="M753707" s="54">
        <v>4.9179999999999996E-3</v>
      </c>
    </row>
    <row r="753708" spans="3:13">
      <c r="C753708" s="54">
        <v>5.0761740725950395E-3</v>
      </c>
      <c r="H753708" s="54">
        <v>0.54569985204507288</v>
      </c>
      <c r="M753708" s="54">
        <v>7.9500000000000003E-4</v>
      </c>
    </row>
    <row r="753709" spans="3:13">
      <c r="C753709" s="54">
        <v>5.5107664181402539E-2</v>
      </c>
      <c r="H753709" s="54">
        <v>1.4250839924543612</v>
      </c>
      <c r="M753709" s="54">
        <v>6.5550000000000001E-3</v>
      </c>
    </row>
    <row r="753710" spans="3:13">
      <c r="C753710" s="54">
        <v>4.7591062335360472E-2</v>
      </c>
      <c r="H753710" s="54">
        <v>0.83021181325111582</v>
      </c>
      <c r="M753710" s="54">
        <v>7.489E-3</v>
      </c>
    </row>
    <row r="753711" spans="3:13">
      <c r="C753711" s="54">
        <v>2.8721736505302364E-2</v>
      </c>
      <c r="H753711" s="54">
        <v>0.93417573124540798</v>
      </c>
      <c r="M753711" s="54">
        <v>3.124E-3</v>
      </c>
    </row>
    <row r="753712" spans="3:13">
      <c r="C753712" s="54">
        <v>5.3545676131504905E-2</v>
      </c>
      <c r="H753712" s="54">
        <v>0.36545298179453939</v>
      </c>
      <c r="M753712" s="54">
        <v>2.6477000000000001E-2</v>
      </c>
    </row>
    <row r="753713" spans="3:13">
      <c r="C753713" s="54">
        <v>8.782093497681267E-4</v>
      </c>
      <c r="H753713" s="54">
        <v>1.2507751101830376</v>
      </c>
      <c r="M753713" s="54">
        <v>9.1000000000000003E-5</v>
      </c>
    </row>
    <row r="753714" spans="3:13">
      <c r="C753714" s="54">
        <v>4.0710265854282647E-2</v>
      </c>
      <c r="H753714" s="54">
        <v>0.75982678985877961</v>
      </c>
      <c r="M753714" s="54">
        <v>3.0360000000000001E-3</v>
      </c>
    </row>
    <row r="753715" spans="3:13">
      <c r="C753715" s="54">
        <v>3.7781665327779997E-2</v>
      </c>
      <c r="H753715" s="54">
        <v>7.089317904691167E-2</v>
      </c>
      <c r="M753715" s="54">
        <v>4.8391000000000003E-2</v>
      </c>
    </row>
    <row r="753716" spans="3:13">
      <c r="C753716" s="54">
        <v>2.120680180811968E-2</v>
      </c>
      <c r="H753716" s="54">
        <v>1.0771734258004013</v>
      </c>
      <c r="M753716" s="54">
        <v>2.3319999999999999E-3</v>
      </c>
    </row>
    <row r="753717" spans="3:13">
      <c r="C753717" s="54">
        <v>3.6479641426960814E-2</v>
      </c>
      <c r="H753717" s="54">
        <v>0.96927529759454656</v>
      </c>
      <c r="M753717" s="54">
        <v>2.2920000000000002E-3</v>
      </c>
    </row>
    <row r="753718" spans="3:13">
      <c r="C753718" s="54">
        <v>4.888758063401643E-2</v>
      </c>
      <c r="H753718" s="54">
        <v>0.92008399688319353</v>
      </c>
      <c r="M753718" s="54">
        <v>1.7899999999999999E-3</v>
      </c>
    </row>
    <row r="753719" spans="3:13">
      <c r="C753719" s="54">
        <v>2.9489443027787415E-2</v>
      </c>
      <c r="H753719" s="54">
        <v>0.8572094592102032</v>
      </c>
      <c r="M753719" s="54">
        <v>2.836E-3</v>
      </c>
    </row>
    <row r="753720" spans="3:13">
      <c r="C753720" s="54">
        <v>3.5794206211355054E-2</v>
      </c>
      <c r="H753720" s="54">
        <v>0.51795685396217339</v>
      </c>
      <c r="M753720" s="54">
        <v>8.0450000000000001E-3</v>
      </c>
    </row>
    <row r="753721" spans="3:13">
      <c r="C753721" s="54">
        <v>8.885580293093491E-2</v>
      </c>
      <c r="H753721" s="54">
        <v>1.3172831496082702</v>
      </c>
      <c r="M753721" s="54">
        <v>9.3650000000000001E-3</v>
      </c>
    </row>
    <row r="753722" spans="3:13">
      <c r="C753722" s="54">
        <v>2.8603795598854315E-2</v>
      </c>
      <c r="H753722" s="54">
        <v>0.61637458364227082</v>
      </c>
      <c r="M753722" s="54">
        <v>3.7799999999999999E-3</v>
      </c>
    </row>
    <row r="753723" spans="3:13">
      <c r="C753723" s="54">
        <v>2.9750287577154391E-2</v>
      </c>
      <c r="H753723" s="54">
        <v>0.94882610255893773</v>
      </c>
      <c r="M753723" s="54">
        <v>8.1800000000000004E-4</v>
      </c>
    </row>
    <row r="753724" spans="3:13">
      <c r="C753724" s="54">
        <v>4.3960780015009325E-2</v>
      </c>
      <c r="H753724" s="54">
        <v>0.83574717432239631</v>
      </c>
      <c r="M753724" s="54">
        <v>2.1810000000000002E-3</v>
      </c>
    </row>
    <row r="753725" spans="3:13">
      <c r="C753725" s="54">
        <v>1.6758963639937639E-2</v>
      </c>
      <c r="H753725" s="54">
        <v>1.3788170063221501</v>
      </c>
      <c r="M753725" s="54">
        <v>1.5920000000000001E-3</v>
      </c>
    </row>
    <row r="753726" spans="3:13">
      <c r="C753726" s="54">
        <v>4.4672080474894009E-2</v>
      </c>
      <c r="H753726" s="54">
        <v>1.0096716356022046</v>
      </c>
      <c r="M753726" s="54">
        <v>1.5969999999999999E-3</v>
      </c>
    </row>
    <row r="753727" spans="3:13">
      <c r="C753727" s="54">
        <v>0.17436949880896915</v>
      </c>
      <c r="H753727" s="54">
        <v>0.38665621958351226</v>
      </c>
      <c r="M753727" s="54">
        <v>3.3798000000000002E-2</v>
      </c>
    </row>
    <row r="753728" spans="3:13">
      <c r="C753728" s="54">
        <v>3.6780465204438513E-2</v>
      </c>
      <c r="H753728" s="54">
        <v>1.0507508843656985</v>
      </c>
      <c r="M753728" s="54">
        <v>1.0460000000000001E-3</v>
      </c>
    </row>
    <row r="753729" spans="3:13">
      <c r="C753729" s="54">
        <v>3.0833000459134109E-2</v>
      </c>
      <c r="H753729" s="54">
        <v>0.83756723499575947</v>
      </c>
      <c r="M753729" s="54">
        <v>2.4780000000000002E-3</v>
      </c>
    </row>
    <row r="753730" spans="3:13">
      <c r="C753730" s="54">
        <v>3.8043685361934088E-2</v>
      </c>
      <c r="H753730" s="54">
        <v>0.739255292424569</v>
      </c>
      <c r="M753730" s="54">
        <v>3.6099999999999999E-3</v>
      </c>
    </row>
    <row r="753731" spans="3:13">
      <c r="C753731" s="54">
        <v>2.9140050401477605E-2</v>
      </c>
      <c r="H753731" s="54">
        <v>0.98815717751944543</v>
      </c>
      <c r="M753731" s="54">
        <v>1.361E-3</v>
      </c>
    </row>
    <row r="753732" spans="3:13">
      <c r="C753732" s="54">
        <v>4.9942922227896681E-2</v>
      </c>
      <c r="H753732" s="54">
        <v>1.014306074005735</v>
      </c>
      <c r="M753732" s="54">
        <v>9.41E-4</v>
      </c>
    </row>
    <row r="753733" spans="3:13">
      <c r="C753733" s="54">
        <v>4.9463082108494615E-2</v>
      </c>
      <c r="H753733" s="54">
        <v>0.82678008761581667</v>
      </c>
      <c r="M753733" s="54">
        <v>3.4619999999999998E-3</v>
      </c>
    </row>
    <row r="753734" spans="3:13">
      <c r="C753734" s="54">
        <v>4.606552000699727E-2</v>
      </c>
      <c r="H753734" s="54">
        <v>0.89469986428125048</v>
      </c>
      <c r="M753734" s="54">
        <v>2.5360000000000001E-3</v>
      </c>
    </row>
    <row r="753735" spans="3:13">
      <c r="C753735" s="54">
        <v>3.5554141456631529E-2</v>
      </c>
      <c r="H753735" s="54">
        <v>1.1950610358590832</v>
      </c>
      <c r="M753735" s="54">
        <v>4.1619999999999999E-3</v>
      </c>
    </row>
    <row r="753736" spans="3:13">
      <c r="C753736" s="54">
        <v>3.2671684903604142E-2</v>
      </c>
      <c r="H753736" s="54">
        <v>1.1379173950693919</v>
      </c>
      <c r="M753736" s="54">
        <v>2.0449999999999999E-3</v>
      </c>
    </row>
    <row r="753737" spans="3:13">
      <c r="C753737" s="54">
        <v>3.3631924750098185E-2</v>
      </c>
      <c r="H753737" s="54">
        <v>1.2654922075171169</v>
      </c>
      <c r="M753737" s="54">
        <v>3.0379999999999999E-3</v>
      </c>
    </row>
    <row r="753738" spans="3:13">
      <c r="C753738" s="54">
        <v>2.0936738861138157E-2</v>
      </c>
      <c r="H753738" s="54">
        <v>0.40589174644881959</v>
      </c>
      <c r="M753738" s="54">
        <v>6.1500000000000001E-3</v>
      </c>
    </row>
    <row r="753739" spans="3:13">
      <c r="C753739" s="54">
        <v>3.0772951187603426E-2</v>
      </c>
      <c r="H753739" s="54">
        <v>1.1107272593582402</v>
      </c>
      <c r="M753739" s="54">
        <v>2.5799999999999998E-3</v>
      </c>
    </row>
    <row r="753740" spans="3:13">
      <c r="C753740" s="54">
        <v>0.21190060412260434</v>
      </c>
      <c r="H753740" s="54">
        <v>0.90907293396195543</v>
      </c>
      <c r="M753740" s="54">
        <v>1.2007E-2</v>
      </c>
    </row>
    <row r="753741" spans="3:13">
      <c r="C753741" s="54">
        <v>5.8735137891407052E-2</v>
      </c>
      <c r="H753741" s="54">
        <v>2.1810264457932513</v>
      </c>
      <c r="M753741" s="54">
        <v>1.6843E-2</v>
      </c>
    </row>
    <row r="753742" spans="3:13">
      <c r="C753742" s="54">
        <v>1.791399797858231E-2</v>
      </c>
      <c r="H753742" s="54">
        <v>0.83331893671806789</v>
      </c>
      <c r="M753742" s="54">
        <v>1.6000000000000001E-3</v>
      </c>
    </row>
    <row r="753743" spans="3:13">
      <c r="C753743" s="54">
        <v>2.8595590197915115E-2</v>
      </c>
      <c r="H753743" s="54">
        <v>1.1021728286262631</v>
      </c>
      <c r="M753743" s="54">
        <v>2.0089999999999999E-3</v>
      </c>
    </row>
    <row r="753744" spans="3:13">
      <c r="C753744" s="54">
        <v>1.518851294974388E-2</v>
      </c>
      <c r="H753744" s="54">
        <v>0.73633525247542397</v>
      </c>
      <c r="M753744" s="54">
        <v>1.647E-3</v>
      </c>
    </row>
    <row r="753745" spans="3:13">
      <c r="C753745" s="54">
        <v>1.3152287542009386E-2</v>
      </c>
      <c r="H753745" s="54">
        <v>2.0654325961447135</v>
      </c>
      <c r="M753745" s="54">
        <v>3.503E-3</v>
      </c>
    </row>
    <row r="753746" spans="3:13">
      <c r="C753746" s="54">
        <v>3.223722703468343E-2</v>
      </c>
      <c r="H753746" s="54">
        <v>0.9780420492915104</v>
      </c>
      <c r="M753746" s="54">
        <v>1.668E-3</v>
      </c>
    </row>
    <row r="753747" spans="3:13">
      <c r="C753747" s="54">
        <v>2.3282267087558896E-4</v>
      </c>
      <c r="H753747" s="54">
        <v>0</v>
      </c>
      <c r="M753747" s="54">
        <v>4.1199999999999999E-4</v>
      </c>
    </row>
    <row r="770050" spans="3:13">
      <c r="C770050" s="54" t="s">
        <v>1223</v>
      </c>
      <c r="H770050" s="54" t="s">
        <v>1231</v>
      </c>
      <c r="M770050" s="54" t="s">
        <v>1224</v>
      </c>
    </row>
    <row r="770051" spans="3:13">
      <c r="C770051" s="54">
        <v>4.5059906413157817E-2</v>
      </c>
      <c r="H770051" s="54">
        <v>0.96371085163482217</v>
      </c>
      <c r="M770051" s="54">
        <v>9.9200000000000004E-4</v>
      </c>
    </row>
    <row r="770052" spans="3:13">
      <c r="C770052" s="54">
        <v>3.740606523632322E-2</v>
      </c>
      <c r="H770052" s="54">
        <v>0.48465474320031932</v>
      </c>
      <c r="M770052" s="54">
        <v>1.9996E-2</v>
      </c>
    </row>
    <row r="770053" spans="3:13">
      <c r="C770053" s="54">
        <v>2.1970145413600834E-2</v>
      </c>
      <c r="H770053" s="54">
        <v>1.5528938933845255</v>
      </c>
      <c r="M770053" s="54">
        <v>3.3969999999999998E-3</v>
      </c>
    </row>
    <row r="770054" spans="3:13">
      <c r="C770054" s="54">
        <v>2.8353772922653429E-2</v>
      </c>
      <c r="H770054" s="54">
        <v>0.57426789549802493</v>
      </c>
      <c r="M770054" s="54">
        <v>4.248E-3</v>
      </c>
    </row>
    <row r="770055" spans="3:13">
      <c r="C770055" s="54">
        <v>4.3049601739210519E-2</v>
      </c>
      <c r="H770055" s="54">
        <v>0.87481123848233699</v>
      </c>
      <c r="M770055" s="54">
        <v>2.7699999999999999E-3</v>
      </c>
    </row>
    <row r="770056" spans="3:13">
      <c r="C770056" s="54">
        <v>5.3876270837737335E-2</v>
      </c>
      <c r="H770056" s="54">
        <v>1.6349631897970485</v>
      </c>
      <c r="M770056" s="54">
        <v>7.2779999999999997E-3</v>
      </c>
    </row>
    <row r="770057" spans="3:13">
      <c r="C770057" s="54">
        <v>3.8925127935938782E-2</v>
      </c>
      <c r="H770057" s="54">
        <v>0.78659382910081799</v>
      </c>
      <c r="M770057" s="54">
        <v>8.7290000000000006E-3</v>
      </c>
    </row>
    <row r="770058" spans="3:13">
      <c r="C770058" s="54">
        <v>5.9039956989634164E-2</v>
      </c>
      <c r="H770058" s="54">
        <v>0.85731048901214202</v>
      </c>
      <c r="M770058" s="54">
        <v>1.3089999999999999E-2</v>
      </c>
    </row>
    <row r="770059" spans="3:13">
      <c r="C770059" s="54">
        <v>1.7418226726490772E-2</v>
      </c>
      <c r="H770059" s="54">
        <v>0.25225860529032862</v>
      </c>
      <c r="M770059" s="54">
        <v>1.005E-2</v>
      </c>
    </row>
    <row r="770060" spans="3:13">
      <c r="C770060" s="54">
        <v>9.1568055162327189E-2</v>
      </c>
      <c r="H770060" s="54">
        <v>1.154522391840624</v>
      </c>
      <c r="M770060" s="54">
        <v>4.1910000000000003E-3</v>
      </c>
    </row>
    <row r="770061" spans="3:13">
      <c r="C770061" s="54">
        <v>4.5129438923112934E-2</v>
      </c>
      <c r="H770061" s="54">
        <v>1.0402996069596908</v>
      </c>
      <c r="M770061" s="54">
        <v>6.5300000000000004E-4</v>
      </c>
    </row>
    <row r="770062" spans="3:13">
      <c r="C770062" s="54">
        <v>4.1730626595018916E-2</v>
      </c>
      <c r="H770062" s="54">
        <v>0.94988981372467185</v>
      </c>
      <c r="M770062" s="54">
        <v>1.916E-3</v>
      </c>
    </row>
    <row r="770063" spans="3:13">
      <c r="C770063" s="54">
        <v>5.2828648431803092E-2</v>
      </c>
      <c r="H770063" s="54">
        <v>1.3137761622372364</v>
      </c>
      <c r="M770063" s="54">
        <v>6.2769999999999996E-3</v>
      </c>
    </row>
    <row r="770064" spans="3:13">
      <c r="C770064" s="54">
        <v>4.7758138428611513E-2</v>
      </c>
      <c r="H770064" s="54">
        <v>0.8876933323560392</v>
      </c>
      <c r="M770064" s="54">
        <v>3.8040000000000001E-3</v>
      </c>
    </row>
    <row r="770065" spans="3:13">
      <c r="C770065" s="54">
        <v>8.8370421335362992E-2</v>
      </c>
      <c r="H770065" s="54">
        <v>2.4315377357932824</v>
      </c>
      <c r="M770065" s="54">
        <v>2.2339999999999999E-2</v>
      </c>
    </row>
    <row r="770066" spans="3:13">
      <c r="C770066" s="54">
        <v>4.8270998206646161E-2</v>
      </c>
      <c r="H770066" s="54">
        <v>0.55191354779714785</v>
      </c>
      <c r="M770066" s="54">
        <v>1.2579E-2</v>
      </c>
    </row>
    <row r="770067" spans="3:13">
      <c r="C770067" s="54">
        <v>2.7435635935830843E-2</v>
      </c>
      <c r="H770067" s="54">
        <v>1.6581670704781704</v>
      </c>
      <c r="M770067" s="54">
        <v>4.7390000000000002E-3</v>
      </c>
    </row>
    <row r="770068" spans="3:13">
      <c r="C770068" s="54">
        <v>2.742604567359538E-2</v>
      </c>
      <c r="H770068" s="54">
        <v>0.88366407396570612</v>
      </c>
      <c r="M770068" s="54">
        <v>5.1710000000000002E-3</v>
      </c>
    </row>
    <row r="770069" spans="3:13">
      <c r="C770069" s="54">
        <v>5.7792811386112482E-2</v>
      </c>
      <c r="H770069" s="54">
        <v>0.66057008419578356</v>
      </c>
      <c r="M770069" s="54">
        <v>6.143E-3</v>
      </c>
    </row>
    <row r="770070" spans="3:13">
      <c r="C770070" s="54">
        <v>6.4995701246970891E-2</v>
      </c>
      <c r="H770070" s="54">
        <v>2.630158826949538</v>
      </c>
      <c r="M770070" s="54">
        <v>2.1676000000000001E-2</v>
      </c>
    </row>
    <row r="770071" spans="3:13">
      <c r="C770071" s="54">
        <v>0.10947431096420152</v>
      </c>
      <c r="H770071" s="54">
        <v>0.86445994415991845</v>
      </c>
      <c r="M770071" s="54">
        <v>1.337E-2</v>
      </c>
    </row>
    <row r="770072" spans="3:13">
      <c r="C770072" s="54">
        <v>4.4348950832952018E-2</v>
      </c>
      <c r="H770072" s="54">
        <v>0.86301017683041092</v>
      </c>
      <c r="M770072" s="54">
        <v>2.7339999999999999E-3</v>
      </c>
    </row>
    <row r="770073" spans="3:13">
      <c r="C770073" s="54">
        <v>8.8908291109755275E-2</v>
      </c>
      <c r="H770073" s="54">
        <v>0.68328399888534475</v>
      </c>
      <c r="M770073" s="54">
        <v>7.2820000000000003E-3</v>
      </c>
    </row>
    <row r="770074" spans="3:13">
      <c r="C770074" s="54">
        <v>6.6992408544587365E-2</v>
      </c>
      <c r="H770074" s="54">
        <v>0.666441979335476</v>
      </c>
      <c r="M770074" s="54">
        <v>8.4410000000000006E-3</v>
      </c>
    </row>
    <row r="770075" spans="3:13">
      <c r="C770075" s="54">
        <v>0.10230260038894111</v>
      </c>
      <c r="H770075" s="54">
        <v>0.84439309162889109</v>
      </c>
      <c r="M770075" s="54">
        <v>6.8950000000000001E-3</v>
      </c>
    </row>
    <row r="770076" spans="3:13">
      <c r="C770076" s="54">
        <v>7.516506817407069E-2</v>
      </c>
      <c r="H770076" s="54">
        <v>1.7888826926117365</v>
      </c>
      <c r="M770076" s="54">
        <v>1.6150000000000001E-2</v>
      </c>
    </row>
    <row r="770077" spans="3:13">
      <c r="C770077" s="54">
        <v>8.8458315191676198E-2</v>
      </c>
      <c r="H770077" s="54">
        <v>1.7695245186193906</v>
      </c>
      <c r="M770077" s="54">
        <v>2.2046E-2</v>
      </c>
    </row>
    <row r="770078" spans="3:13">
      <c r="C770078" s="54">
        <v>5.2766475957823467E-2</v>
      </c>
      <c r="H770078" s="54">
        <v>2.4769566916721195</v>
      </c>
      <c r="M770078" s="54">
        <v>2.1288999999999999E-2</v>
      </c>
    </row>
    <row r="770079" spans="3:13">
      <c r="C770079" s="54">
        <v>7.8882082704643655E-2</v>
      </c>
      <c r="H770079" s="54">
        <v>0.72338969418707011</v>
      </c>
      <c r="M770079" s="54">
        <v>7.0829999999999999E-3</v>
      </c>
    </row>
    <row r="770080" spans="3:13">
      <c r="C770080" s="54">
        <v>3.9934319161730007E-2</v>
      </c>
      <c r="H770080" s="54">
        <v>1.2145187102184853</v>
      </c>
      <c r="M770080" s="54">
        <v>4.457E-3</v>
      </c>
    </row>
    <row r="770081" spans="3:13">
      <c r="C770081" s="54">
        <v>4.9473520138967865E-2</v>
      </c>
      <c r="H770081" s="54">
        <v>0.92719115036015176</v>
      </c>
      <c r="M770081" s="54">
        <v>1.5319999999999999E-3</v>
      </c>
    </row>
    <row r="770082" spans="3:13">
      <c r="C770082" s="54">
        <v>8.5933283501507376E-2</v>
      </c>
      <c r="H770082" s="54">
        <v>0.95710533333531134</v>
      </c>
      <c r="M770082" s="54">
        <v>3.5469999999999998E-3</v>
      </c>
    </row>
    <row r="770083" spans="3:13">
      <c r="C770083" s="54">
        <v>8.3903037486537879E-2</v>
      </c>
      <c r="H770083" s="54">
        <v>0.13624322388541518</v>
      </c>
      <c r="M770083" s="54">
        <v>6.3480999999999996E-2</v>
      </c>
    </row>
    <row r="770084" spans="3:13">
      <c r="C770084" s="54">
        <v>4.5096203660596627E-2</v>
      </c>
      <c r="H770084" s="54">
        <v>0.83910288255265753</v>
      </c>
      <c r="M770084" s="54">
        <v>7.3130000000000001E-3</v>
      </c>
    </row>
    <row r="770085" spans="3:13">
      <c r="C770085" s="54">
        <v>4.74561892762718E-2</v>
      </c>
      <c r="H770085" s="54">
        <v>1.4575501446143102</v>
      </c>
      <c r="M770085" s="54">
        <v>4.4929999999999996E-3</v>
      </c>
    </row>
    <row r="770086" spans="3:13">
      <c r="C770086" s="54">
        <v>3.7301771902409665E-2</v>
      </c>
      <c r="H770086" s="54">
        <v>1.0723226474119376</v>
      </c>
      <c r="M770086" s="54">
        <v>3.0240000000000002E-3</v>
      </c>
    </row>
    <row r="770087" spans="3:13">
      <c r="C770087" s="54">
        <v>8.197247570591551E-2</v>
      </c>
      <c r="H770087" s="54">
        <v>0.9516682562066946</v>
      </c>
      <c r="M770087" s="54">
        <v>9.8930000000000008E-3</v>
      </c>
    </row>
    <row r="770088" spans="3:13">
      <c r="C770088" s="54">
        <v>4.5973586897288622E-2</v>
      </c>
      <c r="H770088" s="54">
        <v>3.9069277819552592</v>
      </c>
      <c r="M770088" s="54">
        <v>1.7845E-2</v>
      </c>
    </row>
    <row r="770089" spans="3:13">
      <c r="C770089" s="54">
        <v>0.18682881943400589</v>
      </c>
      <c r="H770089" s="54">
        <v>1.4149805236485815</v>
      </c>
      <c r="M770089" s="54">
        <v>2.3365E-2</v>
      </c>
    </row>
    <row r="770090" spans="3:13">
      <c r="C770090" s="54">
        <v>6.1667944916421961E-2</v>
      </c>
      <c r="H770090" s="54">
        <v>0.73671190350136773</v>
      </c>
      <c r="M770090" s="54">
        <v>5.1799999999999997E-3</v>
      </c>
    </row>
    <row r="770091" spans="3:13">
      <c r="C770091" s="54">
        <v>4.5748725448924728E-2</v>
      </c>
      <c r="H770091" s="54">
        <v>0.74928826455297004</v>
      </c>
      <c r="M770091" s="54">
        <v>4.9179999999999996E-3</v>
      </c>
    </row>
    <row r="770092" spans="3:13">
      <c r="C770092" s="54">
        <v>5.0761740725950395E-3</v>
      </c>
      <c r="H770092" s="54">
        <v>0.54569985204507288</v>
      </c>
      <c r="M770092" s="54">
        <v>7.9500000000000003E-4</v>
      </c>
    </row>
    <row r="770093" spans="3:13">
      <c r="C770093" s="54">
        <v>5.5107664181402539E-2</v>
      </c>
      <c r="H770093" s="54">
        <v>1.4250839924543612</v>
      </c>
      <c r="M770093" s="54">
        <v>6.5550000000000001E-3</v>
      </c>
    </row>
    <row r="770094" spans="3:13">
      <c r="C770094" s="54">
        <v>4.7591062335360472E-2</v>
      </c>
      <c r="H770094" s="54">
        <v>0.83021181325111582</v>
      </c>
      <c r="M770094" s="54">
        <v>7.489E-3</v>
      </c>
    </row>
    <row r="770095" spans="3:13">
      <c r="C770095" s="54">
        <v>2.8721736505302364E-2</v>
      </c>
      <c r="H770095" s="54">
        <v>0.93417573124540798</v>
      </c>
      <c r="M770095" s="54">
        <v>3.124E-3</v>
      </c>
    </row>
    <row r="770096" spans="3:13">
      <c r="C770096" s="54">
        <v>5.3545676131504905E-2</v>
      </c>
      <c r="H770096" s="54">
        <v>0.36545298179453939</v>
      </c>
      <c r="M770096" s="54">
        <v>2.6477000000000001E-2</v>
      </c>
    </row>
    <row r="770097" spans="3:13">
      <c r="C770097" s="54">
        <v>8.782093497681267E-4</v>
      </c>
      <c r="H770097" s="54">
        <v>1.2507751101830376</v>
      </c>
      <c r="M770097" s="54">
        <v>9.1000000000000003E-5</v>
      </c>
    </row>
    <row r="770098" spans="3:13">
      <c r="C770098" s="54">
        <v>4.0710265854282647E-2</v>
      </c>
      <c r="H770098" s="54">
        <v>0.75982678985877961</v>
      </c>
      <c r="M770098" s="54">
        <v>3.0360000000000001E-3</v>
      </c>
    </row>
    <row r="770099" spans="3:13">
      <c r="C770099" s="54">
        <v>3.7781665327779997E-2</v>
      </c>
      <c r="H770099" s="54">
        <v>7.089317904691167E-2</v>
      </c>
      <c r="M770099" s="54">
        <v>4.8391000000000003E-2</v>
      </c>
    </row>
    <row r="770100" spans="3:13">
      <c r="C770100" s="54">
        <v>2.120680180811968E-2</v>
      </c>
      <c r="H770100" s="54">
        <v>1.0771734258004013</v>
      </c>
      <c r="M770100" s="54">
        <v>2.3319999999999999E-3</v>
      </c>
    </row>
    <row r="770101" spans="3:13">
      <c r="C770101" s="54">
        <v>3.6479641426960814E-2</v>
      </c>
      <c r="H770101" s="54">
        <v>0.96927529759454656</v>
      </c>
      <c r="M770101" s="54">
        <v>2.2920000000000002E-3</v>
      </c>
    </row>
    <row r="770102" spans="3:13">
      <c r="C770102" s="54">
        <v>4.888758063401643E-2</v>
      </c>
      <c r="H770102" s="54">
        <v>0.92008399688319353</v>
      </c>
      <c r="M770102" s="54">
        <v>1.7899999999999999E-3</v>
      </c>
    </row>
    <row r="770103" spans="3:13">
      <c r="C770103" s="54">
        <v>2.9489443027787415E-2</v>
      </c>
      <c r="H770103" s="54">
        <v>0.8572094592102032</v>
      </c>
      <c r="M770103" s="54">
        <v>2.836E-3</v>
      </c>
    </row>
    <row r="770104" spans="3:13">
      <c r="C770104" s="54">
        <v>3.5794206211355054E-2</v>
      </c>
      <c r="H770104" s="54">
        <v>0.51795685396217339</v>
      </c>
      <c r="M770104" s="54">
        <v>8.0450000000000001E-3</v>
      </c>
    </row>
    <row r="770105" spans="3:13">
      <c r="C770105" s="54">
        <v>8.885580293093491E-2</v>
      </c>
      <c r="H770105" s="54">
        <v>1.3172831496082702</v>
      </c>
      <c r="M770105" s="54">
        <v>9.3650000000000001E-3</v>
      </c>
    </row>
    <row r="770106" spans="3:13">
      <c r="C770106" s="54">
        <v>2.8603795598854315E-2</v>
      </c>
      <c r="H770106" s="54">
        <v>0.61637458364227082</v>
      </c>
      <c r="M770106" s="54">
        <v>3.7799999999999999E-3</v>
      </c>
    </row>
    <row r="770107" spans="3:13">
      <c r="C770107" s="54">
        <v>2.9750287577154391E-2</v>
      </c>
      <c r="H770107" s="54">
        <v>0.94882610255893773</v>
      </c>
      <c r="M770107" s="54">
        <v>8.1800000000000004E-4</v>
      </c>
    </row>
    <row r="770108" spans="3:13">
      <c r="C770108" s="54">
        <v>4.3960780015009325E-2</v>
      </c>
      <c r="H770108" s="54">
        <v>0.83574717432239631</v>
      </c>
      <c r="M770108" s="54">
        <v>2.1810000000000002E-3</v>
      </c>
    </row>
    <row r="770109" spans="3:13">
      <c r="C770109" s="54">
        <v>1.6758963639937639E-2</v>
      </c>
      <c r="H770109" s="54">
        <v>1.3788170063221501</v>
      </c>
      <c r="M770109" s="54">
        <v>1.5920000000000001E-3</v>
      </c>
    </row>
    <row r="770110" spans="3:13">
      <c r="C770110" s="54">
        <v>4.4672080474894009E-2</v>
      </c>
      <c r="H770110" s="54">
        <v>1.0096716356022046</v>
      </c>
      <c r="M770110" s="54">
        <v>1.5969999999999999E-3</v>
      </c>
    </row>
    <row r="770111" spans="3:13">
      <c r="C770111" s="54">
        <v>0.17436949880896915</v>
      </c>
      <c r="H770111" s="54">
        <v>0.38665621958351226</v>
      </c>
      <c r="M770111" s="54">
        <v>3.3798000000000002E-2</v>
      </c>
    </row>
    <row r="770112" spans="3:13">
      <c r="C770112" s="54">
        <v>3.6780465204438513E-2</v>
      </c>
      <c r="H770112" s="54">
        <v>1.0507508843656985</v>
      </c>
      <c r="M770112" s="54">
        <v>1.0460000000000001E-3</v>
      </c>
    </row>
    <row r="770113" spans="3:13">
      <c r="C770113" s="54">
        <v>3.0833000459134109E-2</v>
      </c>
      <c r="H770113" s="54">
        <v>0.83756723499575947</v>
      </c>
      <c r="M770113" s="54">
        <v>2.4780000000000002E-3</v>
      </c>
    </row>
    <row r="770114" spans="3:13">
      <c r="C770114" s="54">
        <v>3.8043685361934088E-2</v>
      </c>
      <c r="H770114" s="54">
        <v>0.739255292424569</v>
      </c>
      <c r="M770114" s="54">
        <v>3.6099999999999999E-3</v>
      </c>
    </row>
    <row r="770115" spans="3:13">
      <c r="C770115" s="54">
        <v>2.9140050401477605E-2</v>
      </c>
      <c r="H770115" s="54">
        <v>0.98815717751944543</v>
      </c>
      <c r="M770115" s="54">
        <v>1.361E-3</v>
      </c>
    </row>
    <row r="770116" spans="3:13">
      <c r="C770116" s="54">
        <v>4.9942922227896681E-2</v>
      </c>
      <c r="H770116" s="54">
        <v>1.014306074005735</v>
      </c>
      <c r="M770116" s="54">
        <v>9.41E-4</v>
      </c>
    </row>
    <row r="770117" spans="3:13">
      <c r="C770117" s="54">
        <v>4.9463082108494615E-2</v>
      </c>
      <c r="H770117" s="54">
        <v>0.82678008761581667</v>
      </c>
      <c r="M770117" s="54">
        <v>3.4619999999999998E-3</v>
      </c>
    </row>
    <row r="770118" spans="3:13">
      <c r="C770118" s="54">
        <v>4.606552000699727E-2</v>
      </c>
      <c r="H770118" s="54">
        <v>0.89469986428125048</v>
      </c>
      <c r="M770118" s="54">
        <v>2.5360000000000001E-3</v>
      </c>
    </row>
    <row r="770119" spans="3:13">
      <c r="C770119" s="54">
        <v>3.5554141456631529E-2</v>
      </c>
      <c r="H770119" s="54">
        <v>1.1950610358590832</v>
      </c>
      <c r="M770119" s="54">
        <v>4.1619999999999999E-3</v>
      </c>
    </row>
    <row r="770120" spans="3:13">
      <c r="C770120" s="54">
        <v>3.2671684903604142E-2</v>
      </c>
      <c r="H770120" s="54">
        <v>1.1379173950693919</v>
      </c>
      <c r="M770120" s="54">
        <v>2.0449999999999999E-3</v>
      </c>
    </row>
    <row r="770121" spans="3:13">
      <c r="C770121" s="54">
        <v>3.3631924750098185E-2</v>
      </c>
      <c r="H770121" s="54">
        <v>1.2654922075171169</v>
      </c>
      <c r="M770121" s="54">
        <v>3.0379999999999999E-3</v>
      </c>
    </row>
    <row r="770122" spans="3:13">
      <c r="C770122" s="54">
        <v>2.0936738861138157E-2</v>
      </c>
      <c r="H770122" s="54">
        <v>0.40589174644881959</v>
      </c>
      <c r="M770122" s="54">
        <v>6.1500000000000001E-3</v>
      </c>
    </row>
    <row r="770123" spans="3:13">
      <c r="C770123" s="54">
        <v>3.0772951187603426E-2</v>
      </c>
      <c r="H770123" s="54">
        <v>1.1107272593582402</v>
      </c>
      <c r="M770123" s="54">
        <v>2.5799999999999998E-3</v>
      </c>
    </row>
    <row r="770124" spans="3:13">
      <c r="C770124" s="54">
        <v>0.21190060412260434</v>
      </c>
      <c r="H770124" s="54">
        <v>0.90907293396195543</v>
      </c>
      <c r="M770124" s="54">
        <v>1.2007E-2</v>
      </c>
    </row>
    <row r="770125" spans="3:13">
      <c r="C770125" s="54">
        <v>5.8735137891407052E-2</v>
      </c>
      <c r="H770125" s="54">
        <v>2.1810264457932513</v>
      </c>
      <c r="M770125" s="54">
        <v>1.6843E-2</v>
      </c>
    </row>
    <row r="770126" spans="3:13">
      <c r="C770126" s="54">
        <v>1.791399797858231E-2</v>
      </c>
      <c r="H770126" s="54">
        <v>0.83331893671806789</v>
      </c>
      <c r="M770126" s="54">
        <v>1.6000000000000001E-3</v>
      </c>
    </row>
    <row r="770127" spans="3:13">
      <c r="C770127" s="54">
        <v>2.8595590197915115E-2</v>
      </c>
      <c r="H770127" s="54">
        <v>1.1021728286262631</v>
      </c>
      <c r="M770127" s="54">
        <v>2.0089999999999999E-3</v>
      </c>
    </row>
    <row r="770128" spans="3:13">
      <c r="C770128" s="54">
        <v>1.518851294974388E-2</v>
      </c>
      <c r="H770128" s="54">
        <v>0.73633525247542397</v>
      </c>
      <c r="M770128" s="54">
        <v>1.647E-3</v>
      </c>
    </row>
    <row r="770129" spans="3:13">
      <c r="C770129" s="54">
        <v>1.3152287542009386E-2</v>
      </c>
      <c r="H770129" s="54">
        <v>2.0654325961447135</v>
      </c>
      <c r="M770129" s="54">
        <v>3.503E-3</v>
      </c>
    </row>
    <row r="770130" spans="3:13">
      <c r="C770130" s="54">
        <v>3.223722703468343E-2</v>
      </c>
      <c r="H770130" s="54">
        <v>0.9780420492915104</v>
      </c>
      <c r="M770130" s="54">
        <v>1.668E-3</v>
      </c>
    </row>
    <row r="770131" spans="3:13">
      <c r="C770131" s="54">
        <v>2.3282267087558896E-4</v>
      </c>
      <c r="H770131" s="54">
        <v>0</v>
      </c>
      <c r="M770131" s="54">
        <v>4.1199999999999999E-4</v>
      </c>
    </row>
    <row r="786434" spans="3:13">
      <c r="C786434" s="54" t="s">
        <v>1223</v>
      </c>
      <c r="H786434" s="54" t="s">
        <v>1231</v>
      </c>
      <c r="M786434" s="54" t="s">
        <v>1224</v>
      </c>
    </row>
    <row r="786435" spans="3:13">
      <c r="C786435" s="54">
        <v>4.5059906413157817E-2</v>
      </c>
      <c r="H786435" s="54">
        <v>0.96371085163482217</v>
      </c>
      <c r="M786435" s="54">
        <v>9.9200000000000004E-4</v>
      </c>
    </row>
    <row r="786436" spans="3:13">
      <c r="C786436" s="54">
        <v>3.740606523632322E-2</v>
      </c>
      <c r="H786436" s="54">
        <v>0.48465474320031932</v>
      </c>
      <c r="M786436" s="54">
        <v>1.9996E-2</v>
      </c>
    </row>
    <row r="786437" spans="3:13">
      <c r="C786437" s="54">
        <v>2.1970145413600834E-2</v>
      </c>
      <c r="H786437" s="54">
        <v>1.5528938933845255</v>
      </c>
      <c r="M786437" s="54">
        <v>3.3969999999999998E-3</v>
      </c>
    </row>
    <row r="786438" spans="3:13">
      <c r="C786438" s="54">
        <v>2.8353772922653429E-2</v>
      </c>
      <c r="H786438" s="54">
        <v>0.57426789549802493</v>
      </c>
      <c r="M786438" s="54">
        <v>4.248E-3</v>
      </c>
    </row>
    <row r="786439" spans="3:13">
      <c r="C786439" s="54">
        <v>4.3049601739210519E-2</v>
      </c>
      <c r="H786439" s="54">
        <v>0.87481123848233699</v>
      </c>
      <c r="M786439" s="54">
        <v>2.7699999999999999E-3</v>
      </c>
    </row>
    <row r="786440" spans="3:13">
      <c r="C786440" s="54">
        <v>5.3876270837737335E-2</v>
      </c>
      <c r="H786440" s="54">
        <v>1.6349631897970485</v>
      </c>
      <c r="M786440" s="54">
        <v>7.2779999999999997E-3</v>
      </c>
    </row>
    <row r="786441" spans="3:13">
      <c r="C786441" s="54">
        <v>3.8925127935938782E-2</v>
      </c>
      <c r="H786441" s="54">
        <v>0.78659382910081799</v>
      </c>
      <c r="M786441" s="54">
        <v>8.7290000000000006E-3</v>
      </c>
    </row>
    <row r="786442" spans="3:13">
      <c r="C786442" s="54">
        <v>5.9039956989634164E-2</v>
      </c>
      <c r="H786442" s="54">
        <v>0.85731048901214202</v>
      </c>
      <c r="M786442" s="54">
        <v>1.3089999999999999E-2</v>
      </c>
    </row>
    <row r="786443" spans="3:13">
      <c r="C786443" s="54">
        <v>1.7418226726490772E-2</v>
      </c>
      <c r="H786443" s="54">
        <v>0.25225860529032862</v>
      </c>
      <c r="M786443" s="54">
        <v>1.005E-2</v>
      </c>
    </row>
    <row r="786444" spans="3:13">
      <c r="C786444" s="54">
        <v>9.1568055162327189E-2</v>
      </c>
      <c r="H786444" s="54">
        <v>1.154522391840624</v>
      </c>
      <c r="M786444" s="54">
        <v>4.1910000000000003E-3</v>
      </c>
    </row>
    <row r="786445" spans="3:13">
      <c r="C786445" s="54">
        <v>4.5129438923112934E-2</v>
      </c>
      <c r="H786445" s="54">
        <v>1.0402996069596908</v>
      </c>
      <c r="M786445" s="54">
        <v>6.5300000000000004E-4</v>
      </c>
    </row>
    <row r="786446" spans="3:13">
      <c r="C786446" s="54">
        <v>4.1730626595018916E-2</v>
      </c>
      <c r="H786446" s="54">
        <v>0.94988981372467185</v>
      </c>
      <c r="M786446" s="54">
        <v>1.916E-3</v>
      </c>
    </row>
    <row r="786447" spans="3:13">
      <c r="C786447" s="54">
        <v>5.2828648431803092E-2</v>
      </c>
      <c r="H786447" s="54">
        <v>1.3137761622372364</v>
      </c>
      <c r="M786447" s="54">
        <v>6.2769999999999996E-3</v>
      </c>
    </row>
    <row r="786448" spans="3:13">
      <c r="C786448" s="54">
        <v>4.7758138428611513E-2</v>
      </c>
      <c r="H786448" s="54">
        <v>0.8876933323560392</v>
      </c>
      <c r="M786448" s="54">
        <v>3.8040000000000001E-3</v>
      </c>
    </row>
    <row r="786449" spans="3:13">
      <c r="C786449" s="54">
        <v>8.8370421335362992E-2</v>
      </c>
      <c r="H786449" s="54">
        <v>2.4315377357932824</v>
      </c>
      <c r="M786449" s="54">
        <v>2.2339999999999999E-2</v>
      </c>
    </row>
    <row r="786450" spans="3:13">
      <c r="C786450" s="54">
        <v>4.8270998206646161E-2</v>
      </c>
      <c r="H786450" s="54">
        <v>0.55191354779714785</v>
      </c>
      <c r="M786450" s="54">
        <v>1.2579E-2</v>
      </c>
    </row>
    <row r="786451" spans="3:13">
      <c r="C786451" s="54">
        <v>2.7435635935830843E-2</v>
      </c>
      <c r="H786451" s="54">
        <v>1.6581670704781704</v>
      </c>
      <c r="M786451" s="54">
        <v>4.7390000000000002E-3</v>
      </c>
    </row>
    <row r="786452" spans="3:13">
      <c r="C786452" s="54">
        <v>2.742604567359538E-2</v>
      </c>
      <c r="H786452" s="54">
        <v>0.88366407396570612</v>
      </c>
      <c r="M786452" s="54">
        <v>5.1710000000000002E-3</v>
      </c>
    </row>
    <row r="786453" spans="3:13">
      <c r="C786453" s="54">
        <v>5.7792811386112482E-2</v>
      </c>
      <c r="H786453" s="54">
        <v>0.66057008419578356</v>
      </c>
      <c r="M786453" s="54">
        <v>6.143E-3</v>
      </c>
    </row>
    <row r="786454" spans="3:13">
      <c r="C786454" s="54">
        <v>6.4995701246970891E-2</v>
      </c>
      <c r="H786454" s="54">
        <v>2.630158826949538</v>
      </c>
      <c r="M786454" s="54">
        <v>2.1676000000000001E-2</v>
      </c>
    </row>
    <row r="786455" spans="3:13">
      <c r="C786455" s="54">
        <v>0.10947431096420152</v>
      </c>
      <c r="H786455" s="54">
        <v>0.86445994415991845</v>
      </c>
      <c r="M786455" s="54">
        <v>1.337E-2</v>
      </c>
    </row>
    <row r="786456" spans="3:13">
      <c r="C786456" s="54">
        <v>4.4348950832952018E-2</v>
      </c>
      <c r="H786456" s="54">
        <v>0.86301017683041092</v>
      </c>
      <c r="M786456" s="54">
        <v>2.7339999999999999E-3</v>
      </c>
    </row>
    <row r="786457" spans="3:13">
      <c r="C786457" s="54">
        <v>8.8908291109755275E-2</v>
      </c>
      <c r="H786457" s="54">
        <v>0.68328399888534475</v>
      </c>
      <c r="M786457" s="54">
        <v>7.2820000000000003E-3</v>
      </c>
    </row>
    <row r="786458" spans="3:13">
      <c r="C786458" s="54">
        <v>6.6992408544587365E-2</v>
      </c>
      <c r="H786458" s="54">
        <v>0.666441979335476</v>
      </c>
      <c r="M786458" s="54">
        <v>8.4410000000000006E-3</v>
      </c>
    </row>
    <row r="786459" spans="3:13">
      <c r="C786459" s="54">
        <v>0.10230260038894111</v>
      </c>
      <c r="H786459" s="54">
        <v>0.84439309162889109</v>
      </c>
      <c r="M786459" s="54">
        <v>6.8950000000000001E-3</v>
      </c>
    </row>
    <row r="786460" spans="3:13">
      <c r="C786460" s="54">
        <v>7.516506817407069E-2</v>
      </c>
      <c r="H786460" s="54">
        <v>1.7888826926117365</v>
      </c>
      <c r="M786460" s="54">
        <v>1.6150000000000001E-2</v>
      </c>
    </row>
    <row r="786461" spans="3:13">
      <c r="C786461" s="54">
        <v>8.8458315191676198E-2</v>
      </c>
      <c r="H786461" s="54">
        <v>1.7695245186193906</v>
      </c>
      <c r="M786461" s="54">
        <v>2.2046E-2</v>
      </c>
    </row>
    <row r="786462" spans="3:13">
      <c r="C786462" s="54">
        <v>5.2766475957823467E-2</v>
      </c>
      <c r="H786462" s="54">
        <v>2.4769566916721195</v>
      </c>
      <c r="M786462" s="54">
        <v>2.1288999999999999E-2</v>
      </c>
    </row>
    <row r="786463" spans="3:13">
      <c r="C786463" s="54">
        <v>7.8882082704643655E-2</v>
      </c>
      <c r="H786463" s="54">
        <v>0.72338969418707011</v>
      </c>
      <c r="M786463" s="54">
        <v>7.0829999999999999E-3</v>
      </c>
    </row>
    <row r="786464" spans="3:13">
      <c r="C786464" s="54">
        <v>3.9934319161730007E-2</v>
      </c>
      <c r="H786464" s="54">
        <v>1.2145187102184853</v>
      </c>
      <c r="M786464" s="54">
        <v>4.457E-3</v>
      </c>
    </row>
    <row r="786465" spans="3:13">
      <c r="C786465" s="54">
        <v>4.9473520138967865E-2</v>
      </c>
      <c r="H786465" s="54">
        <v>0.92719115036015176</v>
      </c>
      <c r="M786465" s="54">
        <v>1.5319999999999999E-3</v>
      </c>
    </row>
    <row r="786466" spans="3:13">
      <c r="C786466" s="54">
        <v>8.5933283501507376E-2</v>
      </c>
      <c r="H786466" s="54">
        <v>0.95710533333531134</v>
      </c>
      <c r="M786466" s="54">
        <v>3.5469999999999998E-3</v>
      </c>
    </row>
    <row r="786467" spans="3:13">
      <c r="C786467" s="54">
        <v>8.3903037486537879E-2</v>
      </c>
      <c r="H786467" s="54">
        <v>0.13624322388541518</v>
      </c>
      <c r="M786467" s="54">
        <v>6.3480999999999996E-2</v>
      </c>
    </row>
    <row r="786468" spans="3:13">
      <c r="C786468" s="54">
        <v>4.5096203660596627E-2</v>
      </c>
      <c r="H786468" s="54">
        <v>0.83910288255265753</v>
      </c>
      <c r="M786468" s="54">
        <v>7.3130000000000001E-3</v>
      </c>
    </row>
    <row r="786469" spans="3:13">
      <c r="C786469" s="54">
        <v>4.74561892762718E-2</v>
      </c>
      <c r="H786469" s="54">
        <v>1.4575501446143102</v>
      </c>
      <c r="M786469" s="54">
        <v>4.4929999999999996E-3</v>
      </c>
    </row>
    <row r="786470" spans="3:13">
      <c r="C786470" s="54">
        <v>3.7301771902409665E-2</v>
      </c>
      <c r="H786470" s="54">
        <v>1.0723226474119376</v>
      </c>
      <c r="M786470" s="54">
        <v>3.0240000000000002E-3</v>
      </c>
    </row>
    <row r="786471" spans="3:13">
      <c r="C786471" s="54">
        <v>8.197247570591551E-2</v>
      </c>
      <c r="H786471" s="54">
        <v>0.9516682562066946</v>
      </c>
      <c r="M786471" s="54">
        <v>9.8930000000000008E-3</v>
      </c>
    </row>
    <row r="786472" spans="3:13">
      <c r="C786472" s="54">
        <v>4.5973586897288622E-2</v>
      </c>
      <c r="H786472" s="54">
        <v>3.9069277819552592</v>
      </c>
      <c r="M786472" s="54">
        <v>1.7845E-2</v>
      </c>
    </row>
    <row r="786473" spans="3:13">
      <c r="C786473" s="54">
        <v>0.18682881943400589</v>
      </c>
      <c r="H786473" s="54">
        <v>1.4149805236485815</v>
      </c>
      <c r="M786473" s="54">
        <v>2.3365E-2</v>
      </c>
    </row>
    <row r="786474" spans="3:13">
      <c r="C786474" s="54">
        <v>6.1667944916421961E-2</v>
      </c>
      <c r="H786474" s="54">
        <v>0.73671190350136773</v>
      </c>
      <c r="M786474" s="54">
        <v>5.1799999999999997E-3</v>
      </c>
    </row>
    <row r="786475" spans="3:13">
      <c r="C786475" s="54">
        <v>4.5748725448924728E-2</v>
      </c>
      <c r="H786475" s="54">
        <v>0.74928826455297004</v>
      </c>
      <c r="M786475" s="54">
        <v>4.9179999999999996E-3</v>
      </c>
    </row>
    <row r="786476" spans="3:13">
      <c r="C786476" s="54">
        <v>5.0761740725950395E-3</v>
      </c>
      <c r="H786476" s="54">
        <v>0.54569985204507288</v>
      </c>
      <c r="M786476" s="54">
        <v>7.9500000000000003E-4</v>
      </c>
    </row>
    <row r="786477" spans="3:13">
      <c r="C786477" s="54">
        <v>5.5107664181402539E-2</v>
      </c>
      <c r="H786477" s="54">
        <v>1.4250839924543612</v>
      </c>
      <c r="M786477" s="54">
        <v>6.5550000000000001E-3</v>
      </c>
    </row>
    <row r="786478" spans="3:13">
      <c r="C786478" s="54">
        <v>4.7591062335360472E-2</v>
      </c>
      <c r="H786478" s="54">
        <v>0.83021181325111582</v>
      </c>
      <c r="M786478" s="54">
        <v>7.489E-3</v>
      </c>
    </row>
    <row r="786479" spans="3:13">
      <c r="C786479" s="54">
        <v>2.8721736505302364E-2</v>
      </c>
      <c r="H786479" s="54">
        <v>0.93417573124540798</v>
      </c>
      <c r="M786479" s="54">
        <v>3.124E-3</v>
      </c>
    </row>
    <row r="786480" spans="3:13">
      <c r="C786480" s="54">
        <v>5.3545676131504905E-2</v>
      </c>
      <c r="H786480" s="54">
        <v>0.36545298179453939</v>
      </c>
      <c r="M786480" s="54">
        <v>2.6477000000000001E-2</v>
      </c>
    </row>
    <row r="786481" spans="3:13">
      <c r="C786481" s="54">
        <v>8.782093497681267E-4</v>
      </c>
      <c r="H786481" s="54">
        <v>1.2507751101830376</v>
      </c>
      <c r="M786481" s="54">
        <v>9.1000000000000003E-5</v>
      </c>
    </row>
    <row r="786482" spans="3:13">
      <c r="C786482" s="54">
        <v>4.0710265854282647E-2</v>
      </c>
      <c r="H786482" s="54">
        <v>0.75982678985877961</v>
      </c>
      <c r="M786482" s="54">
        <v>3.0360000000000001E-3</v>
      </c>
    </row>
    <row r="786483" spans="3:13">
      <c r="C786483" s="54">
        <v>3.7781665327779997E-2</v>
      </c>
      <c r="H786483" s="54">
        <v>7.089317904691167E-2</v>
      </c>
      <c r="M786483" s="54">
        <v>4.8391000000000003E-2</v>
      </c>
    </row>
    <row r="786484" spans="3:13">
      <c r="C786484" s="54">
        <v>2.120680180811968E-2</v>
      </c>
      <c r="H786484" s="54">
        <v>1.0771734258004013</v>
      </c>
      <c r="M786484" s="54">
        <v>2.3319999999999999E-3</v>
      </c>
    </row>
    <row r="786485" spans="3:13">
      <c r="C786485" s="54">
        <v>3.6479641426960814E-2</v>
      </c>
      <c r="H786485" s="54">
        <v>0.96927529759454656</v>
      </c>
      <c r="M786485" s="54">
        <v>2.2920000000000002E-3</v>
      </c>
    </row>
    <row r="786486" spans="3:13">
      <c r="C786486" s="54">
        <v>4.888758063401643E-2</v>
      </c>
      <c r="H786486" s="54">
        <v>0.92008399688319353</v>
      </c>
      <c r="M786486" s="54">
        <v>1.7899999999999999E-3</v>
      </c>
    </row>
    <row r="786487" spans="3:13">
      <c r="C786487" s="54">
        <v>2.9489443027787415E-2</v>
      </c>
      <c r="H786487" s="54">
        <v>0.8572094592102032</v>
      </c>
      <c r="M786487" s="54">
        <v>2.836E-3</v>
      </c>
    </row>
    <row r="786488" spans="3:13">
      <c r="C786488" s="54">
        <v>3.5794206211355054E-2</v>
      </c>
      <c r="H786488" s="54">
        <v>0.51795685396217339</v>
      </c>
      <c r="M786488" s="54">
        <v>8.0450000000000001E-3</v>
      </c>
    </row>
    <row r="786489" spans="3:13">
      <c r="C786489" s="54">
        <v>8.885580293093491E-2</v>
      </c>
      <c r="H786489" s="54">
        <v>1.3172831496082702</v>
      </c>
      <c r="M786489" s="54">
        <v>9.3650000000000001E-3</v>
      </c>
    </row>
    <row r="786490" spans="3:13">
      <c r="C786490" s="54">
        <v>2.8603795598854315E-2</v>
      </c>
      <c r="H786490" s="54">
        <v>0.61637458364227082</v>
      </c>
      <c r="M786490" s="54">
        <v>3.7799999999999999E-3</v>
      </c>
    </row>
    <row r="786491" spans="3:13">
      <c r="C786491" s="54">
        <v>2.9750287577154391E-2</v>
      </c>
      <c r="H786491" s="54">
        <v>0.94882610255893773</v>
      </c>
      <c r="M786491" s="54">
        <v>8.1800000000000004E-4</v>
      </c>
    </row>
    <row r="786492" spans="3:13">
      <c r="C786492" s="54">
        <v>4.3960780015009325E-2</v>
      </c>
      <c r="H786492" s="54">
        <v>0.83574717432239631</v>
      </c>
      <c r="M786492" s="54">
        <v>2.1810000000000002E-3</v>
      </c>
    </row>
    <row r="786493" spans="3:13">
      <c r="C786493" s="54">
        <v>1.6758963639937639E-2</v>
      </c>
      <c r="H786493" s="54">
        <v>1.3788170063221501</v>
      </c>
      <c r="M786493" s="54">
        <v>1.5920000000000001E-3</v>
      </c>
    </row>
    <row r="786494" spans="3:13">
      <c r="C786494" s="54">
        <v>4.4672080474894009E-2</v>
      </c>
      <c r="H786494" s="54">
        <v>1.0096716356022046</v>
      </c>
      <c r="M786494" s="54">
        <v>1.5969999999999999E-3</v>
      </c>
    </row>
    <row r="786495" spans="3:13">
      <c r="C786495" s="54">
        <v>0.17436949880896915</v>
      </c>
      <c r="H786495" s="54">
        <v>0.38665621958351226</v>
      </c>
      <c r="M786495" s="54">
        <v>3.3798000000000002E-2</v>
      </c>
    </row>
    <row r="786496" spans="3:13">
      <c r="C786496" s="54">
        <v>3.6780465204438513E-2</v>
      </c>
      <c r="H786496" s="54">
        <v>1.0507508843656985</v>
      </c>
      <c r="M786496" s="54">
        <v>1.0460000000000001E-3</v>
      </c>
    </row>
    <row r="786497" spans="3:13">
      <c r="C786497" s="54">
        <v>3.0833000459134109E-2</v>
      </c>
      <c r="H786497" s="54">
        <v>0.83756723499575947</v>
      </c>
      <c r="M786497" s="54">
        <v>2.4780000000000002E-3</v>
      </c>
    </row>
    <row r="786498" spans="3:13">
      <c r="C786498" s="54">
        <v>3.8043685361934088E-2</v>
      </c>
      <c r="H786498" s="54">
        <v>0.739255292424569</v>
      </c>
      <c r="M786498" s="54">
        <v>3.6099999999999999E-3</v>
      </c>
    </row>
    <row r="786499" spans="3:13">
      <c r="C786499" s="54">
        <v>2.9140050401477605E-2</v>
      </c>
      <c r="H786499" s="54">
        <v>0.98815717751944543</v>
      </c>
      <c r="M786499" s="54">
        <v>1.361E-3</v>
      </c>
    </row>
    <row r="786500" spans="3:13">
      <c r="C786500" s="54">
        <v>4.9942922227896681E-2</v>
      </c>
      <c r="H786500" s="54">
        <v>1.014306074005735</v>
      </c>
      <c r="M786500" s="54">
        <v>9.41E-4</v>
      </c>
    </row>
    <row r="786501" spans="3:13">
      <c r="C786501" s="54">
        <v>4.9463082108494615E-2</v>
      </c>
      <c r="H786501" s="54">
        <v>0.82678008761581667</v>
      </c>
      <c r="M786501" s="54">
        <v>3.4619999999999998E-3</v>
      </c>
    </row>
    <row r="786502" spans="3:13">
      <c r="C786502" s="54">
        <v>4.606552000699727E-2</v>
      </c>
      <c r="H786502" s="54">
        <v>0.89469986428125048</v>
      </c>
      <c r="M786502" s="54">
        <v>2.5360000000000001E-3</v>
      </c>
    </row>
    <row r="786503" spans="3:13">
      <c r="C786503" s="54">
        <v>3.5554141456631529E-2</v>
      </c>
      <c r="H786503" s="54">
        <v>1.1950610358590832</v>
      </c>
      <c r="M786503" s="54">
        <v>4.1619999999999999E-3</v>
      </c>
    </row>
    <row r="786504" spans="3:13">
      <c r="C786504" s="54">
        <v>3.2671684903604142E-2</v>
      </c>
      <c r="H786504" s="54">
        <v>1.1379173950693919</v>
      </c>
      <c r="M786504" s="54">
        <v>2.0449999999999999E-3</v>
      </c>
    </row>
    <row r="786505" spans="3:13">
      <c r="C786505" s="54">
        <v>3.3631924750098185E-2</v>
      </c>
      <c r="H786505" s="54">
        <v>1.2654922075171169</v>
      </c>
      <c r="M786505" s="54">
        <v>3.0379999999999999E-3</v>
      </c>
    </row>
    <row r="786506" spans="3:13">
      <c r="C786506" s="54">
        <v>2.0936738861138157E-2</v>
      </c>
      <c r="H786506" s="54">
        <v>0.40589174644881959</v>
      </c>
      <c r="M786506" s="54">
        <v>6.1500000000000001E-3</v>
      </c>
    </row>
    <row r="786507" spans="3:13">
      <c r="C786507" s="54">
        <v>3.0772951187603426E-2</v>
      </c>
      <c r="H786507" s="54">
        <v>1.1107272593582402</v>
      </c>
      <c r="M786507" s="54">
        <v>2.5799999999999998E-3</v>
      </c>
    </row>
    <row r="786508" spans="3:13">
      <c r="C786508" s="54">
        <v>0.21190060412260434</v>
      </c>
      <c r="H786508" s="54">
        <v>0.90907293396195543</v>
      </c>
      <c r="M786508" s="54">
        <v>1.2007E-2</v>
      </c>
    </row>
    <row r="786509" spans="3:13">
      <c r="C786509" s="54">
        <v>5.8735137891407052E-2</v>
      </c>
      <c r="H786509" s="54">
        <v>2.1810264457932513</v>
      </c>
      <c r="M786509" s="54">
        <v>1.6843E-2</v>
      </c>
    </row>
    <row r="786510" spans="3:13">
      <c r="C786510" s="54">
        <v>1.791399797858231E-2</v>
      </c>
      <c r="H786510" s="54">
        <v>0.83331893671806789</v>
      </c>
      <c r="M786510" s="54">
        <v>1.6000000000000001E-3</v>
      </c>
    </row>
    <row r="786511" spans="3:13">
      <c r="C786511" s="54">
        <v>2.8595590197915115E-2</v>
      </c>
      <c r="H786511" s="54">
        <v>1.1021728286262631</v>
      </c>
      <c r="M786511" s="54">
        <v>2.0089999999999999E-3</v>
      </c>
    </row>
    <row r="786512" spans="3:13">
      <c r="C786512" s="54">
        <v>1.518851294974388E-2</v>
      </c>
      <c r="H786512" s="54">
        <v>0.73633525247542397</v>
      </c>
      <c r="M786512" s="54">
        <v>1.647E-3</v>
      </c>
    </row>
    <row r="786513" spans="3:13">
      <c r="C786513" s="54">
        <v>1.3152287542009386E-2</v>
      </c>
      <c r="H786513" s="54">
        <v>2.0654325961447135</v>
      </c>
      <c r="M786513" s="54">
        <v>3.503E-3</v>
      </c>
    </row>
    <row r="786514" spans="3:13">
      <c r="C786514" s="54">
        <v>3.223722703468343E-2</v>
      </c>
      <c r="H786514" s="54">
        <v>0.9780420492915104</v>
      </c>
      <c r="M786514" s="54">
        <v>1.668E-3</v>
      </c>
    </row>
    <row r="786515" spans="3:13">
      <c r="C786515" s="54">
        <v>2.3282267087558896E-4</v>
      </c>
      <c r="H786515" s="54">
        <v>0</v>
      </c>
      <c r="M786515" s="54">
        <v>4.1199999999999999E-4</v>
      </c>
    </row>
    <row r="802818" spans="3:13">
      <c r="C802818" s="54" t="s">
        <v>1223</v>
      </c>
      <c r="H802818" s="54" t="s">
        <v>1231</v>
      </c>
      <c r="M802818" s="54" t="s">
        <v>1224</v>
      </c>
    </row>
    <row r="802819" spans="3:13">
      <c r="C802819" s="54">
        <v>4.5059906413157817E-2</v>
      </c>
      <c r="H802819" s="54">
        <v>0.96371085163482217</v>
      </c>
      <c r="M802819" s="54">
        <v>9.9200000000000004E-4</v>
      </c>
    </row>
    <row r="802820" spans="3:13">
      <c r="C802820" s="54">
        <v>3.740606523632322E-2</v>
      </c>
      <c r="H802820" s="54">
        <v>0.48465474320031932</v>
      </c>
      <c r="M802820" s="54">
        <v>1.9996E-2</v>
      </c>
    </row>
    <row r="802821" spans="3:13">
      <c r="C802821" s="54">
        <v>2.1970145413600834E-2</v>
      </c>
      <c r="H802821" s="54">
        <v>1.5528938933845255</v>
      </c>
      <c r="M802821" s="54">
        <v>3.3969999999999998E-3</v>
      </c>
    </row>
    <row r="802822" spans="3:13">
      <c r="C802822" s="54">
        <v>2.8353772922653429E-2</v>
      </c>
      <c r="H802822" s="54">
        <v>0.57426789549802493</v>
      </c>
      <c r="M802822" s="54">
        <v>4.248E-3</v>
      </c>
    </row>
    <row r="802823" spans="3:13">
      <c r="C802823" s="54">
        <v>4.3049601739210519E-2</v>
      </c>
      <c r="H802823" s="54">
        <v>0.87481123848233699</v>
      </c>
      <c r="M802823" s="54">
        <v>2.7699999999999999E-3</v>
      </c>
    </row>
    <row r="802824" spans="3:13">
      <c r="C802824" s="54">
        <v>5.3876270837737335E-2</v>
      </c>
      <c r="H802824" s="54">
        <v>1.6349631897970485</v>
      </c>
      <c r="M802824" s="54">
        <v>7.2779999999999997E-3</v>
      </c>
    </row>
    <row r="802825" spans="3:13">
      <c r="C802825" s="54">
        <v>3.8925127935938782E-2</v>
      </c>
      <c r="H802825" s="54">
        <v>0.78659382910081799</v>
      </c>
      <c r="M802825" s="54">
        <v>8.7290000000000006E-3</v>
      </c>
    </row>
    <row r="802826" spans="3:13">
      <c r="C802826" s="54">
        <v>5.9039956989634164E-2</v>
      </c>
      <c r="H802826" s="54">
        <v>0.85731048901214202</v>
      </c>
      <c r="M802826" s="54">
        <v>1.3089999999999999E-2</v>
      </c>
    </row>
    <row r="802827" spans="3:13">
      <c r="C802827" s="54">
        <v>1.7418226726490772E-2</v>
      </c>
      <c r="H802827" s="54">
        <v>0.25225860529032862</v>
      </c>
      <c r="M802827" s="54">
        <v>1.005E-2</v>
      </c>
    </row>
    <row r="802828" spans="3:13">
      <c r="C802828" s="54">
        <v>9.1568055162327189E-2</v>
      </c>
      <c r="H802828" s="54">
        <v>1.154522391840624</v>
      </c>
      <c r="M802828" s="54">
        <v>4.1910000000000003E-3</v>
      </c>
    </row>
    <row r="802829" spans="3:13">
      <c r="C802829" s="54">
        <v>4.5129438923112934E-2</v>
      </c>
      <c r="H802829" s="54">
        <v>1.0402996069596908</v>
      </c>
      <c r="M802829" s="54">
        <v>6.5300000000000004E-4</v>
      </c>
    </row>
    <row r="802830" spans="3:13">
      <c r="C802830" s="54">
        <v>4.1730626595018916E-2</v>
      </c>
      <c r="H802830" s="54">
        <v>0.94988981372467185</v>
      </c>
      <c r="M802830" s="54">
        <v>1.916E-3</v>
      </c>
    </row>
    <row r="802831" spans="3:13">
      <c r="C802831" s="54">
        <v>5.2828648431803092E-2</v>
      </c>
      <c r="H802831" s="54">
        <v>1.3137761622372364</v>
      </c>
      <c r="M802831" s="54">
        <v>6.2769999999999996E-3</v>
      </c>
    </row>
    <row r="802832" spans="3:13">
      <c r="C802832" s="54">
        <v>4.7758138428611513E-2</v>
      </c>
      <c r="H802832" s="54">
        <v>0.8876933323560392</v>
      </c>
      <c r="M802832" s="54">
        <v>3.8040000000000001E-3</v>
      </c>
    </row>
    <row r="802833" spans="3:13">
      <c r="C802833" s="54">
        <v>8.8370421335362992E-2</v>
      </c>
      <c r="H802833" s="54">
        <v>2.4315377357932824</v>
      </c>
      <c r="M802833" s="54">
        <v>2.2339999999999999E-2</v>
      </c>
    </row>
    <row r="802834" spans="3:13">
      <c r="C802834" s="54">
        <v>4.8270998206646161E-2</v>
      </c>
      <c r="H802834" s="54">
        <v>0.55191354779714785</v>
      </c>
      <c r="M802834" s="54">
        <v>1.2579E-2</v>
      </c>
    </row>
    <row r="802835" spans="3:13">
      <c r="C802835" s="54">
        <v>2.7435635935830843E-2</v>
      </c>
      <c r="H802835" s="54">
        <v>1.6581670704781704</v>
      </c>
      <c r="M802835" s="54">
        <v>4.7390000000000002E-3</v>
      </c>
    </row>
    <row r="802836" spans="3:13">
      <c r="C802836" s="54">
        <v>2.742604567359538E-2</v>
      </c>
      <c r="H802836" s="54">
        <v>0.88366407396570612</v>
      </c>
      <c r="M802836" s="54">
        <v>5.1710000000000002E-3</v>
      </c>
    </row>
    <row r="802837" spans="3:13">
      <c r="C802837" s="54">
        <v>5.7792811386112482E-2</v>
      </c>
      <c r="H802837" s="54">
        <v>0.66057008419578356</v>
      </c>
      <c r="M802837" s="54">
        <v>6.143E-3</v>
      </c>
    </row>
    <row r="802838" spans="3:13">
      <c r="C802838" s="54">
        <v>6.4995701246970891E-2</v>
      </c>
      <c r="H802838" s="54">
        <v>2.630158826949538</v>
      </c>
      <c r="M802838" s="54">
        <v>2.1676000000000001E-2</v>
      </c>
    </row>
    <row r="802839" spans="3:13">
      <c r="C802839" s="54">
        <v>0.10947431096420152</v>
      </c>
      <c r="H802839" s="54">
        <v>0.86445994415991845</v>
      </c>
      <c r="M802839" s="54">
        <v>1.337E-2</v>
      </c>
    </row>
    <row r="802840" spans="3:13">
      <c r="C802840" s="54">
        <v>4.4348950832952018E-2</v>
      </c>
      <c r="H802840" s="54">
        <v>0.86301017683041092</v>
      </c>
      <c r="M802840" s="54">
        <v>2.7339999999999999E-3</v>
      </c>
    </row>
    <row r="802841" spans="3:13">
      <c r="C802841" s="54">
        <v>8.8908291109755275E-2</v>
      </c>
      <c r="H802841" s="54">
        <v>0.68328399888534475</v>
      </c>
      <c r="M802841" s="54">
        <v>7.2820000000000003E-3</v>
      </c>
    </row>
    <row r="802842" spans="3:13">
      <c r="C802842" s="54">
        <v>6.6992408544587365E-2</v>
      </c>
      <c r="H802842" s="54">
        <v>0.666441979335476</v>
      </c>
      <c r="M802842" s="54">
        <v>8.4410000000000006E-3</v>
      </c>
    </row>
    <row r="802843" spans="3:13">
      <c r="C802843" s="54">
        <v>0.10230260038894111</v>
      </c>
      <c r="H802843" s="54">
        <v>0.84439309162889109</v>
      </c>
      <c r="M802843" s="54">
        <v>6.8950000000000001E-3</v>
      </c>
    </row>
    <row r="802844" spans="3:13">
      <c r="C802844" s="54">
        <v>7.516506817407069E-2</v>
      </c>
      <c r="H802844" s="54">
        <v>1.7888826926117365</v>
      </c>
      <c r="M802844" s="54">
        <v>1.6150000000000001E-2</v>
      </c>
    </row>
    <row r="802845" spans="3:13">
      <c r="C802845" s="54">
        <v>8.8458315191676198E-2</v>
      </c>
      <c r="H802845" s="54">
        <v>1.7695245186193906</v>
      </c>
      <c r="M802845" s="54">
        <v>2.2046E-2</v>
      </c>
    </row>
    <row r="802846" spans="3:13">
      <c r="C802846" s="54">
        <v>5.2766475957823467E-2</v>
      </c>
      <c r="H802846" s="54">
        <v>2.4769566916721195</v>
      </c>
      <c r="M802846" s="54">
        <v>2.1288999999999999E-2</v>
      </c>
    </row>
    <row r="802847" spans="3:13">
      <c r="C802847" s="54">
        <v>7.8882082704643655E-2</v>
      </c>
      <c r="H802847" s="54">
        <v>0.72338969418707011</v>
      </c>
      <c r="M802847" s="54">
        <v>7.0829999999999999E-3</v>
      </c>
    </row>
    <row r="802848" spans="3:13">
      <c r="C802848" s="54">
        <v>3.9934319161730007E-2</v>
      </c>
      <c r="H802848" s="54">
        <v>1.2145187102184853</v>
      </c>
      <c r="M802848" s="54">
        <v>4.457E-3</v>
      </c>
    </row>
    <row r="802849" spans="3:13">
      <c r="C802849" s="54">
        <v>4.9473520138967865E-2</v>
      </c>
      <c r="H802849" s="54">
        <v>0.92719115036015176</v>
      </c>
      <c r="M802849" s="54">
        <v>1.5319999999999999E-3</v>
      </c>
    </row>
    <row r="802850" spans="3:13">
      <c r="C802850" s="54">
        <v>8.5933283501507376E-2</v>
      </c>
      <c r="H802850" s="54">
        <v>0.95710533333531134</v>
      </c>
      <c r="M802850" s="54">
        <v>3.5469999999999998E-3</v>
      </c>
    </row>
    <row r="802851" spans="3:13">
      <c r="C802851" s="54">
        <v>8.3903037486537879E-2</v>
      </c>
      <c r="H802851" s="54">
        <v>0.13624322388541518</v>
      </c>
      <c r="M802851" s="54">
        <v>6.3480999999999996E-2</v>
      </c>
    </row>
    <row r="802852" spans="3:13">
      <c r="C802852" s="54">
        <v>4.5096203660596627E-2</v>
      </c>
      <c r="H802852" s="54">
        <v>0.83910288255265753</v>
      </c>
      <c r="M802852" s="54">
        <v>7.3130000000000001E-3</v>
      </c>
    </row>
    <row r="802853" spans="3:13">
      <c r="C802853" s="54">
        <v>4.74561892762718E-2</v>
      </c>
      <c r="H802853" s="54">
        <v>1.4575501446143102</v>
      </c>
      <c r="M802853" s="54">
        <v>4.4929999999999996E-3</v>
      </c>
    </row>
    <row r="802854" spans="3:13">
      <c r="C802854" s="54">
        <v>3.7301771902409665E-2</v>
      </c>
      <c r="H802854" s="54">
        <v>1.0723226474119376</v>
      </c>
      <c r="M802854" s="54">
        <v>3.0240000000000002E-3</v>
      </c>
    </row>
    <row r="802855" spans="3:13">
      <c r="C802855" s="54">
        <v>8.197247570591551E-2</v>
      </c>
      <c r="H802855" s="54">
        <v>0.9516682562066946</v>
      </c>
      <c r="M802855" s="54">
        <v>9.8930000000000008E-3</v>
      </c>
    </row>
    <row r="802856" spans="3:13">
      <c r="C802856" s="54">
        <v>4.5973586897288622E-2</v>
      </c>
      <c r="H802856" s="54">
        <v>3.9069277819552592</v>
      </c>
      <c r="M802856" s="54">
        <v>1.7845E-2</v>
      </c>
    </row>
    <row r="802857" spans="3:13">
      <c r="C802857" s="54">
        <v>0.18682881943400589</v>
      </c>
      <c r="H802857" s="54">
        <v>1.4149805236485815</v>
      </c>
      <c r="M802857" s="54">
        <v>2.3365E-2</v>
      </c>
    </row>
    <row r="802858" spans="3:13">
      <c r="C802858" s="54">
        <v>6.1667944916421961E-2</v>
      </c>
      <c r="H802858" s="54">
        <v>0.73671190350136773</v>
      </c>
      <c r="M802858" s="54">
        <v>5.1799999999999997E-3</v>
      </c>
    </row>
    <row r="802859" spans="3:13">
      <c r="C802859" s="54">
        <v>4.5748725448924728E-2</v>
      </c>
      <c r="H802859" s="54">
        <v>0.74928826455297004</v>
      </c>
      <c r="M802859" s="54">
        <v>4.9179999999999996E-3</v>
      </c>
    </row>
    <row r="802860" spans="3:13">
      <c r="C802860" s="54">
        <v>5.0761740725950395E-3</v>
      </c>
      <c r="H802860" s="54">
        <v>0.54569985204507288</v>
      </c>
      <c r="M802860" s="54">
        <v>7.9500000000000003E-4</v>
      </c>
    </row>
    <row r="802861" spans="3:13">
      <c r="C802861" s="54">
        <v>5.5107664181402539E-2</v>
      </c>
      <c r="H802861" s="54">
        <v>1.4250839924543612</v>
      </c>
      <c r="M802861" s="54">
        <v>6.5550000000000001E-3</v>
      </c>
    </row>
    <row r="802862" spans="3:13">
      <c r="C802862" s="54">
        <v>4.7591062335360472E-2</v>
      </c>
      <c r="H802862" s="54">
        <v>0.83021181325111582</v>
      </c>
      <c r="M802862" s="54">
        <v>7.489E-3</v>
      </c>
    </row>
    <row r="802863" spans="3:13">
      <c r="C802863" s="54">
        <v>2.8721736505302364E-2</v>
      </c>
      <c r="H802863" s="54">
        <v>0.93417573124540798</v>
      </c>
      <c r="M802863" s="54">
        <v>3.124E-3</v>
      </c>
    </row>
    <row r="802864" spans="3:13">
      <c r="C802864" s="54">
        <v>5.3545676131504905E-2</v>
      </c>
      <c r="H802864" s="54">
        <v>0.36545298179453939</v>
      </c>
      <c r="M802864" s="54">
        <v>2.6477000000000001E-2</v>
      </c>
    </row>
    <row r="802865" spans="3:13">
      <c r="C802865" s="54">
        <v>8.782093497681267E-4</v>
      </c>
      <c r="H802865" s="54">
        <v>1.2507751101830376</v>
      </c>
      <c r="M802865" s="54">
        <v>9.1000000000000003E-5</v>
      </c>
    </row>
    <row r="802866" spans="3:13">
      <c r="C802866" s="54">
        <v>4.0710265854282647E-2</v>
      </c>
      <c r="H802866" s="54">
        <v>0.75982678985877961</v>
      </c>
      <c r="M802866" s="54">
        <v>3.0360000000000001E-3</v>
      </c>
    </row>
    <row r="802867" spans="3:13">
      <c r="C802867" s="54">
        <v>3.7781665327779997E-2</v>
      </c>
      <c r="H802867" s="54">
        <v>7.089317904691167E-2</v>
      </c>
      <c r="M802867" s="54">
        <v>4.8391000000000003E-2</v>
      </c>
    </row>
    <row r="802868" spans="3:13">
      <c r="C802868" s="54">
        <v>2.120680180811968E-2</v>
      </c>
      <c r="H802868" s="54">
        <v>1.0771734258004013</v>
      </c>
      <c r="M802868" s="54">
        <v>2.3319999999999999E-3</v>
      </c>
    </row>
    <row r="802869" spans="3:13">
      <c r="C802869" s="54">
        <v>3.6479641426960814E-2</v>
      </c>
      <c r="H802869" s="54">
        <v>0.96927529759454656</v>
      </c>
      <c r="M802869" s="54">
        <v>2.2920000000000002E-3</v>
      </c>
    </row>
    <row r="802870" spans="3:13">
      <c r="C802870" s="54">
        <v>4.888758063401643E-2</v>
      </c>
      <c r="H802870" s="54">
        <v>0.92008399688319353</v>
      </c>
      <c r="M802870" s="54">
        <v>1.7899999999999999E-3</v>
      </c>
    </row>
    <row r="802871" spans="3:13">
      <c r="C802871" s="54">
        <v>2.9489443027787415E-2</v>
      </c>
      <c r="H802871" s="54">
        <v>0.8572094592102032</v>
      </c>
      <c r="M802871" s="54">
        <v>2.836E-3</v>
      </c>
    </row>
    <row r="802872" spans="3:13">
      <c r="C802872" s="54">
        <v>3.5794206211355054E-2</v>
      </c>
      <c r="H802872" s="54">
        <v>0.51795685396217339</v>
      </c>
      <c r="M802872" s="54">
        <v>8.0450000000000001E-3</v>
      </c>
    </row>
    <row r="802873" spans="3:13">
      <c r="C802873" s="54">
        <v>8.885580293093491E-2</v>
      </c>
      <c r="H802873" s="54">
        <v>1.3172831496082702</v>
      </c>
      <c r="M802873" s="54">
        <v>9.3650000000000001E-3</v>
      </c>
    </row>
    <row r="802874" spans="3:13">
      <c r="C802874" s="54">
        <v>2.8603795598854315E-2</v>
      </c>
      <c r="H802874" s="54">
        <v>0.61637458364227082</v>
      </c>
      <c r="M802874" s="54">
        <v>3.7799999999999999E-3</v>
      </c>
    </row>
    <row r="802875" spans="3:13">
      <c r="C802875" s="54">
        <v>2.9750287577154391E-2</v>
      </c>
      <c r="H802875" s="54">
        <v>0.94882610255893773</v>
      </c>
      <c r="M802875" s="54">
        <v>8.1800000000000004E-4</v>
      </c>
    </row>
    <row r="802876" spans="3:13">
      <c r="C802876" s="54">
        <v>4.3960780015009325E-2</v>
      </c>
      <c r="H802876" s="54">
        <v>0.83574717432239631</v>
      </c>
      <c r="M802876" s="54">
        <v>2.1810000000000002E-3</v>
      </c>
    </row>
    <row r="802877" spans="3:13">
      <c r="C802877" s="54">
        <v>1.6758963639937639E-2</v>
      </c>
      <c r="H802877" s="54">
        <v>1.3788170063221501</v>
      </c>
      <c r="M802877" s="54">
        <v>1.5920000000000001E-3</v>
      </c>
    </row>
    <row r="802878" spans="3:13">
      <c r="C802878" s="54">
        <v>4.4672080474894009E-2</v>
      </c>
      <c r="H802878" s="54">
        <v>1.0096716356022046</v>
      </c>
      <c r="M802878" s="54">
        <v>1.5969999999999999E-3</v>
      </c>
    </row>
    <row r="802879" spans="3:13">
      <c r="C802879" s="54">
        <v>0.17436949880896915</v>
      </c>
      <c r="H802879" s="54">
        <v>0.38665621958351226</v>
      </c>
      <c r="M802879" s="54">
        <v>3.3798000000000002E-2</v>
      </c>
    </row>
    <row r="802880" spans="3:13">
      <c r="C802880" s="54">
        <v>3.6780465204438513E-2</v>
      </c>
      <c r="H802880" s="54">
        <v>1.0507508843656985</v>
      </c>
      <c r="M802880" s="54">
        <v>1.0460000000000001E-3</v>
      </c>
    </row>
    <row r="802881" spans="3:13">
      <c r="C802881" s="54">
        <v>3.0833000459134109E-2</v>
      </c>
      <c r="H802881" s="54">
        <v>0.83756723499575947</v>
      </c>
      <c r="M802881" s="54">
        <v>2.4780000000000002E-3</v>
      </c>
    </row>
    <row r="802882" spans="3:13">
      <c r="C802882" s="54">
        <v>3.8043685361934088E-2</v>
      </c>
      <c r="H802882" s="54">
        <v>0.739255292424569</v>
      </c>
      <c r="M802882" s="54">
        <v>3.6099999999999999E-3</v>
      </c>
    </row>
    <row r="802883" spans="3:13">
      <c r="C802883" s="54">
        <v>2.9140050401477605E-2</v>
      </c>
      <c r="H802883" s="54">
        <v>0.98815717751944543</v>
      </c>
      <c r="M802883" s="54">
        <v>1.361E-3</v>
      </c>
    </row>
    <row r="802884" spans="3:13">
      <c r="C802884" s="54">
        <v>4.9942922227896681E-2</v>
      </c>
      <c r="H802884" s="54">
        <v>1.014306074005735</v>
      </c>
      <c r="M802884" s="54">
        <v>9.41E-4</v>
      </c>
    </row>
    <row r="802885" spans="3:13">
      <c r="C802885" s="54">
        <v>4.9463082108494615E-2</v>
      </c>
      <c r="H802885" s="54">
        <v>0.82678008761581667</v>
      </c>
      <c r="M802885" s="54">
        <v>3.4619999999999998E-3</v>
      </c>
    </row>
    <row r="802886" spans="3:13">
      <c r="C802886" s="54">
        <v>4.606552000699727E-2</v>
      </c>
      <c r="H802886" s="54">
        <v>0.89469986428125048</v>
      </c>
      <c r="M802886" s="54">
        <v>2.5360000000000001E-3</v>
      </c>
    </row>
    <row r="802887" spans="3:13">
      <c r="C802887" s="54">
        <v>3.5554141456631529E-2</v>
      </c>
      <c r="H802887" s="54">
        <v>1.1950610358590832</v>
      </c>
      <c r="M802887" s="54">
        <v>4.1619999999999999E-3</v>
      </c>
    </row>
    <row r="802888" spans="3:13">
      <c r="C802888" s="54">
        <v>3.2671684903604142E-2</v>
      </c>
      <c r="H802888" s="54">
        <v>1.1379173950693919</v>
      </c>
      <c r="M802888" s="54">
        <v>2.0449999999999999E-3</v>
      </c>
    </row>
    <row r="802889" spans="3:13">
      <c r="C802889" s="54">
        <v>3.3631924750098185E-2</v>
      </c>
      <c r="H802889" s="54">
        <v>1.2654922075171169</v>
      </c>
      <c r="M802889" s="54">
        <v>3.0379999999999999E-3</v>
      </c>
    </row>
    <row r="802890" spans="3:13">
      <c r="C802890" s="54">
        <v>2.0936738861138157E-2</v>
      </c>
      <c r="H802890" s="54">
        <v>0.40589174644881959</v>
      </c>
      <c r="M802890" s="54">
        <v>6.1500000000000001E-3</v>
      </c>
    </row>
    <row r="802891" spans="3:13">
      <c r="C802891" s="54">
        <v>3.0772951187603426E-2</v>
      </c>
      <c r="H802891" s="54">
        <v>1.1107272593582402</v>
      </c>
      <c r="M802891" s="54">
        <v>2.5799999999999998E-3</v>
      </c>
    </row>
    <row r="802892" spans="3:13">
      <c r="C802892" s="54">
        <v>0.21190060412260434</v>
      </c>
      <c r="H802892" s="54">
        <v>0.90907293396195543</v>
      </c>
      <c r="M802892" s="54">
        <v>1.2007E-2</v>
      </c>
    </row>
    <row r="802893" spans="3:13">
      <c r="C802893" s="54">
        <v>5.8735137891407052E-2</v>
      </c>
      <c r="H802893" s="54">
        <v>2.1810264457932513</v>
      </c>
      <c r="M802893" s="54">
        <v>1.6843E-2</v>
      </c>
    </row>
    <row r="802894" spans="3:13">
      <c r="C802894" s="54">
        <v>1.791399797858231E-2</v>
      </c>
      <c r="H802894" s="54">
        <v>0.83331893671806789</v>
      </c>
      <c r="M802894" s="54">
        <v>1.6000000000000001E-3</v>
      </c>
    </row>
    <row r="802895" spans="3:13">
      <c r="C802895" s="54">
        <v>2.8595590197915115E-2</v>
      </c>
      <c r="H802895" s="54">
        <v>1.1021728286262631</v>
      </c>
      <c r="M802895" s="54">
        <v>2.0089999999999999E-3</v>
      </c>
    </row>
    <row r="802896" spans="3:13">
      <c r="C802896" s="54">
        <v>1.518851294974388E-2</v>
      </c>
      <c r="H802896" s="54">
        <v>0.73633525247542397</v>
      </c>
      <c r="M802896" s="54">
        <v>1.647E-3</v>
      </c>
    </row>
    <row r="802897" spans="3:13">
      <c r="C802897" s="54">
        <v>1.3152287542009386E-2</v>
      </c>
      <c r="H802897" s="54">
        <v>2.0654325961447135</v>
      </c>
      <c r="M802897" s="54">
        <v>3.503E-3</v>
      </c>
    </row>
    <row r="802898" spans="3:13">
      <c r="C802898" s="54">
        <v>3.223722703468343E-2</v>
      </c>
      <c r="H802898" s="54">
        <v>0.9780420492915104</v>
      </c>
      <c r="M802898" s="54">
        <v>1.668E-3</v>
      </c>
    </row>
    <row r="802899" spans="3:13">
      <c r="C802899" s="54">
        <v>2.3282267087558896E-4</v>
      </c>
      <c r="H802899" s="54">
        <v>0</v>
      </c>
      <c r="M802899" s="54">
        <v>4.1199999999999999E-4</v>
      </c>
    </row>
    <row r="819202" spans="3:13">
      <c r="C819202" s="54" t="s">
        <v>1223</v>
      </c>
      <c r="H819202" s="54" t="s">
        <v>1231</v>
      </c>
      <c r="M819202" s="54" t="s">
        <v>1224</v>
      </c>
    </row>
    <row r="819203" spans="3:13">
      <c r="C819203" s="54">
        <v>4.5059906413157817E-2</v>
      </c>
      <c r="H819203" s="54">
        <v>0.96371085163482217</v>
      </c>
      <c r="M819203" s="54">
        <v>9.9200000000000004E-4</v>
      </c>
    </row>
    <row r="819204" spans="3:13">
      <c r="C819204" s="54">
        <v>3.740606523632322E-2</v>
      </c>
      <c r="H819204" s="54">
        <v>0.48465474320031932</v>
      </c>
      <c r="M819204" s="54">
        <v>1.9996E-2</v>
      </c>
    </row>
    <row r="819205" spans="3:13">
      <c r="C819205" s="54">
        <v>2.1970145413600834E-2</v>
      </c>
      <c r="H819205" s="54">
        <v>1.5528938933845255</v>
      </c>
      <c r="M819205" s="54">
        <v>3.3969999999999998E-3</v>
      </c>
    </row>
    <row r="819206" spans="3:13">
      <c r="C819206" s="54">
        <v>2.8353772922653429E-2</v>
      </c>
      <c r="H819206" s="54">
        <v>0.57426789549802493</v>
      </c>
      <c r="M819206" s="54">
        <v>4.248E-3</v>
      </c>
    </row>
    <row r="819207" spans="3:13">
      <c r="C819207" s="54">
        <v>4.3049601739210519E-2</v>
      </c>
      <c r="H819207" s="54">
        <v>0.87481123848233699</v>
      </c>
      <c r="M819207" s="54">
        <v>2.7699999999999999E-3</v>
      </c>
    </row>
    <row r="819208" spans="3:13">
      <c r="C819208" s="54">
        <v>5.3876270837737335E-2</v>
      </c>
      <c r="H819208" s="54">
        <v>1.6349631897970485</v>
      </c>
      <c r="M819208" s="54">
        <v>7.2779999999999997E-3</v>
      </c>
    </row>
    <row r="819209" spans="3:13">
      <c r="C819209" s="54">
        <v>3.8925127935938782E-2</v>
      </c>
      <c r="H819209" s="54">
        <v>0.78659382910081799</v>
      </c>
      <c r="M819209" s="54">
        <v>8.7290000000000006E-3</v>
      </c>
    </row>
    <row r="819210" spans="3:13">
      <c r="C819210" s="54">
        <v>5.9039956989634164E-2</v>
      </c>
      <c r="H819210" s="54">
        <v>0.85731048901214202</v>
      </c>
      <c r="M819210" s="54">
        <v>1.3089999999999999E-2</v>
      </c>
    </row>
    <row r="819211" spans="3:13">
      <c r="C819211" s="54">
        <v>1.7418226726490772E-2</v>
      </c>
      <c r="H819211" s="54">
        <v>0.25225860529032862</v>
      </c>
      <c r="M819211" s="54">
        <v>1.005E-2</v>
      </c>
    </row>
    <row r="819212" spans="3:13">
      <c r="C819212" s="54">
        <v>9.1568055162327189E-2</v>
      </c>
      <c r="H819212" s="54">
        <v>1.154522391840624</v>
      </c>
      <c r="M819212" s="54">
        <v>4.1910000000000003E-3</v>
      </c>
    </row>
    <row r="819213" spans="3:13">
      <c r="C819213" s="54">
        <v>4.5129438923112934E-2</v>
      </c>
      <c r="H819213" s="54">
        <v>1.0402996069596908</v>
      </c>
      <c r="M819213" s="54">
        <v>6.5300000000000004E-4</v>
      </c>
    </row>
    <row r="819214" spans="3:13">
      <c r="C819214" s="54">
        <v>4.1730626595018916E-2</v>
      </c>
      <c r="H819214" s="54">
        <v>0.94988981372467185</v>
      </c>
      <c r="M819214" s="54">
        <v>1.916E-3</v>
      </c>
    </row>
    <row r="819215" spans="3:13">
      <c r="C819215" s="54">
        <v>5.2828648431803092E-2</v>
      </c>
      <c r="H819215" s="54">
        <v>1.3137761622372364</v>
      </c>
      <c r="M819215" s="54">
        <v>6.2769999999999996E-3</v>
      </c>
    </row>
    <row r="819216" spans="3:13">
      <c r="C819216" s="54">
        <v>4.7758138428611513E-2</v>
      </c>
      <c r="H819216" s="54">
        <v>0.8876933323560392</v>
      </c>
      <c r="M819216" s="54">
        <v>3.8040000000000001E-3</v>
      </c>
    </row>
    <row r="819217" spans="3:13">
      <c r="C819217" s="54">
        <v>8.8370421335362992E-2</v>
      </c>
      <c r="H819217" s="54">
        <v>2.4315377357932824</v>
      </c>
      <c r="M819217" s="54">
        <v>2.2339999999999999E-2</v>
      </c>
    </row>
    <row r="819218" spans="3:13">
      <c r="C819218" s="54">
        <v>4.8270998206646161E-2</v>
      </c>
      <c r="H819218" s="54">
        <v>0.55191354779714785</v>
      </c>
      <c r="M819218" s="54">
        <v>1.2579E-2</v>
      </c>
    </row>
    <row r="819219" spans="3:13">
      <c r="C819219" s="54">
        <v>2.7435635935830843E-2</v>
      </c>
      <c r="H819219" s="54">
        <v>1.6581670704781704</v>
      </c>
      <c r="M819219" s="54">
        <v>4.7390000000000002E-3</v>
      </c>
    </row>
    <row r="819220" spans="3:13">
      <c r="C819220" s="54">
        <v>2.742604567359538E-2</v>
      </c>
      <c r="H819220" s="54">
        <v>0.88366407396570612</v>
      </c>
      <c r="M819220" s="54">
        <v>5.1710000000000002E-3</v>
      </c>
    </row>
    <row r="819221" spans="3:13">
      <c r="C819221" s="54">
        <v>5.7792811386112482E-2</v>
      </c>
      <c r="H819221" s="54">
        <v>0.66057008419578356</v>
      </c>
      <c r="M819221" s="54">
        <v>6.143E-3</v>
      </c>
    </row>
    <row r="819222" spans="3:13">
      <c r="C819222" s="54">
        <v>6.4995701246970891E-2</v>
      </c>
      <c r="H819222" s="54">
        <v>2.630158826949538</v>
      </c>
      <c r="M819222" s="54">
        <v>2.1676000000000001E-2</v>
      </c>
    </row>
    <row r="819223" spans="3:13">
      <c r="C819223" s="54">
        <v>0.10947431096420152</v>
      </c>
      <c r="H819223" s="54">
        <v>0.86445994415991845</v>
      </c>
      <c r="M819223" s="54">
        <v>1.337E-2</v>
      </c>
    </row>
    <row r="819224" spans="3:13">
      <c r="C819224" s="54">
        <v>4.4348950832952018E-2</v>
      </c>
      <c r="H819224" s="54">
        <v>0.86301017683041092</v>
      </c>
      <c r="M819224" s="54">
        <v>2.7339999999999999E-3</v>
      </c>
    </row>
    <row r="819225" spans="3:13">
      <c r="C819225" s="54">
        <v>8.8908291109755275E-2</v>
      </c>
      <c r="H819225" s="54">
        <v>0.68328399888534475</v>
      </c>
      <c r="M819225" s="54">
        <v>7.2820000000000003E-3</v>
      </c>
    </row>
    <row r="819226" spans="3:13">
      <c r="C819226" s="54">
        <v>6.6992408544587365E-2</v>
      </c>
      <c r="H819226" s="54">
        <v>0.666441979335476</v>
      </c>
      <c r="M819226" s="54">
        <v>8.4410000000000006E-3</v>
      </c>
    </row>
    <row r="819227" spans="3:13">
      <c r="C819227" s="54">
        <v>0.10230260038894111</v>
      </c>
      <c r="H819227" s="54">
        <v>0.84439309162889109</v>
      </c>
      <c r="M819227" s="54">
        <v>6.8950000000000001E-3</v>
      </c>
    </row>
    <row r="819228" spans="3:13">
      <c r="C819228" s="54">
        <v>7.516506817407069E-2</v>
      </c>
      <c r="H819228" s="54">
        <v>1.7888826926117365</v>
      </c>
      <c r="M819228" s="54">
        <v>1.6150000000000001E-2</v>
      </c>
    </row>
    <row r="819229" spans="3:13">
      <c r="C819229" s="54">
        <v>8.8458315191676198E-2</v>
      </c>
      <c r="H819229" s="54">
        <v>1.7695245186193906</v>
      </c>
      <c r="M819229" s="54">
        <v>2.2046E-2</v>
      </c>
    </row>
    <row r="819230" spans="3:13">
      <c r="C819230" s="54">
        <v>5.2766475957823467E-2</v>
      </c>
      <c r="H819230" s="54">
        <v>2.4769566916721195</v>
      </c>
      <c r="M819230" s="54">
        <v>2.1288999999999999E-2</v>
      </c>
    </row>
    <row r="819231" spans="3:13">
      <c r="C819231" s="54">
        <v>7.8882082704643655E-2</v>
      </c>
      <c r="H819231" s="54">
        <v>0.72338969418707011</v>
      </c>
      <c r="M819231" s="54">
        <v>7.0829999999999999E-3</v>
      </c>
    </row>
    <row r="819232" spans="3:13">
      <c r="C819232" s="54">
        <v>3.9934319161730007E-2</v>
      </c>
      <c r="H819232" s="54">
        <v>1.2145187102184853</v>
      </c>
      <c r="M819232" s="54">
        <v>4.457E-3</v>
      </c>
    </row>
    <row r="819233" spans="3:13">
      <c r="C819233" s="54">
        <v>4.9473520138967865E-2</v>
      </c>
      <c r="H819233" s="54">
        <v>0.92719115036015176</v>
      </c>
      <c r="M819233" s="54">
        <v>1.5319999999999999E-3</v>
      </c>
    </row>
    <row r="819234" spans="3:13">
      <c r="C819234" s="54">
        <v>8.5933283501507376E-2</v>
      </c>
      <c r="H819234" s="54">
        <v>0.95710533333531134</v>
      </c>
      <c r="M819234" s="54">
        <v>3.5469999999999998E-3</v>
      </c>
    </row>
    <row r="819235" spans="3:13">
      <c r="C819235" s="54">
        <v>8.3903037486537879E-2</v>
      </c>
      <c r="H819235" s="54">
        <v>0.13624322388541518</v>
      </c>
      <c r="M819235" s="54">
        <v>6.3480999999999996E-2</v>
      </c>
    </row>
    <row r="819236" spans="3:13">
      <c r="C819236" s="54">
        <v>4.5096203660596627E-2</v>
      </c>
      <c r="H819236" s="54">
        <v>0.83910288255265753</v>
      </c>
      <c r="M819236" s="54">
        <v>7.3130000000000001E-3</v>
      </c>
    </row>
    <row r="819237" spans="3:13">
      <c r="C819237" s="54">
        <v>4.74561892762718E-2</v>
      </c>
      <c r="H819237" s="54">
        <v>1.4575501446143102</v>
      </c>
      <c r="M819237" s="54">
        <v>4.4929999999999996E-3</v>
      </c>
    </row>
    <row r="819238" spans="3:13">
      <c r="C819238" s="54">
        <v>3.7301771902409665E-2</v>
      </c>
      <c r="H819238" s="54">
        <v>1.0723226474119376</v>
      </c>
      <c r="M819238" s="54">
        <v>3.0240000000000002E-3</v>
      </c>
    </row>
    <row r="819239" spans="3:13">
      <c r="C819239" s="54">
        <v>8.197247570591551E-2</v>
      </c>
      <c r="H819239" s="54">
        <v>0.9516682562066946</v>
      </c>
      <c r="M819239" s="54">
        <v>9.8930000000000008E-3</v>
      </c>
    </row>
    <row r="819240" spans="3:13">
      <c r="C819240" s="54">
        <v>4.5973586897288622E-2</v>
      </c>
      <c r="H819240" s="54">
        <v>3.9069277819552592</v>
      </c>
      <c r="M819240" s="54">
        <v>1.7845E-2</v>
      </c>
    </row>
    <row r="819241" spans="3:13">
      <c r="C819241" s="54">
        <v>0.18682881943400589</v>
      </c>
      <c r="H819241" s="54">
        <v>1.4149805236485815</v>
      </c>
      <c r="M819241" s="54">
        <v>2.3365E-2</v>
      </c>
    </row>
    <row r="819242" spans="3:13">
      <c r="C819242" s="54">
        <v>6.1667944916421961E-2</v>
      </c>
      <c r="H819242" s="54">
        <v>0.73671190350136773</v>
      </c>
      <c r="M819242" s="54">
        <v>5.1799999999999997E-3</v>
      </c>
    </row>
    <row r="819243" spans="3:13">
      <c r="C819243" s="54">
        <v>4.5748725448924728E-2</v>
      </c>
      <c r="H819243" s="54">
        <v>0.74928826455297004</v>
      </c>
      <c r="M819243" s="54">
        <v>4.9179999999999996E-3</v>
      </c>
    </row>
    <row r="819244" spans="3:13">
      <c r="C819244" s="54">
        <v>5.0761740725950395E-3</v>
      </c>
      <c r="H819244" s="54">
        <v>0.54569985204507288</v>
      </c>
      <c r="M819244" s="54">
        <v>7.9500000000000003E-4</v>
      </c>
    </row>
    <row r="819245" spans="3:13">
      <c r="C819245" s="54">
        <v>5.5107664181402539E-2</v>
      </c>
      <c r="H819245" s="54">
        <v>1.4250839924543612</v>
      </c>
      <c r="M819245" s="54">
        <v>6.5550000000000001E-3</v>
      </c>
    </row>
    <row r="819246" spans="3:13">
      <c r="C819246" s="54">
        <v>4.7591062335360472E-2</v>
      </c>
      <c r="H819246" s="54">
        <v>0.83021181325111582</v>
      </c>
      <c r="M819246" s="54">
        <v>7.489E-3</v>
      </c>
    </row>
    <row r="819247" spans="3:13">
      <c r="C819247" s="54">
        <v>2.8721736505302364E-2</v>
      </c>
      <c r="H819247" s="54">
        <v>0.93417573124540798</v>
      </c>
      <c r="M819247" s="54">
        <v>3.124E-3</v>
      </c>
    </row>
    <row r="819248" spans="3:13">
      <c r="C819248" s="54">
        <v>5.3545676131504905E-2</v>
      </c>
      <c r="H819248" s="54">
        <v>0.36545298179453939</v>
      </c>
      <c r="M819248" s="54">
        <v>2.6477000000000001E-2</v>
      </c>
    </row>
    <row r="819249" spans="3:13">
      <c r="C819249" s="54">
        <v>8.782093497681267E-4</v>
      </c>
      <c r="H819249" s="54">
        <v>1.2507751101830376</v>
      </c>
      <c r="M819249" s="54">
        <v>9.1000000000000003E-5</v>
      </c>
    </row>
    <row r="819250" spans="3:13">
      <c r="C819250" s="54">
        <v>4.0710265854282647E-2</v>
      </c>
      <c r="H819250" s="54">
        <v>0.75982678985877961</v>
      </c>
      <c r="M819250" s="54">
        <v>3.0360000000000001E-3</v>
      </c>
    </row>
    <row r="819251" spans="3:13">
      <c r="C819251" s="54">
        <v>3.7781665327779997E-2</v>
      </c>
      <c r="H819251" s="54">
        <v>7.089317904691167E-2</v>
      </c>
      <c r="M819251" s="54">
        <v>4.8391000000000003E-2</v>
      </c>
    </row>
    <row r="819252" spans="3:13">
      <c r="C819252" s="54">
        <v>2.120680180811968E-2</v>
      </c>
      <c r="H819252" s="54">
        <v>1.0771734258004013</v>
      </c>
      <c r="M819252" s="54">
        <v>2.3319999999999999E-3</v>
      </c>
    </row>
    <row r="819253" spans="3:13">
      <c r="C819253" s="54">
        <v>3.6479641426960814E-2</v>
      </c>
      <c r="H819253" s="54">
        <v>0.96927529759454656</v>
      </c>
      <c r="M819253" s="54">
        <v>2.2920000000000002E-3</v>
      </c>
    </row>
    <row r="819254" spans="3:13">
      <c r="C819254" s="54">
        <v>4.888758063401643E-2</v>
      </c>
      <c r="H819254" s="54">
        <v>0.92008399688319353</v>
      </c>
      <c r="M819254" s="54">
        <v>1.7899999999999999E-3</v>
      </c>
    </row>
    <row r="819255" spans="3:13">
      <c r="C819255" s="54">
        <v>2.9489443027787415E-2</v>
      </c>
      <c r="H819255" s="54">
        <v>0.8572094592102032</v>
      </c>
      <c r="M819255" s="54">
        <v>2.836E-3</v>
      </c>
    </row>
    <row r="819256" spans="3:13">
      <c r="C819256" s="54">
        <v>3.5794206211355054E-2</v>
      </c>
      <c r="H819256" s="54">
        <v>0.51795685396217339</v>
      </c>
      <c r="M819256" s="54">
        <v>8.0450000000000001E-3</v>
      </c>
    </row>
    <row r="819257" spans="3:13">
      <c r="C819257" s="54">
        <v>8.885580293093491E-2</v>
      </c>
      <c r="H819257" s="54">
        <v>1.3172831496082702</v>
      </c>
      <c r="M819257" s="54">
        <v>9.3650000000000001E-3</v>
      </c>
    </row>
    <row r="819258" spans="3:13">
      <c r="C819258" s="54">
        <v>2.8603795598854315E-2</v>
      </c>
      <c r="H819258" s="54">
        <v>0.61637458364227082</v>
      </c>
      <c r="M819258" s="54">
        <v>3.7799999999999999E-3</v>
      </c>
    </row>
    <row r="819259" spans="3:13">
      <c r="C819259" s="54">
        <v>2.9750287577154391E-2</v>
      </c>
      <c r="H819259" s="54">
        <v>0.94882610255893773</v>
      </c>
      <c r="M819259" s="54">
        <v>8.1800000000000004E-4</v>
      </c>
    </row>
    <row r="819260" spans="3:13">
      <c r="C819260" s="54">
        <v>4.3960780015009325E-2</v>
      </c>
      <c r="H819260" s="54">
        <v>0.83574717432239631</v>
      </c>
      <c r="M819260" s="54">
        <v>2.1810000000000002E-3</v>
      </c>
    </row>
    <row r="819261" spans="3:13">
      <c r="C819261" s="54">
        <v>1.6758963639937639E-2</v>
      </c>
      <c r="H819261" s="54">
        <v>1.3788170063221501</v>
      </c>
      <c r="M819261" s="54">
        <v>1.5920000000000001E-3</v>
      </c>
    </row>
    <row r="819262" spans="3:13">
      <c r="C819262" s="54">
        <v>4.4672080474894009E-2</v>
      </c>
      <c r="H819262" s="54">
        <v>1.0096716356022046</v>
      </c>
      <c r="M819262" s="54">
        <v>1.5969999999999999E-3</v>
      </c>
    </row>
    <row r="819263" spans="3:13">
      <c r="C819263" s="54">
        <v>0.17436949880896915</v>
      </c>
      <c r="H819263" s="54">
        <v>0.38665621958351226</v>
      </c>
      <c r="M819263" s="54">
        <v>3.3798000000000002E-2</v>
      </c>
    </row>
    <row r="819264" spans="3:13">
      <c r="C819264" s="54">
        <v>3.6780465204438513E-2</v>
      </c>
      <c r="H819264" s="54">
        <v>1.0507508843656985</v>
      </c>
      <c r="M819264" s="54">
        <v>1.0460000000000001E-3</v>
      </c>
    </row>
    <row r="819265" spans="3:13">
      <c r="C819265" s="54">
        <v>3.0833000459134109E-2</v>
      </c>
      <c r="H819265" s="54">
        <v>0.83756723499575947</v>
      </c>
      <c r="M819265" s="54">
        <v>2.4780000000000002E-3</v>
      </c>
    </row>
    <row r="819266" spans="3:13">
      <c r="C819266" s="54">
        <v>3.8043685361934088E-2</v>
      </c>
      <c r="H819266" s="54">
        <v>0.739255292424569</v>
      </c>
      <c r="M819266" s="54">
        <v>3.6099999999999999E-3</v>
      </c>
    </row>
    <row r="819267" spans="3:13">
      <c r="C819267" s="54">
        <v>2.9140050401477605E-2</v>
      </c>
      <c r="H819267" s="54">
        <v>0.98815717751944543</v>
      </c>
      <c r="M819267" s="54">
        <v>1.361E-3</v>
      </c>
    </row>
    <row r="819268" spans="3:13">
      <c r="C819268" s="54">
        <v>4.9942922227896681E-2</v>
      </c>
      <c r="H819268" s="54">
        <v>1.014306074005735</v>
      </c>
      <c r="M819268" s="54">
        <v>9.41E-4</v>
      </c>
    </row>
    <row r="819269" spans="3:13">
      <c r="C819269" s="54">
        <v>4.9463082108494615E-2</v>
      </c>
      <c r="H819269" s="54">
        <v>0.82678008761581667</v>
      </c>
      <c r="M819269" s="54">
        <v>3.4619999999999998E-3</v>
      </c>
    </row>
    <row r="819270" spans="3:13">
      <c r="C819270" s="54">
        <v>4.606552000699727E-2</v>
      </c>
      <c r="H819270" s="54">
        <v>0.89469986428125048</v>
      </c>
      <c r="M819270" s="54">
        <v>2.5360000000000001E-3</v>
      </c>
    </row>
    <row r="819271" spans="3:13">
      <c r="C819271" s="54">
        <v>3.5554141456631529E-2</v>
      </c>
      <c r="H819271" s="54">
        <v>1.1950610358590832</v>
      </c>
      <c r="M819271" s="54">
        <v>4.1619999999999999E-3</v>
      </c>
    </row>
    <row r="819272" spans="3:13">
      <c r="C819272" s="54">
        <v>3.2671684903604142E-2</v>
      </c>
      <c r="H819272" s="54">
        <v>1.1379173950693919</v>
      </c>
      <c r="M819272" s="54">
        <v>2.0449999999999999E-3</v>
      </c>
    </row>
    <row r="819273" spans="3:13">
      <c r="C819273" s="54">
        <v>3.3631924750098185E-2</v>
      </c>
      <c r="H819273" s="54">
        <v>1.2654922075171169</v>
      </c>
      <c r="M819273" s="54">
        <v>3.0379999999999999E-3</v>
      </c>
    </row>
    <row r="819274" spans="3:13">
      <c r="C819274" s="54">
        <v>2.0936738861138157E-2</v>
      </c>
      <c r="H819274" s="54">
        <v>0.40589174644881959</v>
      </c>
      <c r="M819274" s="54">
        <v>6.1500000000000001E-3</v>
      </c>
    </row>
    <row r="819275" spans="3:13">
      <c r="C819275" s="54">
        <v>3.0772951187603426E-2</v>
      </c>
      <c r="H819275" s="54">
        <v>1.1107272593582402</v>
      </c>
      <c r="M819275" s="54">
        <v>2.5799999999999998E-3</v>
      </c>
    </row>
    <row r="819276" spans="3:13">
      <c r="C819276" s="54">
        <v>0.21190060412260434</v>
      </c>
      <c r="H819276" s="54">
        <v>0.90907293396195543</v>
      </c>
      <c r="M819276" s="54">
        <v>1.2007E-2</v>
      </c>
    </row>
    <row r="819277" spans="3:13">
      <c r="C819277" s="54">
        <v>5.8735137891407052E-2</v>
      </c>
      <c r="H819277" s="54">
        <v>2.1810264457932513</v>
      </c>
      <c r="M819277" s="54">
        <v>1.6843E-2</v>
      </c>
    </row>
    <row r="819278" spans="3:13">
      <c r="C819278" s="54">
        <v>1.791399797858231E-2</v>
      </c>
      <c r="H819278" s="54">
        <v>0.83331893671806789</v>
      </c>
      <c r="M819278" s="54">
        <v>1.6000000000000001E-3</v>
      </c>
    </row>
    <row r="819279" spans="3:13">
      <c r="C819279" s="54">
        <v>2.8595590197915115E-2</v>
      </c>
      <c r="H819279" s="54">
        <v>1.1021728286262631</v>
      </c>
      <c r="M819279" s="54">
        <v>2.0089999999999999E-3</v>
      </c>
    </row>
    <row r="819280" spans="3:13">
      <c r="C819280" s="54">
        <v>1.518851294974388E-2</v>
      </c>
      <c r="H819280" s="54">
        <v>0.73633525247542397</v>
      </c>
      <c r="M819280" s="54">
        <v>1.647E-3</v>
      </c>
    </row>
    <row r="819281" spans="3:13">
      <c r="C819281" s="54">
        <v>1.3152287542009386E-2</v>
      </c>
      <c r="H819281" s="54">
        <v>2.0654325961447135</v>
      </c>
      <c r="M819281" s="54">
        <v>3.503E-3</v>
      </c>
    </row>
    <row r="819282" spans="3:13">
      <c r="C819282" s="54">
        <v>3.223722703468343E-2</v>
      </c>
      <c r="H819282" s="54">
        <v>0.9780420492915104</v>
      </c>
      <c r="M819282" s="54">
        <v>1.668E-3</v>
      </c>
    </row>
    <row r="819283" spans="3:13">
      <c r="C819283" s="54">
        <v>2.3282267087558896E-4</v>
      </c>
      <c r="H819283" s="54">
        <v>0</v>
      </c>
      <c r="M819283" s="54">
        <v>4.1199999999999999E-4</v>
      </c>
    </row>
    <row r="835586" spans="3:13">
      <c r="C835586" s="54" t="s">
        <v>1223</v>
      </c>
      <c r="H835586" s="54" t="s">
        <v>1231</v>
      </c>
      <c r="M835586" s="54" t="s">
        <v>1224</v>
      </c>
    </row>
    <row r="835587" spans="3:13">
      <c r="C835587" s="54">
        <v>4.5059906413157817E-2</v>
      </c>
      <c r="H835587" s="54">
        <v>0.96371085163482217</v>
      </c>
      <c r="M835587" s="54">
        <v>9.9200000000000004E-4</v>
      </c>
    </row>
    <row r="835588" spans="3:13">
      <c r="C835588" s="54">
        <v>3.740606523632322E-2</v>
      </c>
      <c r="H835588" s="54">
        <v>0.48465474320031932</v>
      </c>
      <c r="M835588" s="54">
        <v>1.9996E-2</v>
      </c>
    </row>
    <row r="835589" spans="3:13">
      <c r="C835589" s="54">
        <v>2.1970145413600834E-2</v>
      </c>
      <c r="H835589" s="54">
        <v>1.5528938933845255</v>
      </c>
      <c r="M835589" s="54">
        <v>3.3969999999999998E-3</v>
      </c>
    </row>
    <row r="835590" spans="3:13">
      <c r="C835590" s="54">
        <v>2.8353772922653429E-2</v>
      </c>
      <c r="H835590" s="54">
        <v>0.57426789549802493</v>
      </c>
      <c r="M835590" s="54">
        <v>4.248E-3</v>
      </c>
    </row>
    <row r="835591" spans="3:13">
      <c r="C835591" s="54">
        <v>4.3049601739210519E-2</v>
      </c>
      <c r="H835591" s="54">
        <v>0.87481123848233699</v>
      </c>
      <c r="M835591" s="54">
        <v>2.7699999999999999E-3</v>
      </c>
    </row>
    <row r="835592" spans="3:13">
      <c r="C835592" s="54">
        <v>5.3876270837737335E-2</v>
      </c>
      <c r="H835592" s="54">
        <v>1.6349631897970485</v>
      </c>
      <c r="M835592" s="54">
        <v>7.2779999999999997E-3</v>
      </c>
    </row>
    <row r="835593" spans="3:13">
      <c r="C835593" s="54">
        <v>3.8925127935938782E-2</v>
      </c>
      <c r="H835593" s="54">
        <v>0.78659382910081799</v>
      </c>
      <c r="M835593" s="54">
        <v>8.7290000000000006E-3</v>
      </c>
    </row>
    <row r="835594" spans="3:13">
      <c r="C835594" s="54">
        <v>5.9039956989634164E-2</v>
      </c>
      <c r="H835594" s="54">
        <v>0.85731048901214202</v>
      </c>
      <c r="M835594" s="54">
        <v>1.3089999999999999E-2</v>
      </c>
    </row>
    <row r="835595" spans="3:13">
      <c r="C835595" s="54">
        <v>1.7418226726490772E-2</v>
      </c>
      <c r="H835595" s="54">
        <v>0.25225860529032862</v>
      </c>
      <c r="M835595" s="54">
        <v>1.005E-2</v>
      </c>
    </row>
    <row r="835596" spans="3:13">
      <c r="C835596" s="54">
        <v>9.1568055162327189E-2</v>
      </c>
      <c r="H835596" s="54">
        <v>1.154522391840624</v>
      </c>
      <c r="M835596" s="54">
        <v>4.1910000000000003E-3</v>
      </c>
    </row>
    <row r="835597" spans="3:13">
      <c r="C835597" s="54">
        <v>4.5129438923112934E-2</v>
      </c>
      <c r="H835597" s="54">
        <v>1.0402996069596908</v>
      </c>
      <c r="M835597" s="54">
        <v>6.5300000000000004E-4</v>
      </c>
    </row>
    <row r="835598" spans="3:13">
      <c r="C835598" s="54">
        <v>4.1730626595018916E-2</v>
      </c>
      <c r="H835598" s="54">
        <v>0.94988981372467185</v>
      </c>
      <c r="M835598" s="54">
        <v>1.916E-3</v>
      </c>
    </row>
    <row r="835599" spans="3:13">
      <c r="C835599" s="54">
        <v>5.2828648431803092E-2</v>
      </c>
      <c r="H835599" s="54">
        <v>1.3137761622372364</v>
      </c>
      <c r="M835599" s="54">
        <v>6.2769999999999996E-3</v>
      </c>
    </row>
    <row r="835600" spans="3:13">
      <c r="C835600" s="54">
        <v>4.7758138428611513E-2</v>
      </c>
      <c r="H835600" s="54">
        <v>0.8876933323560392</v>
      </c>
      <c r="M835600" s="54">
        <v>3.8040000000000001E-3</v>
      </c>
    </row>
    <row r="835601" spans="3:13">
      <c r="C835601" s="54">
        <v>8.8370421335362992E-2</v>
      </c>
      <c r="H835601" s="54">
        <v>2.4315377357932824</v>
      </c>
      <c r="M835601" s="54">
        <v>2.2339999999999999E-2</v>
      </c>
    </row>
    <row r="835602" spans="3:13">
      <c r="C835602" s="54">
        <v>4.8270998206646161E-2</v>
      </c>
      <c r="H835602" s="54">
        <v>0.55191354779714785</v>
      </c>
      <c r="M835602" s="54">
        <v>1.2579E-2</v>
      </c>
    </row>
    <row r="835603" spans="3:13">
      <c r="C835603" s="54">
        <v>2.7435635935830843E-2</v>
      </c>
      <c r="H835603" s="54">
        <v>1.6581670704781704</v>
      </c>
      <c r="M835603" s="54">
        <v>4.7390000000000002E-3</v>
      </c>
    </row>
    <row r="835604" spans="3:13">
      <c r="C835604" s="54">
        <v>2.742604567359538E-2</v>
      </c>
      <c r="H835604" s="54">
        <v>0.88366407396570612</v>
      </c>
      <c r="M835604" s="54">
        <v>5.1710000000000002E-3</v>
      </c>
    </row>
    <row r="835605" spans="3:13">
      <c r="C835605" s="54">
        <v>5.7792811386112482E-2</v>
      </c>
      <c r="H835605" s="54">
        <v>0.66057008419578356</v>
      </c>
      <c r="M835605" s="54">
        <v>6.143E-3</v>
      </c>
    </row>
    <row r="835606" spans="3:13">
      <c r="C835606" s="54">
        <v>6.4995701246970891E-2</v>
      </c>
      <c r="H835606" s="54">
        <v>2.630158826949538</v>
      </c>
      <c r="M835606" s="54">
        <v>2.1676000000000001E-2</v>
      </c>
    </row>
    <row r="835607" spans="3:13">
      <c r="C835607" s="54">
        <v>0.10947431096420152</v>
      </c>
      <c r="H835607" s="54">
        <v>0.86445994415991845</v>
      </c>
      <c r="M835607" s="54">
        <v>1.337E-2</v>
      </c>
    </row>
    <row r="835608" spans="3:13">
      <c r="C835608" s="54">
        <v>4.4348950832952018E-2</v>
      </c>
      <c r="H835608" s="54">
        <v>0.86301017683041092</v>
      </c>
      <c r="M835608" s="54">
        <v>2.7339999999999999E-3</v>
      </c>
    </row>
    <row r="835609" spans="3:13">
      <c r="C835609" s="54">
        <v>8.8908291109755275E-2</v>
      </c>
      <c r="H835609" s="54">
        <v>0.68328399888534475</v>
      </c>
      <c r="M835609" s="54">
        <v>7.2820000000000003E-3</v>
      </c>
    </row>
    <row r="835610" spans="3:13">
      <c r="C835610" s="54">
        <v>6.6992408544587365E-2</v>
      </c>
      <c r="H835610" s="54">
        <v>0.666441979335476</v>
      </c>
      <c r="M835610" s="54">
        <v>8.4410000000000006E-3</v>
      </c>
    </row>
    <row r="835611" spans="3:13">
      <c r="C835611" s="54">
        <v>0.10230260038894111</v>
      </c>
      <c r="H835611" s="54">
        <v>0.84439309162889109</v>
      </c>
      <c r="M835611" s="54">
        <v>6.8950000000000001E-3</v>
      </c>
    </row>
    <row r="835612" spans="3:13">
      <c r="C835612" s="54">
        <v>7.516506817407069E-2</v>
      </c>
      <c r="H835612" s="54">
        <v>1.7888826926117365</v>
      </c>
      <c r="M835612" s="54">
        <v>1.6150000000000001E-2</v>
      </c>
    </row>
    <row r="835613" spans="3:13">
      <c r="C835613" s="54">
        <v>8.8458315191676198E-2</v>
      </c>
      <c r="H835613" s="54">
        <v>1.7695245186193906</v>
      </c>
      <c r="M835613" s="54">
        <v>2.2046E-2</v>
      </c>
    </row>
    <row r="835614" spans="3:13">
      <c r="C835614" s="54">
        <v>5.2766475957823467E-2</v>
      </c>
      <c r="H835614" s="54">
        <v>2.4769566916721195</v>
      </c>
      <c r="M835614" s="54">
        <v>2.1288999999999999E-2</v>
      </c>
    </row>
    <row r="835615" spans="3:13">
      <c r="C835615" s="54">
        <v>7.8882082704643655E-2</v>
      </c>
      <c r="H835615" s="54">
        <v>0.72338969418707011</v>
      </c>
      <c r="M835615" s="54">
        <v>7.0829999999999999E-3</v>
      </c>
    </row>
    <row r="835616" spans="3:13">
      <c r="C835616" s="54">
        <v>3.9934319161730007E-2</v>
      </c>
      <c r="H835616" s="54">
        <v>1.2145187102184853</v>
      </c>
      <c r="M835616" s="54">
        <v>4.457E-3</v>
      </c>
    </row>
    <row r="835617" spans="3:13">
      <c r="C835617" s="54">
        <v>4.9473520138967865E-2</v>
      </c>
      <c r="H835617" s="54">
        <v>0.92719115036015176</v>
      </c>
      <c r="M835617" s="54">
        <v>1.5319999999999999E-3</v>
      </c>
    </row>
    <row r="835618" spans="3:13">
      <c r="C835618" s="54">
        <v>8.5933283501507376E-2</v>
      </c>
      <c r="H835618" s="54">
        <v>0.95710533333531134</v>
      </c>
      <c r="M835618" s="54">
        <v>3.5469999999999998E-3</v>
      </c>
    </row>
    <row r="835619" spans="3:13">
      <c r="C835619" s="54">
        <v>8.3903037486537879E-2</v>
      </c>
      <c r="H835619" s="54">
        <v>0.13624322388541518</v>
      </c>
      <c r="M835619" s="54">
        <v>6.3480999999999996E-2</v>
      </c>
    </row>
    <row r="835620" spans="3:13">
      <c r="C835620" s="54">
        <v>4.5096203660596627E-2</v>
      </c>
      <c r="H835620" s="54">
        <v>0.83910288255265753</v>
      </c>
      <c r="M835620" s="54">
        <v>7.3130000000000001E-3</v>
      </c>
    </row>
    <row r="835621" spans="3:13">
      <c r="C835621" s="54">
        <v>4.74561892762718E-2</v>
      </c>
      <c r="H835621" s="54">
        <v>1.4575501446143102</v>
      </c>
      <c r="M835621" s="54">
        <v>4.4929999999999996E-3</v>
      </c>
    </row>
    <row r="835622" spans="3:13">
      <c r="C835622" s="54">
        <v>3.7301771902409665E-2</v>
      </c>
      <c r="H835622" s="54">
        <v>1.0723226474119376</v>
      </c>
      <c r="M835622" s="54">
        <v>3.0240000000000002E-3</v>
      </c>
    </row>
    <row r="835623" spans="3:13">
      <c r="C835623" s="54">
        <v>8.197247570591551E-2</v>
      </c>
      <c r="H835623" s="54">
        <v>0.9516682562066946</v>
      </c>
      <c r="M835623" s="54">
        <v>9.8930000000000008E-3</v>
      </c>
    </row>
    <row r="835624" spans="3:13">
      <c r="C835624" s="54">
        <v>4.5973586897288622E-2</v>
      </c>
      <c r="H835624" s="54">
        <v>3.9069277819552592</v>
      </c>
      <c r="M835624" s="54">
        <v>1.7845E-2</v>
      </c>
    </row>
    <row r="835625" spans="3:13">
      <c r="C835625" s="54">
        <v>0.18682881943400589</v>
      </c>
      <c r="H835625" s="54">
        <v>1.4149805236485815</v>
      </c>
      <c r="M835625" s="54">
        <v>2.3365E-2</v>
      </c>
    </row>
    <row r="835626" spans="3:13">
      <c r="C835626" s="54">
        <v>6.1667944916421961E-2</v>
      </c>
      <c r="H835626" s="54">
        <v>0.73671190350136773</v>
      </c>
      <c r="M835626" s="54">
        <v>5.1799999999999997E-3</v>
      </c>
    </row>
    <row r="835627" spans="3:13">
      <c r="C835627" s="54">
        <v>4.5748725448924728E-2</v>
      </c>
      <c r="H835627" s="54">
        <v>0.74928826455297004</v>
      </c>
      <c r="M835627" s="54">
        <v>4.9179999999999996E-3</v>
      </c>
    </row>
    <row r="835628" spans="3:13">
      <c r="C835628" s="54">
        <v>5.0761740725950395E-3</v>
      </c>
      <c r="H835628" s="54">
        <v>0.54569985204507288</v>
      </c>
      <c r="M835628" s="54">
        <v>7.9500000000000003E-4</v>
      </c>
    </row>
    <row r="835629" spans="3:13">
      <c r="C835629" s="54">
        <v>5.5107664181402539E-2</v>
      </c>
      <c r="H835629" s="54">
        <v>1.4250839924543612</v>
      </c>
      <c r="M835629" s="54">
        <v>6.5550000000000001E-3</v>
      </c>
    </row>
    <row r="835630" spans="3:13">
      <c r="C835630" s="54">
        <v>4.7591062335360472E-2</v>
      </c>
      <c r="H835630" s="54">
        <v>0.83021181325111582</v>
      </c>
      <c r="M835630" s="54">
        <v>7.489E-3</v>
      </c>
    </row>
    <row r="835631" spans="3:13">
      <c r="C835631" s="54">
        <v>2.8721736505302364E-2</v>
      </c>
      <c r="H835631" s="54">
        <v>0.93417573124540798</v>
      </c>
      <c r="M835631" s="54">
        <v>3.124E-3</v>
      </c>
    </row>
    <row r="835632" spans="3:13">
      <c r="C835632" s="54">
        <v>5.3545676131504905E-2</v>
      </c>
      <c r="H835632" s="54">
        <v>0.36545298179453939</v>
      </c>
      <c r="M835632" s="54">
        <v>2.6477000000000001E-2</v>
      </c>
    </row>
    <row r="835633" spans="3:13">
      <c r="C835633" s="54">
        <v>8.782093497681267E-4</v>
      </c>
      <c r="H835633" s="54">
        <v>1.2507751101830376</v>
      </c>
      <c r="M835633" s="54">
        <v>9.1000000000000003E-5</v>
      </c>
    </row>
    <row r="835634" spans="3:13">
      <c r="C835634" s="54">
        <v>4.0710265854282647E-2</v>
      </c>
      <c r="H835634" s="54">
        <v>0.75982678985877961</v>
      </c>
      <c r="M835634" s="54">
        <v>3.0360000000000001E-3</v>
      </c>
    </row>
    <row r="835635" spans="3:13">
      <c r="C835635" s="54">
        <v>3.7781665327779997E-2</v>
      </c>
      <c r="H835635" s="54">
        <v>7.089317904691167E-2</v>
      </c>
      <c r="M835635" s="54">
        <v>4.8391000000000003E-2</v>
      </c>
    </row>
    <row r="835636" spans="3:13">
      <c r="C835636" s="54">
        <v>2.120680180811968E-2</v>
      </c>
      <c r="H835636" s="54">
        <v>1.0771734258004013</v>
      </c>
      <c r="M835636" s="54">
        <v>2.3319999999999999E-3</v>
      </c>
    </row>
    <row r="835637" spans="3:13">
      <c r="C835637" s="54">
        <v>3.6479641426960814E-2</v>
      </c>
      <c r="H835637" s="54">
        <v>0.96927529759454656</v>
      </c>
      <c r="M835637" s="54">
        <v>2.2920000000000002E-3</v>
      </c>
    </row>
    <row r="835638" spans="3:13">
      <c r="C835638" s="54">
        <v>4.888758063401643E-2</v>
      </c>
      <c r="H835638" s="54">
        <v>0.92008399688319353</v>
      </c>
      <c r="M835638" s="54">
        <v>1.7899999999999999E-3</v>
      </c>
    </row>
    <row r="835639" spans="3:13">
      <c r="C835639" s="54">
        <v>2.9489443027787415E-2</v>
      </c>
      <c r="H835639" s="54">
        <v>0.8572094592102032</v>
      </c>
      <c r="M835639" s="54">
        <v>2.836E-3</v>
      </c>
    </row>
    <row r="835640" spans="3:13">
      <c r="C835640" s="54">
        <v>3.5794206211355054E-2</v>
      </c>
      <c r="H835640" s="54">
        <v>0.51795685396217339</v>
      </c>
      <c r="M835640" s="54">
        <v>8.0450000000000001E-3</v>
      </c>
    </row>
    <row r="835641" spans="3:13">
      <c r="C835641" s="54">
        <v>8.885580293093491E-2</v>
      </c>
      <c r="H835641" s="54">
        <v>1.3172831496082702</v>
      </c>
      <c r="M835641" s="54">
        <v>9.3650000000000001E-3</v>
      </c>
    </row>
    <row r="835642" spans="3:13">
      <c r="C835642" s="54">
        <v>2.8603795598854315E-2</v>
      </c>
      <c r="H835642" s="54">
        <v>0.61637458364227082</v>
      </c>
      <c r="M835642" s="54">
        <v>3.7799999999999999E-3</v>
      </c>
    </row>
    <row r="835643" spans="3:13">
      <c r="C835643" s="54">
        <v>2.9750287577154391E-2</v>
      </c>
      <c r="H835643" s="54">
        <v>0.94882610255893773</v>
      </c>
      <c r="M835643" s="54">
        <v>8.1800000000000004E-4</v>
      </c>
    </row>
    <row r="835644" spans="3:13">
      <c r="C835644" s="54">
        <v>4.3960780015009325E-2</v>
      </c>
      <c r="H835644" s="54">
        <v>0.83574717432239631</v>
      </c>
      <c r="M835644" s="54">
        <v>2.1810000000000002E-3</v>
      </c>
    </row>
    <row r="835645" spans="3:13">
      <c r="C835645" s="54">
        <v>1.6758963639937639E-2</v>
      </c>
      <c r="H835645" s="54">
        <v>1.3788170063221501</v>
      </c>
      <c r="M835645" s="54">
        <v>1.5920000000000001E-3</v>
      </c>
    </row>
    <row r="835646" spans="3:13">
      <c r="C835646" s="54">
        <v>4.4672080474894009E-2</v>
      </c>
      <c r="H835646" s="54">
        <v>1.0096716356022046</v>
      </c>
      <c r="M835646" s="54">
        <v>1.5969999999999999E-3</v>
      </c>
    </row>
    <row r="835647" spans="3:13">
      <c r="C835647" s="54">
        <v>0.17436949880896915</v>
      </c>
      <c r="H835647" s="54">
        <v>0.38665621958351226</v>
      </c>
      <c r="M835647" s="54">
        <v>3.3798000000000002E-2</v>
      </c>
    </row>
    <row r="835648" spans="3:13">
      <c r="C835648" s="54">
        <v>3.6780465204438513E-2</v>
      </c>
      <c r="H835648" s="54">
        <v>1.0507508843656985</v>
      </c>
      <c r="M835648" s="54">
        <v>1.0460000000000001E-3</v>
      </c>
    </row>
    <row r="835649" spans="3:13">
      <c r="C835649" s="54">
        <v>3.0833000459134109E-2</v>
      </c>
      <c r="H835649" s="54">
        <v>0.83756723499575947</v>
      </c>
      <c r="M835649" s="54">
        <v>2.4780000000000002E-3</v>
      </c>
    </row>
    <row r="835650" spans="3:13">
      <c r="C835650" s="54">
        <v>3.8043685361934088E-2</v>
      </c>
      <c r="H835650" s="54">
        <v>0.739255292424569</v>
      </c>
      <c r="M835650" s="54">
        <v>3.6099999999999999E-3</v>
      </c>
    </row>
    <row r="835651" spans="3:13">
      <c r="C835651" s="54">
        <v>2.9140050401477605E-2</v>
      </c>
      <c r="H835651" s="54">
        <v>0.98815717751944543</v>
      </c>
      <c r="M835651" s="54">
        <v>1.361E-3</v>
      </c>
    </row>
    <row r="835652" spans="3:13">
      <c r="C835652" s="54">
        <v>4.9942922227896681E-2</v>
      </c>
      <c r="H835652" s="54">
        <v>1.014306074005735</v>
      </c>
      <c r="M835652" s="54">
        <v>9.41E-4</v>
      </c>
    </row>
    <row r="835653" spans="3:13">
      <c r="C835653" s="54">
        <v>4.9463082108494615E-2</v>
      </c>
      <c r="H835653" s="54">
        <v>0.82678008761581667</v>
      </c>
      <c r="M835653" s="54">
        <v>3.4619999999999998E-3</v>
      </c>
    </row>
    <row r="835654" spans="3:13">
      <c r="C835654" s="54">
        <v>4.606552000699727E-2</v>
      </c>
      <c r="H835654" s="54">
        <v>0.89469986428125048</v>
      </c>
      <c r="M835654" s="54">
        <v>2.5360000000000001E-3</v>
      </c>
    </row>
    <row r="835655" spans="3:13">
      <c r="C835655" s="54">
        <v>3.5554141456631529E-2</v>
      </c>
      <c r="H835655" s="54">
        <v>1.1950610358590832</v>
      </c>
      <c r="M835655" s="54">
        <v>4.1619999999999999E-3</v>
      </c>
    </row>
    <row r="835656" spans="3:13">
      <c r="C835656" s="54">
        <v>3.2671684903604142E-2</v>
      </c>
      <c r="H835656" s="54">
        <v>1.1379173950693919</v>
      </c>
      <c r="M835656" s="54">
        <v>2.0449999999999999E-3</v>
      </c>
    </row>
    <row r="835657" spans="3:13">
      <c r="C835657" s="54">
        <v>3.3631924750098185E-2</v>
      </c>
      <c r="H835657" s="54">
        <v>1.2654922075171169</v>
      </c>
      <c r="M835657" s="54">
        <v>3.0379999999999999E-3</v>
      </c>
    </row>
    <row r="835658" spans="3:13">
      <c r="C835658" s="54">
        <v>2.0936738861138157E-2</v>
      </c>
      <c r="H835658" s="54">
        <v>0.40589174644881959</v>
      </c>
      <c r="M835658" s="54">
        <v>6.1500000000000001E-3</v>
      </c>
    </row>
    <row r="835659" spans="3:13">
      <c r="C835659" s="54">
        <v>3.0772951187603426E-2</v>
      </c>
      <c r="H835659" s="54">
        <v>1.1107272593582402</v>
      </c>
      <c r="M835659" s="54">
        <v>2.5799999999999998E-3</v>
      </c>
    </row>
    <row r="835660" spans="3:13">
      <c r="C835660" s="54">
        <v>0.21190060412260434</v>
      </c>
      <c r="H835660" s="54">
        <v>0.90907293396195543</v>
      </c>
      <c r="M835660" s="54">
        <v>1.2007E-2</v>
      </c>
    </row>
    <row r="835661" spans="3:13">
      <c r="C835661" s="54">
        <v>5.8735137891407052E-2</v>
      </c>
      <c r="H835661" s="54">
        <v>2.1810264457932513</v>
      </c>
      <c r="M835661" s="54">
        <v>1.6843E-2</v>
      </c>
    </row>
    <row r="835662" spans="3:13">
      <c r="C835662" s="54">
        <v>1.791399797858231E-2</v>
      </c>
      <c r="H835662" s="54">
        <v>0.83331893671806789</v>
      </c>
      <c r="M835662" s="54">
        <v>1.6000000000000001E-3</v>
      </c>
    </row>
    <row r="835663" spans="3:13">
      <c r="C835663" s="54">
        <v>2.8595590197915115E-2</v>
      </c>
      <c r="H835663" s="54">
        <v>1.1021728286262631</v>
      </c>
      <c r="M835663" s="54">
        <v>2.0089999999999999E-3</v>
      </c>
    </row>
    <row r="835664" spans="3:13">
      <c r="C835664" s="54">
        <v>1.518851294974388E-2</v>
      </c>
      <c r="H835664" s="54">
        <v>0.73633525247542397</v>
      </c>
      <c r="M835664" s="54">
        <v>1.647E-3</v>
      </c>
    </row>
    <row r="835665" spans="3:13">
      <c r="C835665" s="54">
        <v>1.3152287542009386E-2</v>
      </c>
      <c r="H835665" s="54">
        <v>2.0654325961447135</v>
      </c>
      <c r="M835665" s="54">
        <v>3.503E-3</v>
      </c>
    </row>
    <row r="835666" spans="3:13">
      <c r="C835666" s="54">
        <v>3.223722703468343E-2</v>
      </c>
      <c r="H835666" s="54">
        <v>0.9780420492915104</v>
      </c>
      <c r="M835666" s="54">
        <v>1.668E-3</v>
      </c>
    </row>
    <row r="835667" spans="3:13">
      <c r="C835667" s="54">
        <v>2.3282267087558896E-4</v>
      </c>
      <c r="H835667" s="54">
        <v>0</v>
      </c>
      <c r="M835667" s="54">
        <v>4.1199999999999999E-4</v>
      </c>
    </row>
    <row r="851970" spans="3:13">
      <c r="C851970" s="54" t="s">
        <v>1223</v>
      </c>
      <c r="H851970" s="54" t="s">
        <v>1231</v>
      </c>
      <c r="M851970" s="54" t="s">
        <v>1224</v>
      </c>
    </row>
    <row r="851971" spans="3:13">
      <c r="C851971" s="54">
        <v>4.5059906413157817E-2</v>
      </c>
      <c r="H851971" s="54">
        <v>0.96371085163482217</v>
      </c>
      <c r="M851971" s="54">
        <v>9.9200000000000004E-4</v>
      </c>
    </row>
    <row r="851972" spans="3:13">
      <c r="C851972" s="54">
        <v>3.740606523632322E-2</v>
      </c>
      <c r="H851972" s="54">
        <v>0.48465474320031932</v>
      </c>
      <c r="M851972" s="54">
        <v>1.9996E-2</v>
      </c>
    </row>
    <row r="851973" spans="3:13">
      <c r="C851973" s="54">
        <v>2.1970145413600834E-2</v>
      </c>
      <c r="H851973" s="54">
        <v>1.5528938933845255</v>
      </c>
      <c r="M851973" s="54">
        <v>3.3969999999999998E-3</v>
      </c>
    </row>
    <row r="851974" spans="3:13">
      <c r="C851974" s="54">
        <v>2.8353772922653429E-2</v>
      </c>
      <c r="H851974" s="54">
        <v>0.57426789549802493</v>
      </c>
      <c r="M851974" s="54">
        <v>4.248E-3</v>
      </c>
    </row>
    <row r="851975" spans="3:13">
      <c r="C851975" s="54">
        <v>4.3049601739210519E-2</v>
      </c>
      <c r="H851975" s="54">
        <v>0.87481123848233699</v>
      </c>
      <c r="M851975" s="54">
        <v>2.7699999999999999E-3</v>
      </c>
    </row>
    <row r="851976" spans="3:13">
      <c r="C851976" s="54">
        <v>5.3876270837737335E-2</v>
      </c>
      <c r="H851976" s="54">
        <v>1.6349631897970485</v>
      </c>
      <c r="M851976" s="54">
        <v>7.2779999999999997E-3</v>
      </c>
    </row>
    <row r="851977" spans="3:13">
      <c r="C851977" s="54">
        <v>3.8925127935938782E-2</v>
      </c>
      <c r="H851977" s="54">
        <v>0.78659382910081799</v>
      </c>
      <c r="M851977" s="54">
        <v>8.7290000000000006E-3</v>
      </c>
    </row>
    <row r="851978" spans="3:13">
      <c r="C851978" s="54">
        <v>5.9039956989634164E-2</v>
      </c>
      <c r="H851978" s="54">
        <v>0.85731048901214202</v>
      </c>
      <c r="M851978" s="54">
        <v>1.3089999999999999E-2</v>
      </c>
    </row>
    <row r="851979" spans="3:13">
      <c r="C851979" s="54">
        <v>1.7418226726490772E-2</v>
      </c>
      <c r="H851979" s="54">
        <v>0.25225860529032862</v>
      </c>
      <c r="M851979" s="54">
        <v>1.005E-2</v>
      </c>
    </row>
    <row r="851980" spans="3:13">
      <c r="C851980" s="54">
        <v>9.1568055162327189E-2</v>
      </c>
      <c r="H851980" s="54">
        <v>1.154522391840624</v>
      </c>
      <c r="M851980" s="54">
        <v>4.1910000000000003E-3</v>
      </c>
    </row>
    <row r="851981" spans="3:13">
      <c r="C851981" s="54">
        <v>4.5129438923112934E-2</v>
      </c>
      <c r="H851981" s="54">
        <v>1.0402996069596908</v>
      </c>
      <c r="M851981" s="54">
        <v>6.5300000000000004E-4</v>
      </c>
    </row>
    <row r="851982" spans="3:13">
      <c r="C851982" s="54">
        <v>4.1730626595018916E-2</v>
      </c>
      <c r="H851982" s="54">
        <v>0.94988981372467185</v>
      </c>
      <c r="M851982" s="54">
        <v>1.916E-3</v>
      </c>
    </row>
    <row r="851983" spans="3:13">
      <c r="C851983" s="54">
        <v>5.2828648431803092E-2</v>
      </c>
      <c r="H851983" s="54">
        <v>1.3137761622372364</v>
      </c>
      <c r="M851983" s="54">
        <v>6.2769999999999996E-3</v>
      </c>
    </row>
    <row r="851984" spans="3:13">
      <c r="C851984" s="54">
        <v>4.7758138428611513E-2</v>
      </c>
      <c r="H851984" s="54">
        <v>0.8876933323560392</v>
      </c>
      <c r="M851984" s="54">
        <v>3.8040000000000001E-3</v>
      </c>
    </row>
    <row r="851985" spans="3:13">
      <c r="C851985" s="54">
        <v>8.8370421335362992E-2</v>
      </c>
      <c r="H851985" s="54">
        <v>2.4315377357932824</v>
      </c>
      <c r="M851985" s="54">
        <v>2.2339999999999999E-2</v>
      </c>
    </row>
    <row r="851986" spans="3:13">
      <c r="C851986" s="54">
        <v>4.8270998206646161E-2</v>
      </c>
      <c r="H851986" s="54">
        <v>0.55191354779714785</v>
      </c>
      <c r="M851986" s="54">
        <v>1.2579E-2</v>
      </c>
    </row>
    <row r="851987" spans="3:13">
      <c r="C851987" s="54">
        <v>2.7435635935830843E-2</v>
      </c>
      <c r="H851987" s="54">
        <v>1.6581670704781704</v>
      </c>
      <c r="M851987" s="54">
        <v>4.7390000000000002E-3</v>
      </c>
    </row>
    <row r="851988" spans="3:13">
      <c r="C851988" s="54">
        <v>2.742604567359538E-2</v>
      </c>
      <c r="H851988" s="54">
        <v>0.88366407396570612</v>
      </c>
      <c r="M851988" s="54">
        <v>5.1710000000000002E-3</v>
      </c>
    </row>
    <row r="851989" spans="3:13">
      <c r="C851989" s="54">
        <v>5.7792811386112482E-2</v>
      </c>
      <c r="H851989" s="54">
        <v>0.66057008419578356</v>
      </c>
      <c r="M851989" s="54">
        <v>6.143E-3</v>
      </c>
    </row>
    <row r="851990" spans="3:13">
      <c r="C851990" s="54">
        <v>6.4995701246970891E-2</v>
      </c>
      <c r="H851990" s="54">
        <v>2.630158826949538</v>
      </c>
      <c r="M851990" s="54">
        <v>2.1676000000000001E-2</v>
      </c>
    </row>
    <row r="851991" spans="3:13">
      <c r="C851991" s="54">
        <v>0.10947431096420152</v>
      </c>
      <c r="H851991" s="54">
        <v>0.86445994415991845</v>
      </c>
      <c r="M851991" s="54">
        <v>1.337E-2</v>
      </c>
    </row>
    <row r="851992" spans="3:13">
      <c r="C851992" s="54">
        <v>4.4348950832952018E-2</v>
      </c>
      <c r="H851992" s="54">
        <v>0.86301017683041092</v>
      </c>
      <c r="M851992" s="54">
        <v>2.7339999999999999E-3</v>
      </c>
    </row>
    <row r="851993" spans="3:13">
      <c r="C851993" s="54">
        <v>8.8908291109755275E-2</v>
      </c>
      <c r="H851993" s="54">
        <v>0.68328399888534475</v>
      </c>
      <c r="M851993" s="54">
        <v>7.2820000000000003E-3</v>
      </c>
    </row>
    <row r="851994" spans="3:13">
      <c r="C851994" s="54">
        <v>6.6992408544587365E-2</v>
      </c>
      <c r="H851994" s="54">
        <v>0.666441979335476</v>
      </c>
      <c r="M851994" s="54">
        <v>8.4410000000000006E-3</v>
      </c>
    </row>
    <row r="851995" spans="3:13">
      <c r="C851995" s="54">
        <v>0.10230260038894111</v>
      </c>
      <c r="H851995" s="54">
        <v>0.84439309162889109</v>
      </c>
      <c r="M851995" s="54">
        <v>6.8950000000000001E-3</v>
      </c>
    </row>
    <row r="851996" spans="3:13">
      <c r="C851996" s="54">
        <v>7.516506817407069E-2</v>
      </c>
      <c r="H851996" s="54">
        <v>1.7888826926117365</v>
      </c>
      <c r="M851996" s="54">
        <v>1.6150000000000001E-2</v>
      </c>
    </row>
    <row r="851997" spans="3:13">
      <c r="C851997" s="54">
        <v>8.8458315191676198E-2</v>
      </c>
      <c r="H851997" s="54">
        <v>1.7695245186193906</v>
      </c>
      <c r="M851997" s="54">
        <v>2.2046E-2</v>
      </c>
    </row>
    <row r="851998" spans="3:13">
      <c r="C851998" s="54">
        <v>5.2766475957823467E-2</v>
      </c>
      <c r="H851998" s="54">
        <v>2.4769566916721195</v>
      </c>
      <c r="M851998" s="54">
        <v>2.1288999999999999E-2</v>
      </c>
    </row>
    <row r="851999" spans="3:13">
      <c r="C851999" s="54">
        <v>7.8882082704643655E-2</v>
      </c>
      <c r="H851999" s="54">
        <v>0.72338969418707011</v>
      </c>
      <c r="M851999" s="54">
        <v>7.0829999999999999E-3</v>
      </c>
    </row>
    <row r="852000" spans="3:13">
      <c r="C852000" s="54">
        <v>3.9934319161730007E-2</v>
      </c>
      <c r="H852000" s="54">
        <v>1.2145187102184853</v>
      </c>
      <c r="M852000" s="54">
        <v>4.457E-3</v>
      </c>
    </row>
    <row r="852001" spans="3:13">
      <c r="C852001" s="54">
        <v>4.9473520138967865E-2</v>
      </c>
      <c r="H852001" s="54">
        <v>0.92719115036015176</v>
      </c>
      <c r="M852001" s="54">
        <v>1.5319999999999999E-3</v>
      </c>
    </row>
    <row r="852002" spans="3:13">
      <c r="C852002" s="54">
        <v>8.5933283501507376E-2</v>
      </c>
      <c r="H852002" s="54">
        <v>0.95710533333531134</v>
      </c>
      <c r="M852002" s="54">
        <v>3.5469999999999998E-3</v>
      </c>
    </row>
    <row r="852003" spans="3:13">
      <c r="C852003" s="54">
        <v>8.3903037486537879E-2</v>
      </c>
      <c r="H852003" s="54">
        <v>0.13624322388541518</v>
      </c>
      <c r="M852003" s="54">
        <v>6.3480999999999996E-2</v>
      </c>
    </row>
    <row r="852004" spans="3:13">
      <c r="C852004" s="54">
        <v>4.5096203660596627E-2</v>
      </c>
      <c r="H852004" s="54">
        <v>0.83910288255265753</v>
      </c>
      <c r="M852004" s="54">
        <v>7.3130000000000001E-3</v>
      </c>
    </row>
    <row r="852005" spans="3:13">
      <c r="C852005" s="54">
        <v>4.74561892762718E-2</v>
      </c>
      <c r="H852005" s="54">
        <v>1.4575501446143102</v>
      </c>
      <c r="M852005" s="54">
        <v>4.4929999999999996E-3</v>
      </c>
    </row>
    <row r="852006" spans="3:13">
      <c r="C852006" s="54">
        <v>3.7301771902409665E-2</v>
      </c>
      <c r="H852006" s="54">
        <v>1.0723226474119376</v>
      </c>
      <c r="M852006" s="54">
        <v>3.0240000000000002E-3</v>
      </c>
    </row>
    <row r="852007" spans="3:13">
      <c r="C852007" s="54">
        <v>8.197247570591551E-2</v>
      </c>
      <c r="H852007" s="54">
        <v>0.9516682562066946</v>
      </c>
      <c r="M852007" s="54">
        <v>9.8930000000000008E-3</v>
      </c>
    </row>
    <row r="852008" spans="3:13">
      <c r="C852008" s="54">
        <v>4.5973586897288622E-2</v>
      </c>
      <c r="H852008" s="54">
        <v>3.9069277819552592</v>
      </c>
      <c r="M852008" s="54">
        <v>1.7845E-2</v>
      </c>
    </row>
    <row r="852009" spans="3:13">
      <c r="C852009" s="54">
        <v>0.18682881943400589</v>
      </c>
      <c r="H852009" s="54">
        <v>1.4149805236485815</v>
      </c>
      <c r="M852009" s="54">
        <v>2.3365E-2</v>
      </c>
    </row>
    <row r="852010" spans="3:13">
      <c r="C852010" s="54">
        <v>6.1667944916421961E-2</v>
      </c>
      <c r="H852010" s="54">
        <v>0.73671190350136773</v>
      </c>
      <c r="M852010" s="54">
        <v>5.1799999999999997E-3</v>
      </c>
    </row>
    <row r="852011" spans="3:13">
      <c r="C852011" s="54">
        <v>4.5748725448924728E-2</v>
      </c>
      <c r="H852011" s="54">
        <v>0.74928826455297004</v>
      </c>
      <c r="M852011" s="54">
        <v>4.9179999999999996E-3</v>
      </c>
    </row>
    <row r="852012" spans="3:13">
      <c r="C852012" s="54">
        <v>5.0761740725950395E-3</v>
      </c>
      <c r="H852012" s="54">
        <v>0.54569985204507288</v>
      </c>
      <c r="M852012" s="54">
        <v>7.9500000000000003E-4</v>
      </c>
    </row>
    <row r="852013" spans="3:13">
      <c r="C852013" s="54">
        <v>5.5107664181402539E-2</v>
      </c>
      <c r="H852013" s="54">
        <v>1.4250839924543612</v>
      </c>
      <c r="M852013" s="54">
        <v>6.5550000000000001E-3</v>
      </c>
    </row>
    <row r="852014" spans="3:13">
      <c r="C852014" s="54">
        <v>4.7591062335360472E-2</v>
      </c>
      <c r="H852014" s="54">
        <v>0.83021181325111582</v>
      </c>
      <c r="M852014" s="54">
        <v>7.489E-3</v>
      </c>
    </row>
    <row r="852015" spans="3:13">
      <c r="C852015" s="54">
        <v>2.8721736505302364E-2</v>
      </c>
      <c r="H852015" s="54">
        <v>0.93417573124540798</v>
      </c>
      <c r="M852015" s="54">
        <v>3.124E-3</v>
      </c>
    </row>
    <row r="852016" spans="3:13">
      <c r="C852016" s="54">
        <v>5.3545676131504905E-2</v>
      </c>
      <c r="H852016" s="54">
        <v>0.36545298179453939</v>
      </c>
      <c r="M852016" s="54">
        <v>2.6477000000000001E-2</v>
      </c>
    </row>
    <row r="852017" spans="3:13">
      <c r="C852017" s="54">
        <v>8.782093497681267E-4</v>
      </c>
      <c r="H852017" s="54">
        <v>1.2507751101830376</v>
      </c>
      <c r="M852017" s="54">
        <v>9.1000000000000003E-5</v>
      </c>
    </row>
    <row r="852018" spans="3:13">
      <c r="C852018" s="54">
        <v>4.0710265854282647E-2</v>
      </c>
      <c r="H852018" s="54">
        <v>0.75982678985877961</v>
      </c>
      <c r="M852018" s="54">
        <v>3.0360000000000001E-3</v>
      </c>
    </row>
    <row r="852019" spans="3:13">
      <c r="C852019" s="54">
        <v>3.7781665327779997E-2</v>
      </c>
      <c r="H852019" s="54">
        <v>7.089317904691167E-2</v>
      </c>
      <c r="M852019" s="54">
        <v>4.8391000000000003E-2</v>
      </c>
    </row>
    <row r="852020" spans="3:13">
      <c r="C852020" s="54">
        <v>2.120680180811968E-2</v>
      </c>
      <c r="H852020" s="54">
        <v>1.0771734258004013</v>
      </c>
      <c r="M852020" s="54">
        <v>2.3319999999999999E-3</v>
      </c>
    </row>
    <row r="852021" spans="3:13">
      <c r="C852021" s="54">
        <v>3.6479641426960814E-2</v>
      </c>
      <c r="H852021" s="54">
        <v>0.96927529759454656</v>
      </c>
      <c r="M852021" s="54">
        <v>2.2920000000000002E-3</v>
      </c>
    </row>
    <row r="852022" spans="3:13">
      <c r="C852022" s="54">
        <v>4.888758063401643E-2</v>
      </c>
      <c r="H852022" s="54">
        <v>0.92008399688319353</v>
      </c>
      <c r="M852022" s="54">
        <v>1.7899999999999999E-3</v>
      </c>
    </row>
    <row r="852023" spans="3:13">
      <c r="C852023" s="54">
        <v>2.9489443027787415E-2</v>
      </c>
      <c r="H852023" s="54">
        <v>0.8572094592102032</v>
      </c>
      <c r="M852023" s="54">
        <v>2.836E-3</v>
      </c>
    </row>
    <row r="852024" spans="3:13">
      <c r="C852024" s="54">
        <v>3.5794206211355054E-2</v>
      </c>
      <c r="H852024" s="54">
        <v>0.51795685396217339</v>
      </c>
      <c r="M852024" s="54">
        <v>8.0450000000000001E-3</v>
      </c>
    </row>
    <row r="852025" spans="3:13">
      <c r="C852025" s="54">
        <v>8.885580293093491E-2</v>
      </c>
      <c r="H852025" s="54">
        <v>1.3172831496082702</v>
      </c>
      <c r="M852025" s="54">
        <v>9.3650000000000001E-3</v>
      </c>
    </row>
    <row r="852026" spans="3:13">
      <c r="C852026" s="54">
        <v>2.8603795598854315E-2</v>
      </c>
      <c r="H852026" s="54">
        <v>0.61637458364227082</v>
      </c>
      <c r="M852026" s="54">
        <v>3.7799999999999999E-3</v>
      </c>
    </row>
    <row r="852027" spans="3:13">
      <c r="C852027" s="54">
        <v>2.9750287577154391E-2</v>
      </c>
      <c r="H852027" s="54">
        <v>0.94882610255893773</v>
      </c>
      <c r="M852027" s="54">
        <v>8.1800000000000004E-4</v>
      </c>
    </row>
    <row r="852028" spans="3:13">
      <c r="C852028" s="54">
        <v>4.3960780015009325E-2</v>
      </c>
      <c r="H852028" s="54">
        <v>0.83574717432239631</v>
      </c>
      <c r="M852028" s="54">
        <v>2.1810000000000002E-3</v>
      </c>
    </row>
    <row r="852029" spans="3:13">
      <c r="C852029" s="54">
        <v>1.6758963639937639E-2</v>
      </c>
      <c r="H852029" s="54">
        <v>1.3788170063221501</v>
      </c>
      <c r="M852029" s="54">
        <v>1.5920000000000001E-3</v>
      </c>
    </row>
    <row r="852030" spans="3:13">
      <c r="C852030" s="54">
        <v>4.4672080474894009E-2</v>
      </c>
      <c r="H852030" s="54">
        <v>1.0096716356022046</v>
      </c>
      <c r="M852030" s="54">
        <v>1.5969999999999999E-3</v>
      </c>
    </row>
    <row r="852031" spans="3:13">
      <c r="C852031" s="54">
        <v>0.17436949880896915</v>
      </c>
      <c r="H852031" s="54">
        <v>0.38665621958351226</v>
      </c>
      <c r="M852031" s="54">
        <v>3.3798000000000002E-2</v>
      </c>
    </row>
    <row r="852032" spans="3:13">
      <c r="C852032" s="54">
        <v>3.6780465204438513E-2</v>
      </c>
      <c r="H852032" s="54">
        <v>1.0507508843656985</v>
      </c>
      <c r="M852032" s="54">
        <v>1.0460000000000001E-3</v>
      </c>
    </row>
    <row r="852033" spans="3:13">
      <c r="C852033" s="54">
        <v>3.0833000459134109E-2</v>
      </c>
      <c r="H852033" s="54">
        <v>0.83756723499575947</v>
      </c>
      <c r="M852033" s="54">
        <v>2.4780000000000002E-3</v>
      </c>
    </row>
    <row r="852034" spans="3:13">
      <c r="C852034" s="54">
        <v>3.8043685361934088E-2</v>
      </c>
      <c r="H852034" s="54">
        <v>0.739255292424569</v>
      </c>
      <c r="M852034" s="54">
        <v>3.6099999999999999E-3</v>
      </c>
    </row>
    <row r="852035" spans="3:13">
      <c r="C852035" s="54">
        <v>2.9140050401477605E-2</v>
      </c>
      <c r="H852035" s="54">
        <v>0.98815717751944543</v>
      </c>
      <c r="M852035" s="54">
        <v>1.361E-3</v>
      </c>
    </row>
    <row r="852036" spans="3:13">
      <c r="C852036" s="54">
        <v>4.9942922227896681E-2</v>
      </c>
      <c r="H852036" s="54">
        <v>1.014306074005735</v>
      </c>
      <c r="M852036" s="54">
        <v>9.41E-4</v>
      </c>
    </row>
    <row r="852037" spans="3:13">
      <c r="C852037" s="54">
        <v>4.9463082108494615E-2</v>
      </c>
      <c r="H852037" s="54">
        <v>0.82678008761581667</v>
      </c>
      <c r="M852037" s="54">
        <v>3.4619999999999998E-3</v>
      </c>
    </row>
    <row r="852038" spans="3:13">
      <c r="C852038" s="54">
        <v>4.606552000699727E-2</v>
      </c>
      <c r="H852038" s="54">
        <v>0.89469986428125048</v>
      </c>
      <c r="M852038" s="54">
        <v>2.5360000000000001E-3</v>
      </c>
    </row>
    <row r="852039" spans="3:13">
      <c r="C852039" s="54">
        <v>3.5554141456631529E-2</v>
      </c>
      <c r="H852039" s="54">
        <v>1.1950610358590832</v>
      </c>
      <c r="M852039" s="54">
        <v>4.1619999999999999E-3</v>
      </c>
    </row>
    <row r="852040" spans="3:13">
      <c r="C852040" s="54">
        <v>3.2671684903604142E-2</v>
      </c>
      <c r="H852040" s="54">
        <v>1.1379173950693919</v>
      </c>
      <c r="M852040" s="54">
        <v>2.0449999999999999E-3</v>
      </c>
    </row>
    <row r="852041" spans="3:13">
      <c r="C852041" s="54">
        <v>3.3631924750098185E-2</v>
      </c>
      <c r="H852041" s="54">
        <v>1.2654922075171169</v>
      </c>
      <c r="M852041" s="54">
        <v>3.0379999999999999E-3</v>
      </c>
    </row>
    <row r="852042" spans="3:13">
      <c r="C852042" s="54">
        <v>2.0936738861138157E-2</v>
      </c>
      <c r="H852042" s="54">
        <v>0.40589174644881959</v>
      </c>
      <c r="M852042" s="54">
        <v>6.1500000000000001E-3</v>
      </c>
    </row>
    <row r="852043" spans="3:13">
      <c r="C852043" s="54">
        <v>3.0772951187603426E-2</v>
      </c>
      <c r="H852043" s="54">
        <v>1.1107272593582402</v>
      </c>
      <c r="M852043" s="54">
        <v>2.5799999999999998E-3</v>
      </c>
    </row>
    <row r="852044" spans="3:13">
      <c r="C852044" s="54">
        <v>0.21190060412260434</v>
      </c>
      <c r="H852044" s="54">
        <v>0.90907293396195543</v>
      </c>
      <c r="M852044" s="54">
        <v>1.2007E-2</v>
      </c>
    </row>
    <row r="852045" spans="3:13">
      <c r="C852045" s="54">
        <v>5.8735137891407052E-2</v>
      </c>
      <c r="H852045" s="54">
        <v>2.1810264457932513</v>
      </c>
      <c r="M852045" s="54">
        <v>1.6843E-2</v>
      </c>
    </row>
    <row r="852046" spans="3:13">
      <c r="C852046" s="54">
        <v>1.791399797858231E-2</v>
      </c>
      <c r="H852046" s="54">
        <v>0.83331893671806789</v>
      </c>
      <c r="M852046" s="54">
        <v>1.6000000000000001E-3</v>
      </c>
    </row>
    <row r="852047" spans="3:13">
      <c r="C852047" s="54">
        <v>2.8595590197915115E-2</v>
      </c>
      <c r="H852047" s="54">
        <v>1.1021728286262631</v>
      </c>
      <c r="M852047" s="54">
        <v>2.0089999999999999E-3</v>
      </c>
    </row>
    <row r="852048" spans="3:13">
      <c r="C852048" s="54">
        <v>1.518851294974388E-2</v>
      </c>
      <c r="H852048" s="54">
        <v>0.73633525247542397</v>
      </c>
      <c r="M852048" s="54">
        <v>1.647E-3</v>
      </c>
    </row>
    <row r="852049" spans="3:13">
      <c r="C852049" s="54">
        <v>1.3152287542009386E-2</v>
      </c>
      <c r="H852049" s="54">
        <v>2.0654325961447135</v>
      </c>
      <c r="M852049" s="54">
        <v>3.503E-3</v>
      </c>
    </row>
    <row r="852050" spans="3:13">
      <c r="C852050" s="54">
        <v>3.223722703468343E-2</v>
      </c>
      <c r="H852050" s="54">
        <v>0.9780420492915104</v>
      </c>
      <c r="M852050" s="54">
        <v>1.668E-3</v>
      </c>
    </row>
    <row r="852051" spans="3:13">
      <c r="C852051" s="54">
        <v>2.3282267087558896E-4</v>
      </c>
      <c r="H852051" s="54">
        <v>0</v>
      </c>
      <c r="M852051" s="54">
        <v>4.1199999999999999E-4</v>
      </c>
    </row>
    <row r="868354" spans="3:13">
      <c r="C868354" s="54" t="s">
        <v>1223</v>
      </c>
      <c r="H868354" s="54" t="s">
        <v>1231</v>
      </c>
      <c r="M868354" s="54" t="s">
        <v>1224</v>
      </c>
    </row>
    <row r="868355" spans="3:13">
      <c r="C868355" s="54">
        <v>4.5059906413157817E-2</v>
      </c>
      <c r="H868355" s="54">
        <v>0.96371085163482217</v>
      </c>
      <c r="M868355" s="54">
        <v>9.9200000000000004E-4</v>
      </c>
    </row>
    <row r="868356" spans="3:13">
      <c r="C868356" s="54">
        <v>3.740606523632322E-2</v>
      </c>
      <c r="H868356" s="54">
        <v>0.48465474320031932</v>
      </c>
      <c r="M868356" s="54">
        <v>1.9996E-2</v>
      </c>
    </row>
    <row r="868357" spans="3:13">
      <c r="C868357" s="54">
        <v>2.1970145413600834E-2</v>
      </c>
      <c r="H868357" s="54">
        <v>1.5528938933845255</v>
      </c>
      <c r="M868357" s="54">
        <v>3.3969999999999998E-3</v>
      </c>
    </row>
    <row r="868358" spans="3:13">
      <c r="C868358" s="54">
        <v>2.8353772922653429E-2</v>
      </c>
      <c r="H868358" s="54">
        <v>0.57426789549802493</v>
      </c>
      <c r="M868358" s="54">
        <v>4.248E-3</v>
      </c>
    </row>
    <row r="868359" spans="3:13">
      <c r="C868359" s="54">
        <v>4.3049601739210519E-2</v>
      </c>
      <c r="H868359" s="54">
        <v>0.87481123848233699</v>
      </c>
      <c r="M868359" s="54">
        <v>2.7699999999999999E-3</v>
      </c>
    </row>
    <row r="868360" spans="3:13">
      <c r="C868360" s="54">
        <v>5.3876270837737335E-2</v>
      </c>
      <c r="H868360" s="54">
        <v>1.6349631897970485</v>
      </c>
      <c r="M868360" s="54">
        <v>7.2779999999999997E-3</v>
      </c>
    </row>
    <row r="868361" spans="3:13">
      <c r="C868361" s="54">
        <v>3.8925127935938782E-2</v>
      </c>
      <c r="H868361" s="54">
        <v>0.78659382910081799</v>
      </c>
      <c r="M868361" s="54">
        <v>8.7290000000000006E-3</v>
      </c>
    </row>
    <row r="868362" spans="3:13">
      <c r="C868362" s="54">
        <v>5.9039956989634164E-2</v>
      </c>
      <c r="H868362" s="54">
        <v>0.85731048901214202</v>
      </c>
      <c r="M868362" s="54">
        <v>1.3089999999999999E-2</v>
      </c>
    </row>
    <row r="868363" spans="3:13">
      <c r="C868363" s="54">
        <v>1.7418226726490772E-2</v>
      </c>
      <c r="H868363" s="54">
        <v>0.25225860529032862</v>
      </c>
      <c r="M868363" s="54">
        <v>1.005E-2</v>
      </c>
    </row>
    <row r="868364" spans="3:13">
      <c r="C868364" s="54">
        <v>9.1568055162327189E-2</v>
      </c>
      <c r="H868364" s="54">
        <v>1.154522391840624</v>
      </c>
      <c r="M868364" s="54">
        <v>4.1910000000000003E-3</v>
      </c>
    </row>
    <row r="868365" spans="3:13">
      <c r="C868365" s="54">
        <v>4.5129438923112934E-2</v>
      </c>
      <c r="H868365" s="54">
        <v>1.0402996069596908</v>
      </c>
      <c r="M868365" s="54">
        <v>6.5300000000000004E-4</v>
      </c>
    </row>
    <row r="868366" spans="3:13">
      <c r="C868366" s="54">
        <v>4.1730626595018916E-2</v>
      </c>
      <c r="H868366" s="54">
        <v>0.94988981372467185</v>
      </c>
      <c r="M868366" s="54">
        <v>1.916E-3</v>
      </c>
    </row>
    <row r="868367" spans="3:13">
      <c r="C868367" s="54">
        <v>5.2828648431803092E-2</v>
      </c>
      <c r="H868367" s="54">
        <v>1.3137761622372364</v>
      </c>
      <c r="M868367" s="54">
        <v>6.2769999999999996E-3</v>
      </c>
    </row>
    <row r="868368" spans="3:13">
      <c r="C868368" s="54">
        <v>4.7758138428611513E-2</v>
      </c>
      <c r="H868368" s="54">
        <v>0.8876933323560392</v>
      </c>
      <c r="M868368" s="54">
        <v>3.8040000000000001E-3</v>
      </c>
    </row>
    <row r="868369" spans="3:13">
      <c r="C868369" s="54">
        <v>8.8370421335362992E-2</v>
      </c>
      <c r="H868369" s="54">
        <v>2.4315377357932824</v>
      </c>
      <c r="M868369" s="54">
        <v>2.2339999999999999E-2</v>
      </c>
    </row>
    <row r="868370" spans="3:13">
      <c r="C868370" s="54">
        <v>4.8270998206646161E-2</v>
      </c>
      <c r="H868370" s="54">
        <v>0.55191354779714785</v>
      </c>
      <c r="M868370" s="54">
        <v>1.2579E-2</v>
      </c>
    </row>
    <row r="868371" spans="3:13">
      <c r="C868371" s="54">
        <v>2.7435635935830843E-2</v>
      </c>
      <c r="H868371" s="54">
        <v>1.6581670704781704</v>
      </c>
      <c r="M868371" s="54">
        <v>4.7390000000000002E-3</v>
      </c>
    </row>
    <row r="868372" spans="3:13">
      <c r="C868372" s="54">
        <v>2.742604567359538E-2</v>
      </c>
      <c r="H868372" s="54">
        <v>0.88366407396570612</v>
      </c>
      <c r="M868372" s="54">
        <v>5.1710000000000002E-3</v>
      </c>
    </row>
    <row r="868373" spans="3:13">
      <c r="C868373" s="54">
        <v>5.7792811386112482E-2</v>
      </c>
      <c r="H868373" s="54">
        <v>0.66057008419578356</v>
      </c>
      <c r="M868373" s="54">
        <v>6.143E-3</v>
      </c>
    </row>
    <row r="868374" spans="3:13">
      <c r="C868374" s="54">
        <v>6.4995701246970891E-2</v>
      </c>
      <c r="H868374" s="54">
        <v>2.630158826949538</v>
      </c>
      <c r="M868374" s="54">
        <v>2.1676000000000001E-2</v>
      </c>
    </row>
    <row r="868375" spans="3:13">
      <c r="C868375" s="54">
        <v>0.10947431096420152</v>
      </c>
      <c r="H868375" s="54">
        <v>0.86445994415991845</v>
      </c>
      <c r="M868375" s="54">
        <v>1.337E-2</v>
      </c>
    </row>
    <row r="868376" spans="3:13">
      <c r="C868376" s="54">
        <v>4.4348950832952018E-2</v>
      </c>
      <c r="H868376" s="54">
        <v>0.86301017683041092</v>
      </c>
      <c r="M868376" s="54">
        <v>2.7339999999999999E-3</v>
      </c>
    </row>
    <row r="868377" spans="3:13">
      <c r="C868377" s="54">
        <v>8.8908291109755275E-2</v>
      </c>
      <c r="H868377" s="54">
        <v>0.68328399888534475</v>
      </c>
      <c r="M868377" s="54">
        <v>7.2820000000000003E-3</v>
      </c>
    </row>
    <row r="868378" spans="3:13">
      <c r="C868378" s="54">
        <v>6.6992408544587365E-2</v>
      </c>
      <c r="H868378" s="54">
        <v>0.666441979335476</v>
      </c>
      <c r="M868378" s="54">
        <v>8.4410000000000006E-3</v>
      </c>
    </row>
    <row r="868379" spans="3:13">
      <c r="C868379" s="54">
        <v>0.10230260038894111</v>
      </c>
      <c r="H868379" s="54">
        <v>0.84439309162889109</v>
      </c>
      <c r="M868379" s="54">
        <v>6.8950000000000001E-3</v>
      </c>
    </row>
    <row r="868380" spans="3:13">
      <c r="C868380" s="54">
        <v>7.516506817407069E-2</v>
      </c>
      <c r="H868380" s="54">
        <v>1.7888826926117365</v>
      </c>
      <c r="M868380" s="54">
        <v>1.6150000000000001E-2</v>
      </c>
    </row>
    <row r="868381" spans="3:13">
      <c r="C868381" s="54">
        <v>8.8458315191676198E-2</v>
      </c>
      <c r="H868381" s="54">
        <v>1.7695245186193906</v>
      </c>
      <c r="M868381" s="54">
        <v>2.2046E-2</v>
      </c>
    </row>
    <row r="868382" spans="3:13">
      <c r="C868382" s="54">
        <v>5.2766475957823467E-2</v>
      </c>
      <c r="H868382" s="54">
        <v>2.4769566916721195</v>
      </c>
      <c r="M868382" s="54">
        <v>2.1288999999999999E-2</v>
      </c>
    </row>
    <row r="868383" spans="3:13">
      <c r="C868383" s="54">
        <v>7.8882082704643655E-2</v>
      </c>
      <c r="H868383" s="54">
        <v>0.72338969418707011</v>
      </c>
      <c r="M868383" s="54">
        <v>7.0829999999999999E-3</v>
      </c>
    </row>
    <row r="868384" spans="3:13">
      <c r="C868384" s="54">
        <v>3.9934319161730007E-2</v>
      </c>
      <c r="H868384" s="54">
        <v>1.2145187102184853</v>
      </c>
      <c r="M868384" s="54">
        <v>4.457E-3</v>
      </c>
    </row>
    <row r="868385" spans="3:13">
      <c r="C868385" s="54">
        <v>4.9473520138967865E-2</v>
      </c>
      <c r="H868385" s="54">
        <v>0.92719115036015176</v>
      </c>
      <c r="M868385" s="54">
        <v>1.5319999999999999E-3</v>
      </c>
    </row>
    <row r="868386" spans="3:13">
      <c r="C868386" s="54">
        <v>8.5933283501507376E-2</v>
      </c>
      <c r="H868386" s="54">
        <v>0.95710533333531134</v>
      </c>
      <c r="M868386" s="54">
        <v>3.5469999999999998E-3</v>
      </c>
    </row>
    <row r="868387" spans="3:13">
      <c r="C868387" s="54">
        <v>8.3903037486537879E-2</v>
      </c>
      <c r="H868387" s="54">
        <v>0.13624322388541518</v>
      </c>
      <c r="M868387" s="54">
        <v>6.3480999999999996E-2</v>
      </c>
    </row>
    <row r="868388" spans="3:13">
      <c r="C868388" s="54">
        <v>4.5096203660596627E-2</v>
      </c>
      <c r="H868388" s="54">
        <v>0.83910288255265753</v>
      </c>
      <c r="M868388" s="54">
        <v>7.3130000000000001E-3</v>
      </c>
    </row>
    <row r="868389" spans="3:13">
      <c r="C868389" s="54">
        <v>4.74561892762718E-2</v>
      </c>
      <c r="H868389" s="54">
        <v>1.4575501446143102</v>
      </c>
      <c r="M868389" s="54">
        <v>4.4929999999999996E-3</v>
      </c>
    </row>
    <row r="868390" spans="3:13">
      <c r="C868390" s="54">
        <v>3.7301771902409665E-2</v>
      </c>
      <c r="H868390" s="54">
        <v>1.0723226474119376</v>
      </c>
      <c r="M868390" s="54">
        <v>3.0240000000000002E-3</v>
      </c>
    </row>
    <row r="868391" spans="3:13">
      <c r="C868391" s="54">
        <v>8.197247570591551E-2</v>
      </c>
      <c r="H868391" s="54">
        <v>0.9516682562066946</v>
      </c>
      <c r="M868391" s="54">
        <v>9.8930000000000008E-3</v>
      </c>
    </row>
    <row r="868392" spans="3:13">
      <c r="C868392" s="54">
        <v>4.5973586897288622E-2</v>
      </c>
      <c r="H868392" s="54">
        <v>3.9069277819552592</v>
      </c>
      <c r="M868392" s="54">
        <v>1.7845E-2</v>
      </c>
    </row>
    <row r="868393" spans="3:13">
      <c r="C868393" s="54">
        <v>0.18682881943400589</v>
      </c>
      <c r="H868393" s="54">
        <v>1.4149805236485815</v>
      </c>
      <c r="M868393" s="54">
        <v>2.3365E-2</v>
      </c>
    </row>
    <row r="868394" spans="3:13">
      <c r="C868394" s="54">
        <v>6.1667944916421961E-2</v>
      </c>
      <c r="H868394" s="54">
        <v>0.73671190350136773</v>
      </c>
      <c r="M868394" s="54">
        <v>5.1799999999999997E-3</v>
      </c>
    </row>
    <row r="868395" spans="3:13">
      <c r="C868395" s="54">
        <v>4.5748725448924728E-2</v>
      </c>
      <c r="H868395" s="54">
        <v>0.74928826455297004</v>
      </c>
      <c r="M868395" s="54">
        <v>4.9179999999999996E-3</v>
      </c>
    </row>
    <row r="868396" spans="3:13">
      <c r="C868396" s="54">
        <v>5.0761740725950395E-3</v>
      </c>
      <c r="H868396" s="54">
        <v>0.54569985204507288</v>
      </c>
      <c r="M868396" s="54">
        <v>7.9500000000000003E-4</v>
      </c>
    </row>
    <row r="868397" spans="3:13">
      <c r="C868397" s="54">
        <v>5.5107664181402539E-2</v>
      </c>
      <c r="H868397" s="54">
        <v>1.4250839924543612</v>
      </c>
      <c r="M868397" s="54">
        <v>6.5550000000000001E-3</v>
      </c>
    </row>
    <row r="868398" spans="3:13">
      <c r="C868398" s="54">
        <v>4.7591062335360472E-2</v>
      </c>
      <c r="H868398" s="54">
        <v>0.83021181325111582</v>
      </c>
      <c r="M868398" s="54">
        <v>7.489E-3</v>
      </c>
    </row>
    <row r="868399" spans="3:13">
      <c r="C868399" s="54">
        <v>2.8721736505302364E-2</v>
      </c>
      <c r="H868399" s="54">
        <v>0.93417573124540798</v>
      </c>
      <c r="M868399" s="54">
        <v>3.124E-3</v>
      </c>
    </row>
    <row r="868400" spans="3:13">
      <c r="C868400" s="54">
        <v>5.3545676131504905E-2</v>
      </c>
      <c r="H868400" s="54">
        <v>0.36545298179453939</v>
      </c>
      <c r="M868400" s="54">
        <v>2.6477000000000001E-2</v>
      </c>
    </row>
    <row r="868401" spans="3:13">
      <c r="C868401" s="54">
        <v>8.782093497681267E-4</v>
      </c>
      <c r="H868401" s="54">
        <v>1.2507751101830376</v>
      </c>
      <c r="M868401" s="54">
        <v>9.1000000000000003E-5</v>
      </c>
    </row>
    <row r="868402" spans="3:13">
      <c r="C868402" s="54">
        <v>4.0710265854282647E-2</v>
      </c>
      <c r="H868402" s="54">
        <v>0.75982678985877961</v>
      </c>
      <c r="M868402" s="54">
        <v>3.0360000000000001E-3</v>
      </c>
    </row>
    <row r="868403" spans="3:13">
      <c r="C868403" s="54">
        <v>3.7781665327779997E-2</v>
      </c>
      <c r="H868403" s="54">
        <v>7.089317904691167E-2</v>
      </c>
      <c r="M868403" s="54">
        <v>4.8391000000000003E-2</v>
      </c>
    </row>
    <row r="868404" spans="3:13">
      <c r="C868404" s="54">
        <v>2.120680180811968E-2</v>
      </c>
      <c r="H868404" s="54">
        <v>1.0771734258004013</v>
      </c>
      <c r="M868404" s="54">
        <v>2.3319999999999999E-3</v>
      </c>
    </row>
    <row r="868405" spans="3:13">
      <c r="C868405" s="54">
        <v>3.6479641426960814E-2</v>
      </c>
      <c r="H868405" s="54">
        <v>0.96927529759454656</v>
      </c>
      <c r="M868405" s="54">
        <v>2.2920000000000002E-3</v>
      </c>
    </row>
    <row r="868406" spans="3:13">
      <c r="C868406" s="54">
        <v>4.888758063401643E-2</v>
      </c>
      <c r="H868406" s="54">
        <v>0.92008399688319353</v>
      </c>
      <c r="M868406" s="54">
        <v>1.7899999999999999E-3</v>
      </c>
    </row>
    <row r="868407" spans="3:13">
      <c r="C868407" s="54">
        <v>2.9489443027787415E-2</v>
      </c>
      <c r="H868407" s="54">
        <v>0.8572094592102032</v>
      </c>
      <c r="M868407" s="54">
        <v>2.836E-3</v>
      </c>
    </row>
    <row r="868408" spans="3:13">
      <c r="C868408" s="54">
        <v>3.5794206211355054E-2</v>
      </c>
      <c r="H868408" s="54">
        <v>0.51795685396217339</v>
      </c>
      <c r="M868408" s="54">
        <v>8.0450000000000001E-3</v>
      </c>
    </row>
    <row r="868409" spans="3:13">
      <c r="C868409" s="54">
        <v>8.885580293093491E-2</v>
      </c>
      <c r="H868409" s="54">
        <v>1.3172831496082702</v>
      </c>
      <c r="M868409" s="54">
        <v>9.3650000000000001E-3</v>
      </c>
    </row>
    <row r="868410" spans="3:13">
      <c r="C868410" s="54">
        <v>2.8603795598854315E-2</v>
      </c>
      <c r="H868410" s="54">
        <v>0.61637458364227082</v>
      </c>
      <c r="M868410" s="54">
        <v>3.7799999999999999E-3</v>
      </c>
    </row>
    <row r="868411" spans="3:13">
      <c r="C868411" s="54">
        <v>2.9750287577154391E-2</v>
      </c>
      <c r="H868411" s="54">
        <v>0.94882610255893773</v>
      </c>
      <c r="M868411" s="54">
        <v>8.1800000000000004E-4</v>
      </c>
    </row>
    <row r="868412" spans="3:13">
      <c r="C868412" s="54">
        <v>4.3960780015009325E-2</v>
      </c>
      <c r="H868412" s="54">
        <v>0.83574717432239631</v>
      </c>
      <c r="M868412" s="54">
        <v>2.1810000000000002E-3</v>
      </c>
    </row>
    <row r="868413" spans="3:13">
      <c r="C868413" s="54">
        <v>1.6758963639937639E-2</v>
      </c>
      <c r="H868413" s="54">
        <v>1.3788170063221501</v>
      </c>
      <c r="M868413" s="54">
        <v>1.5920000000000001E-3</v>
      </c>
    </row>
    <row r="868414" spans="3:13">
      <c r="C868414" s="54">
        <v>4.4672080474894009E-2</v>
      </c>
      <c r="H868414" s="54">
        <v>1.0096716356022046</v>
      </c>
      <c r="M868414" s="54">
        <v>1.5969999999999999E-3</v>
      </c>
    </row>
    <row r="868415" spans="3:13">
      <c r="C868415" s="54">
        <v>0.17436949880896915</v>
      </c>
      <c r="H868415" s="54">
        <v>0.38665621958351226</v>
      </c>
      <c r="M868415" s="54">
        <v>3.3798000000000002E-2</v>
      </c>
    </row>
    <row r="868416" spans="3:13">
      <c r="C868416" s="54">
        <v>3.6780465204438513E-2</v>
      </c>
      <c r="H868416" s="54">
        <v>1.0507508843656985</v>
      </c>
      <c r="M868416" s="54">
        <v>1.0460000000000001E-3</v>
      </c>
    </row>
    <row r="868417" spans="3:13">
      <c r="C868417" s="54">
        <v>3.0833000459134109E-2</v>
      </c>
      <c r="H868417" s="54">
        <v>0.83756723499575947</v>
      </c>
      <c r="M868417" s="54">
        <v>2.4780000000000002E-3</v>
      </c>
    </row>
    <row r="868418" spans="3:13">
      <c r="C868418" s="54">
        <v>3.8043685361934088E-2</v>
      </c>
      <c r="H868418" s="54">
        <v>0.739255292424569</v>
      </c>
      <c r="M868418" s="54">
        <v>3.6099999999999999E-3</v>
      </c>
    </row>
    <row r="868419" spans="3:13">
      <c r="C868419" s="54">
        <v>2.9140050401477605E-2</v>
      </c>
      <c r="H868419" s="54">
        <v>0.98815717751944543</v>
      </c>
      <c r="M868419" s="54">
        <v>1.361E-3</v>
      </c>
    </row>
    <row r="868420" spans="3:13">
      <c r="C868420" s="54">
        <v>4.9942922227896681E-2</v>
      </c>
      <c r="H868420" s="54">
        <v>1.014306074005735</v>
      </c>
      <c r="M868420" s="54">
        <v>9.41E-4</v>
      </c>
    </row>
    <row r="868421" spans="3:13">
      <c r="C868421" s="54">
        <v>4.9463082108494615E-2</v>
      </c>
      <c r="H868421" s="54">
        <v>0.82678008761581667</v>
      </c>
      <c r="M868421" s="54">
        <v>3.4619999999999998E-3</v>
      </c>
    </row>
    <row r="868422" spans="3:13">
      <c r="C868422" s="54">
        <v>4.606552000699727E-2</v>
      </c>
      <c r="H868422" s="54">
        <v>0.89469986428125048</v>
      </c>
      <c r="M868422" s="54">
        <v>2.5360000000000001E-3</v>
      </c>
    </row>
    <row r="868423" spans="3:13">
      <c r="C868423" s="54">
        <v>3.5554141456631529E-2</v>
      </c>
      <c r="H868423" s="54">
        <v>1.1950610358590832</v>
      </c>
      <c r="M868423" s="54">
        <v>4.1619999999999999E-3</v>
      </c>
    </row>
    <row r="868424" spans="3:13">
      <c r="C868424" s="54">
        <v>3.2671684903604142E-2</v>
      </c>
      <c r="H868424" s="54">
        <v>1.1379173950693919</v>
      </c>
      <c r="M868424" s="54">
        <v>2.0449999999999999E-3</v>
      </c>
    </row>
    <row r="868425" spans="3:13">
      <c r="C868425" s="54">
        <v>3.3631924750098185E-2</v>
      </c>
      <c r="H868425" s="54">
        <v>1.2654922075171169</v>
      </c>
      <c r="M868425" s="54">
        <v>3.0379999999999999E-3</v>
      </c>
    </row>
    <row r="868426" spans="3:13">
      <c r="C868426" s="54">
        <v>2.0936738861138157E-2</v>
      </c>
      <c r="H868426" s="54">
        <v>0.40589174644881959</v>
      </c>
      <c r="M868426" s="54">
        <v>6.1500000000000001E-3</v>
      </c>
    </row>
    <row r="868427" spans="3:13">
      <c r="C868427" s="54">
        <v>3.0772951187603426E-2</v>
      </c>
      <c r="H868427" s="54">
        <v>1.1107272593582402</v>
      </c>
      <c r="M868427" s="54">
        <v>2.5799999999999998E-3</v>
      </c>
    </row>
    <row r="868428" spans="3:13">
      <c r="C868428" s="54">
        <v>0.21190060412260434</v>
      </c>
      <c r="H868428" s="54">
        <v>0.90907293396195543</v>
      </c>
      <c r="M868428" s="54">
        <v>1.2007E-2</v>
      </c>
    </row>
    <row r="868429" spans="3:13">
      <c r="C868429" s="54">
        <v>5.8735137891407052E-2</v>
      </c>
      <c r="H868429" s="54">
        <v>2.1810264457932513</v>
      </c>
      <c r="M868429" s="54">
        <v>1.6843E-2</v>
      </c>
    </row>
    <row r="868430" spans="3:13">
      <c r="C868430" s="54">
        <v>1.791399797858231E-2</v>
      </c>
      <c r="H868430" s="54">
        <v>0.83331893671806789</v>
      </c>
      <c r="M868430" s="54">
        <v>1.6000000000000001E-3</v>
      </c>
    </row>
    <row r="868431" spans="3:13">
      <c r="C868431" s="54">
        <v>2.8595590197915115E-2</v>
      </c>
      <c r="H868431" s="54">
        <v>1.1021728286262631</v>
      </c>
      <c r="M868431" s="54">
        <v>2.0089999999999999E-3</v>
      </c>
    </row>
    <row r="868432" spans="3:13">
      <c r="C868432" s="54">
        <v>1.518851294974388E-2</v>
      </c>
      <c r="H868432" s="54">
        <v>0.73633525247542397</v>
      </c>
      <c r="M868432" s="54">
        <v>1.647E-3</v>
      </c>
    </row>
    <row r="868433" spans="3:13">
      <c r="C868433" s="54">
        <v>1.3152287542009386E-2</v>
      </c>
      <c r="H868433" s="54">
        <v>2.0654325961447135</v>
      </c>
      <c r="M868433" s="54">
        <v>3.503E-3</v>
      </c>
    </row>
    <row r="868434" spans="3:13">
      <c r="C868434" s="54">
        <v>3.223722703468343E-2</v>
      </c>
      <c r="H868434" s="54">
        <v>0.9780420492915104</v>
      </c>
      <c r="M868434" s="54">
        <v>1.668E-3</v>
      </c>
    </row>
    <row r="868435" spans="3:13">
      <c r="C868435" s="54">
        <v>2.3282267087558896E-4</v>
      </c>
      <c r="H868435" s="54">
        <v>0</v>
      </c>
      <c r="M868435" s="54">
        <v>4.1199999999999999E-4</v>
      </c>
    </row>
    <row r="884738" spans="3:13">
      <c r="C884738" s="54" t="s">
        <v>1223</v>
      </c>
      <c r="H884738" s="54" t="s">
        <v>1231</v>
      </c>
      <c r="M884738" s="54" t="s">
        <v>1224</v>
      </c>
    </row>
    <row r="884739" spans="3:13">
      <c r="C884739" s="54">
        <v>4.5059906413157817E-2</v>
      </c>
      <c r="H884739" s="54">
        <v>0.96371085163482217</v>
      </c>
      <c r="M884739" s="54">
        <v>9.9200000000000004E-4</v>
      </c>
    </row>
    <row r="884740" spans="3:13">
      <c r="C884740" s="54">
        <v>3.740606523632322E-2</v>
      </c>
      <c r="H884740" s="54">
        <v>0.48465474320031932</v>
      </c>
      <c r="M884740" s="54">
        <v>1.9996E-2</v>
      </c>
    </row>
    <row r="884741" spans="3:13">
      <c r="C884741" s="54">
        <v>2.1970145413600834E-2</v>
      </c>
      <c r="H884741" s="54">
        <v>1.5528938933845255</v>
      </c>
      <c r="M884741" s="54">
        <v>3.3969999999999998E-3</v>
      </c>
    </row>
    <row r="884742" spans="3:13">
      <c r="C884742" s="54">
        <v>2.8353772922653429E-2</v>
      </c>
      <c r="H884742" s="54">
        <v>0.57426789549802493</v>
      </c>
      <c r="M884742" s="54">
        <v>4.248E-3</v>
      </c>
    </row>
    <row r="884743" spans="3:13">
      <c r="C884743" s="54">
        <v>4.3049601739210519E-2</v>
      </c>
      <c r="H884743" s="54">
        <v>0.87481123848233699</v>
      </c>
      <c r="M884743" s="54">
        <v>2.7699999999999999E-3</v>
      </c>
    </row>
    <row r="884744" spans="3:13">
      <c r="C884744" s="54">
        <v>5.3876270837737335E-2</v>
      </c>
      <c r="H884744" s="54">
        <v>1.6349631897970485</v>
      </c>
      <c r="M884744" s="54">
        <v>7.2779999999999997E-3</v>
      </c>
    </row>
    <row r="884745" spans="3:13">
      <c r="C884745" s="54">
        <v>3.8925127935938782E-2</v>
      </c>
      <c r="H884745" s="54">
        <v>0.78659382910081799</v>
      </c>
      <c r="M884745" s="54">
        <v>8.7290000000000006E-3</v>
      </c>
    </row>
    <row r="884746" spans="3:13">
      <c r="C884746" s="54">
        <v>5.9039956989634164E-2</v>
      </c>
      <c r="H884746" s="54">
        <v>0.85731048901214202</v>
      </c>
      <c r="M884746" s="54">
        <v>1.3089999999999999E-2</v>
      </c>
    </row>
    <row r="884747" spans="3:13">
      <c r="C884747" s="54">
        <v>1.7418226726490772E-2</v>
      </c>
      <c r="H884747" s="54">
        <v>0.25225860529032862</v>
      </c>
      <c r="M884747" s="54">
        <v>1.005E-2</v>
      </c>
    </row>
    <row r="884748" spans="3:13">
      <c r="C884748" s="54">
        <v>9.1568055162327189E-2</v>
      </c>
      <c r="H884748" s="54">
        <v>1.154522391840624</v>
      </c>
      <c r="M884748" s="54">
        <v>4.1910000000000003E-3</v>
      </c>
    </row>
    <row r="884749" spans="3:13">
      <c r="C884749" s="54">
        <v>4.5129438923112934E-2</v>
      </c>
      <c r="H884749" s="54">
        <v>1.0402996069596908</v>
      </c>
      <c r="M884749" s="54">
        <v>6.5300000000000004E-4</v>
      </c>
    </row>
    <row r="884750" spans="3:13">
      <c r="C884750" s="54">
        <v>4.1730626595018916E-2</v>
      </c>
      <c r="H884750" s="54">
        <v>0.94988981372467185</v>
      </c>
      <c r="M884750" s="54">
        <v>1.916E-3</v>
      </c>
    </row>
    <row r="884751" spans="3:13">
      <c r="C884751" s="54">
        <v>5.2828648431803092E-2</v>
      </c>
      <c r="H884751" s="54">
        <v>1.3137761622372364</v>
      </c>
      <c r="M884751" s="54">
        <v>6.2769999999999996E-3</v>
      </c>
    </row>
    <row r="884752" spans="3:13">
      <c r="C884752" s="54">
        <v>4.7758138428611513E-2</v>
      </c>
      <c r="H884752" s="54">
        <v>0.8876933323560392</v>
      </c>
      <c r="M884752" s="54">
        <v>3.8040000000000001E-3</v>
      </c>
    </row>
    <row r="884753" spans="3:13">
      <c r="C884753" s="54">
        <v>8.8370421335362992E-2</v>
      </c>
      <c r="H884753" s="54">
        <v>2.4315377357932824</v>
      </c>
      <c r="M884753" s="54">
        <v>2.2339999999999999E-2</v>
      </c>
    </row>
    <row r="884754" spans="3:13">
      <c r="C884754" s="54">
        <v>4.8270998206646161E-2</v>
      </c>
      <c r="H884754" s="54">
        <v>0.55191354779714785</v>
      </c>
      <c r="M884754" s="54">
        <v>1.2579E-2</v>
      </c>
    </row>
    <row r="884755" spans="3:13">
      <c r="C884755" s="54">
        <v>2.7435635935830843E-2</v>
      </c>
      <c r="H884755" s="54">
        <v>1.6581670704781704</v>
      </c>
      <c r="M884755" s="54">
        <v>4.7390000000000002E-3</v>
      </c>
    </row>
    <row r="884756" spans="3:13">
      <c r="C884756" s="54">
        <v>2.742604567359538E-2</v>
      </c>
      <c r="H884756" s="54">
        <v>0.88366407396570612</v>
      </c>
      <c r="M884756" s="54">
        <v>5.1710000000000002E-3</v>
      </c>
    </row>
    <row r="884757" spans="3:13">
      <c r="C884757" s="54">
        <v>5.7792811386112482E-2</v>
      </c>
      <c r="H884757" s="54">
        <v>0.66057008419578356</v>
      </c>
      <c r="M884757" s="54">
        <v>6.143E-3</v>
      </c>
    </row>
    <row r="884758" spans="3:13">
      <c r="C884758" s="54">
        <v>6.4995701246970891E-2</v>
      </c>
      <c r="H884758" s="54">
        <v>2.630158826949538</v>
      </c>
      <c r="M884758" s="54">
        <v>2.1676000000000001E-2</v>
      </c>
    </row>
    <row r="884759" spans="3:13">
      <c r="C884759" s="54">
        <v>0.10947431096420152</v>
      </c>
      <c r="H884759" s="54">
        <v>0.86445994415991845</v>
      </c>
      <c r="M884759" s="54">
        <v>1.337E-2</v>
      </c>
    </row>
    <row r="884760" spans="3:13">
      <c r="C884760" s="54">
        <v>4.4348950832952018E-2</v>
      </c>
      <c r="H884760" s="54">
        <v>0.86301017683041092</v>
      </c>
      <c r="M884760" s="54">
        <v>2.7339999999999999E-3</v>
      </c>
    </row>
    <row r="884761" spans="3:13">
      <c r="C884761" s="54">
        <v>8.8908291109755275E-2</v>
      </c>
      <c r="H884761" s="54">
        <v>0.68328399888534475</v>
      </c>
      <c r="M884761" s="54">
        <v>7.2820000000000003E-3</v>
      </c>
    </row>
    <row r="884762" spans="3:13">
      <c r="C884762" s="54">
        <v>6.6992408544587365E-2</v>
      </c>
      <c r="H884762" s="54">
        <v>0.666441979335476</v>
      </c>
      <c r="M884762" s="54">
        <v>8.4410000000000006E-3</v>
      </c>
    </row>
    <row r="884763" spans="3:13">
      <c r="C884763" s="54">
        <v>0.10230260038894111</v>
      </c>
      <c r="H884763" s="54">
        <v>0.84439309162889109</v>
      </c>
      <c r="M884763" s="54">
        <v>6.8950000000000001E-3</v>
      </c>
    </row>
    <row r="884764" spans="3:13">
      <c r="C884764" s="54">
        <v>7.516506817407069E-2</v>
      </c>
      <c r="H884764" s="54">
        <v>1.7888826926117365</v>
      </c>
      <c r="M884764" s="54">
        <v>1.6150000000000001E-2</v>
      </c>
    </row>
    <row r="884765" spans="3:13">
      <c r="C884765" s="54">
        <v>8.8458315191676198E-2</v>
      </c>
      <c r="H884765" s="54">
        <v>1.7695245186193906</v>
      </c>
      <c r="M884765" s="54">
        <v>2.2046E-2</v>
      </c>
    </row>
    <row r="884766" spans="3:13">
      <c r="C884766" s="54">
        <v>5.2766475957823467E-2</v>
      </c>
      <c r="H884766" s="54">
        <v>2.4769566916721195</v>
      </c>
      <c r="M884766" s="54">
        <v>2.1288999999999999E-2</v>
      </c>
    </row>
    <row r="884767" spans="3:13">
      <c r="C884767" s="54">
        <v>7.8882082704643655E-2</v>
      </c>
      <c r="H884767" s="54">
        <v>0.72338969418707011</v>
      </c>
      <c r="M884767" s="54">
        <v>7.0829999999999999E-3</v>
      </c>
    </row>
    <row r="884768" spans="3:13">
      <c r="C884768" s="54">
        <v>3.9934319161730007E-2</v>
      </c>
      <c r="H884768" s="54">
        <v>1.2145187102184853</v>
      </c>
      <c r="M884768" s="54">
        <v>4.457E-3</v>
      </c>
    </row>
    <row r="884769" spans="3:13">
      <c r="C884769" s="54">
        <v>4.9473520138967865E-2</v>
      </c>
      <c r="H884769" s="54">
        <v>0.92719115036015176</v>
      </c>
      <c r="M884769" s="54">
        <v>1.5319999999999999E-3</v>
      </c>
    </row>
    <row r="884770" spans="3:13">
      <c r="C884770" s="54">
        <v>8.5933283501507376E-2</v>
      </c>
      <c r="H884770" s="54">
        <v>0.95710533333531134</v>
      </c>
      <c r="M884770" s="54">
        <v>3.5469999999999998E-3</v>
      </c>
    </row>
    <row r="884771" spans="3:13">
      <c r="C884771" s="54">
        <v>8.3903037486537879E-2</v>
      </c>
      <c r="H884771" s="54">
        <v>0.13624322388541518</v>
      </c>
      <c r="M884771" s="54">
        <v>6.3480999999999996E-2</v>
      </c>
    </row>
    <row r="884772" spans="3:13">
      <c r="C884772" s="54">
        <v>4.5096203660596627E-2</v>
      </c>
      <c r="H884772" s="54">
        <v>0.83910288255265753</v>
      </c>
      <c r="M884772" s="54">
        <v>7.3130000000000001E-3</v>
      </c>
    </row>
    <row r="884773" spans="3:13">
      <c r="C884773" s="54">
        <v>4.74561892762718E-2</v>
      </c>
      <c r="H884773" s="54">
        <v>1.4575501446143102</v>
      </c>
      <c r="M884773" s="54">
        <v>4.4929999999999996E-3</v>
      </c>
    </row>
    <row r="884774" spans="3:13">
      <c r="C884774" s="54">
        <v>3.7301771902409665E-2</v>
      </c>
      <c r="H884774" s="54">
        <v>1.0723226474119376</v>
      </c>
      <c r="M884774" s="54">
        <v>3.0240000000000002E-3</v>
      </c>
    </row>
    <row r="884775" spans="3:13">
      <c r="C884775" s="54">
        <v>8.197247570591551E-2</v>
      </c>
      <c r="H884775" s="54">
        <v>0.9516682562066946</v>
      </c>
      <c r="M884775" s="54">
        <v>9.8930000000000008E-3</v>
      </c>
    </row>
    <row r="884776" spans="3:13">
      <c r="C884776" s="54">
        <v>4.5973586897288622E-2</v>
      </c>
      <c r="H884776" s="54">
        <v>3.9069277819552592</v>
      </c>
      <c r="M884776" s="54">
        <v>1.7845E-2</v>
      </c>
    </row>
    <row r="884777" spans="3:13">
      <c r="C884777" s="54">
        <v>0.18682881943400589</v>
      </c>
      <c r="H884777" s="54">
        <v>1.4149805236485815</v>
      </c>
      <c r="M884777" s="54">
        <v>2.3365E-2</v>
      </c>
    </row>
    <row r="884778" spans="3:13">
      <c r="C884778" s="54">
        <v>6.1667944916421961E-2</v>
      </c>
      <c r="H884778" s="54">
        <v>0.73671190350136773</v>
      </c>
      <c r="M884778" s="54">
        <v>5.1799999999999997E-3</v>
      </c>
    </row>
    <row r="884779" spans="3:13">
      <c r="C884779" s="54">
        <v>4.5748725448924728E-2</v>
      </c>
      <c r="H884779" s="54">
        <v>0.74928826455297004</v>
      </c>
      <c r="M884779" s="54">
        <v>4.9179999999999996E-3</v>
      </c>
    </row>
    <row r="884780" spans="3:13">
      <c r="C884780" s="54">
        <v>5.0761740725950395E-3</v>
      </c>
      <c r="H884780" s="54">
        <v>0.54569985204507288</v>
      </c>
      <c r="M884780" s="54">
        <v>7.9500000000000003E-4</v>
      </c>
    </row>
    <row r="884781" spans="3:13">
      <c r="C884781" s="54">
        <v>5.5107664181402539E-2</v>
      </c>
      <c r="H884781" s="54">
        <v>1.4250839924543612</v>
      </c>
      <c r="M884781" s="54">
        <v>6.5550000000000001E-3</v>
      </c>
    </row>
    <row r="884782" spans="3:13">
      <c r="C884782" s="54">
        <v>4.7591062335360472E-2</v>
      </c>
      <c r="H884782" s="54">
        <v>0.83021181325111582</v>
      </c>
      <c r="M884782" s="54">
        <v>7.489E-3</v>
      </c>
    </row>
    <row r="884783" spans="3:13">
      <c r="C884783" s="54">
        <v>2.8721736505302364E-2</v>
      </c>
      <c r="H884783" s="54">
        <v>0.93417573124540798</v>
      </c>
      <c r="M884783" s="54">
        <v>3.124E-3</v>
      </c>
    </row>
    <row r="884784" spans="3:13">
      <c r="C884784" s="54">
        <v>5.3545676131504905E-2</v>
      </c>
      <c r="H884784" s="54">
        <v>0.36545298179453939</v>
      </c>
      <c r="M884784" s="54">
        <v>2.6477000000000001E-2</v>
      </c>
    </row>
    <row r="884785" spans="3:13">
      <c r="C884785" s="54">
        <v>8.782093497681267E-4</v>
      </c>
      <c r="H884785" s="54">
        <v>1.2507751101830376</v>
      </c>
      <c r="M884785" s="54">
        <v>9.1000000000000003E-5</v>
      </c>
    </row>
    <row r="884786" spans="3:13">
      <c r="C884786" s="54">
        <v>4.0710265854282647E-2</v>
      </c>
      <c r="H884786" s="54">
        <v>0.75982678985877961</v>
      </c>
      <c r="M884786" s="54">
        <v>3.0360000000000001E-3</v>
      </c>
    </row>
    <row r="884787" spans="3:13">
      <c r="C884787" s="54">
        <v>3.7781665327779997E-2</v>
      </c>
      <c r="H884787" s="54">
        <v>7.089317904691167E-2</v>
      </c>
      <c r="M884787" s="54">
        <v>4.8391000000000003E-2</v>
      </c>
    </row>
    <row r="884788" spans="3:13">
      <c r="C884788" s="54">
        <v>2.120680180811968E-2</v>
      </c>
      <c r="H884788" s="54">
        <v>1.0771734258004013</v>
      </c>
      <c r="M884788" s="54">
        <v>2.3319999999999999E-3</v>
      </c>
    </row>
    <row r="884789" spans="3:13">
      <c r="C884789" s="54">
        <v>3.6479641426960814E-2</v>
      </c>
      <c r="H884789" s="54">
        <v>0.96927529759454656</v>
      </c>
      <c r="M884789" s="54">
        <v>2.2920000000000002E-3</v>
      </c>
    </row>
    <row r="884790" spans="3:13">
      <c r="C884790" s="54">
        <v>4.888758063401643E-2</v>
      </c>
      <c r="H884790" s="54">
        <v>0.92008399688319353</v>
      </c>
      <c r="M884790" s="54">
        <v>1.7899999999999999E-3</v>
      </c>
    </row>
    <row r="884791" spans="3:13">
      <c r="C884791" s="54">
        <v>2.9489443027787415E-2</v>
      </c>
      <c r="H884791" s="54">
        <v>0.8572094592102032</v>
      </c>
      <c r="M884791" s="54">
        <v>2.836E-3</v>
      </c>
    </row>
    <row r="884792" spans="3:13">
      <c r="C884792" s="54">
        <v>3.5794206211355054E-2</v>
      </c>
      <c r="H884792" s="54">
        <v>0.51795685396217339</v>
      </c>
      <c r="M884792" s="54">
        <v>8.0450000000000001E-3</v>
      </c>
    </row>
    <row r="884793" spans="3:13">
      <c r="C884793" s="54">
        <v>8.885580293093491E-2</v>
      </c>
      <c r="H884793" s="54">
        <v>1.3172831496082702</v>
      </c>
      <c r="M884793" s="54">
        <v>9.3650000000000001E-3</v>
      </c>
    </row>
    <row r="884794" spans="3:13">
      <c r="C884794" s="54">
        <v>2.8603795598854315E-2</v>
      </c>
      <c r="H884794" s="54">
        <v>0.61637458364227082</v>
      </c>
      <c r="M884794" s="54">
        <v>3.7799999999999999E-3</v>
      </c>
    </row>
    <row r="884795" spans="3:13">
      <c r="C884795" s="54">
        <v>2.9750287577154391E-2</v>
      </c>
      <c r="H884795" s="54">
        <v>0.94882610255893773</v>
      </c>
      <c r="M884795" s="54">
        <v>8.1800000000000004E-4</v>
      </c>
    </row>
    <row r="884796" spans="3:13">
      <c r="C884796" s="54">
        <v>4.3960780015009325E-2</v>
      </c>
      <c r="H884796" s="54">
        <v>0.83574717432239631</v>
      </c>
      <c r="M884796" s="54">
        <v>2.1810000000000002E-3</v>
      </c>
    </row>
    <row r="884797" spans="3:13">
      <c r="C884797" s="54">
        <v>1.6758963639937639E-2</v>
      </c>
      <c r="H884797" s="54">
        <v>1.3788170063221501</v>
      </c>
      <c r="M884797" s="54">
        <v>1.5920000000000001E-3</v>
      </c>
    </row>
    <row r="884798" spans="3:13">
      <c r="C884798" s="54">
        <v>4.4672080474894009E-2</v>
      </c>
      <c r="H884798" s="54">
        <v>1.0096716356022046</v>
      </c>
      <c r="M884798" s="54">
        <v>1.5969999999999999E-3</v>
      </c>
    </row>
    <row r="884799" spans="3:13">
      <c r="C884799" s="54">
        <v>0.17436949880896915</v>
      </c>
      <c r="H884799" s="54">
        <v>0.38665621958351226</v>
      </c>
      <c r="M884799" s="54">
        <v>3.3798000000000002E-2</v>
      </c>
    </row>
    <row r="884800" spans="3:13">
      <c r="C884800" s="54">
        <v>3.6780465204438513E-2</v>
      </c>
      <c r="H884800" s="54">
        <v>1.0507508843656985</v>
      </c>
      <c r="M884800" s="54">
        <v>1.0460000000000001E-3</v>
      </c>
    </row>
    <row r="884801" spans="3:13">
      <c r="C884801" s="54">
        <v>3.0833000459134109E-2</v>
      </c>
      <c r="H884801" s="54">
        <v>0.83756723499575947</v>
      </c>
      <c r="M884801" s="54">
        <v>2.4780000000000002E-3</v>
      </c>
    </row>
    <row r="884802" spans="3:13">
      <c r="C884802" s="54">
        <v>3.8043685361934088E-2</v>
      </c>
      <c r="H884802" s="54">
        <v>0.739255292424569</v>
      </c>
      <c r="M884802" s="54">
        <v>3.6099999999999999E-3</v>
      </c>
    </row>
    <row r="884803" spans="3:13">
      <c r="C884803" s="54">
        <v>2.9140050401477605E-2</v>
      </c>
      <c r="H884803" s="54">
        <v>0.98815717751944543</v>
      </c>
      <c r="M884803" s="54">
        <v>1.361E-3</v>
      </c>
    </row>
    <row r="884804" spans="3:13">
      <c r="C884804" s="54">
        <v>4.9942922227896681E-2</v>
      </c>
      <c r="H884804" s="54">
        <v>1.014306074005735</v>
      </c>
      <c r="M884804" s="54">
        <v>9.41E-4</v>
      </c>
    </row>
    <row r="884805" spans="3:13">
      <c r="C884805" s="54">
        <v>4.9463082108494615E-2</v>
      </c>
      <c r="H884805" s="54">
        <v>0.82678008761581667</v>
      </c>
      <c r="M884805" s="54">
        <v>3.4619999999999998E-3</v>
      </c>
    </row>
    <row r="884806" spans="3:13">
      <c r="C884806" s="54">
        <v>4.606552000699727E-2</v>
      </c>
      <c r="H884806" s="54">
        <v>0.89469986428125048</v>
      </c>
      <c r="M884806" s="54">
        <v>2.5360000000000001E-3</v>
      </c>
    </row>
    <row r="884807" spans="3:13">
      <c r="C884807" s="54">
        <v>3.5554141456631529E-2</v>
      </c>
      <c r="H884807" s="54">
        <v>1.1950610358590832</v>
      </c>
      <c r="M884807" s="54">
        <v>4.1619999999999999E-3</v>
      </c>
    </row>
    <row r="884808" spans="3:13">
      <c r="C884808" s="54">
        <v>3.2671684903604142E-2</v>
      </c>
      <c r="H884808" s="54">
        <v>1.1379173950693919</v>
      </c>
      <c r="M884808" s="54">
        <v>2.0449999999999999E-3</v>
      </c>
    </row>
    <row r="884809" spans="3:13">
      <c r="C884809" s="54">
        <v>3.3631924750098185E-2</v>
      </c>
      <c r="H884809" s="54">
        <v>1.2654922075171169</v>
      </c>
      <c r="M884809" s="54">
        <v>3.0379999999999999E-3</v>
      </c>
    </row>
    <row r="884810" spans="3:13">
      <c r="C884810" s="54">
        <v>2.0936738861138157E-2</v>
      </c>
      <c r="H884810" s="54">
        <v>0.40589174644881959</v>
      </c>
      <c r="M884810" s="54">
        <v>6.1500000000000001E-3</v>
      </c>
    </row>
    <row r="884811" spans="3:13">
      <c r="C884811" s="54">
        <v>3.0772951187603426E-2</v>
      </c>
      <c r="H884811" s="54">
        <v>1.1107272593582402</v>
      </c>
      <c r="M884811" s="54">
        <v>2.5799999999999998E-3</v>
      </c>
    </row>
    <row r="884812" spans="3:13">
      <c r="C884812" s="54">
        <v>0.21190060412260434</v>
      </c>
      <c r="H884812" s="54">
        <v>0.90907293396195543</v>
      </c>
      <c r="M884812" s="54">
        <v>1.2007E-2</v>
      </c>
    </row>
    <row r="884813" spans="3:13">
      <c r="C884813" s="54">
        <v>5.8735137891407052E-2</v>
      </c>
      <c r="H884813" s="54">
        <v>2.1810264457932513</v>
      </c>
      <c r="M884813" s="54">
        <v>1.6843E-2</v>
      </c>
    </row>
    <row r="884814" spans="3:13">
      <c r="C884814" s="54">
        <v>1.791399797858231E-2</v>
      </c>
      <c r="H884814" s="54">
        <v>0.83331893671806789</v>
      </c>
      <c r="M884814" s="54">
        <v>1.6000000000000001E-3</v>
      </c>
    </row>
    <row r="884815" spans="3:13">
      <c r="C884815" s="54">
        <v>2.8595590197915115E-2</v>
      </c>
      <c r="H884815" s="54">
        <v>1.1021728286262631</v>
      </c>
      <c r="M884815" s="54">
        <v>2.0089999999999999E-3</v>
      </c>
    </row>
    <row r="884816" spans="3:13">
      <c r="C884816" s="54">
        <v>1.518851294974388E-2</v>
      </c>
      <c r="H884816" s="54">
        <v>0.73633525247542397</v>
      </c>
      <c r="M884816" s="54">
        <v>1.647E-3</v>
      </c>
    </row>
    <row r="884817" spans="3:13">
      <c r="C884817" s="54">
        <v>1.3152287542009386E-2</v>
      </c>
      <c r="H884817" s="54">
        <v>2.0654325961447135</v>
      </c>
      <c r="M884817" s="54">
        <v>3.503E-3</v>
      </c>
    </row>
    <row r="884818" spans="3:13">
      <c r="C884818" s="54">
        <v>3.223722703468343E-2</v>
      </c>
      <c r="H884818" s="54">
        <v>0.9780420492915104</v>
      </c>
      <c r="M884818" s="54">
        <v>1.668E-3</v>
      </c>
    </row>
    <row r="884819" spans="3:13">
      <c r="C884819" s="54">
        <v>2.3282267087558896E-4</v>
      </c>
      <c r="H884819" s="54">
        <v>0</v>
      </c>
      <c r="M884819" s="54">
        <v>4.1199999999999999E-4</v>
      </c>
    </row>
    <row r="901122" spans="3:13">
      <c r="C901122" s="54" t="s">
        <v>1223</v>
      </c>
      <c r="H901122" s="54" t="s">
        <v>1231</v>
      </c>
      <c r="M901122" s="54" t="s">
        <v>1224</v>
      </c>
    </row>
    <row r="901123" spans="3:13">
      <c r="C901123" s="54">
        <v>4.5059906413157817E-2</v>
      </c>
      <c r="H901123" s="54">
        <v>0.96371085163482217</v>
      </c>
      <c r="M901123" s="54">
        <v>9.9200000000000004E-4</v>
      </c>
    </row>
    <row r="901124" spans="3:13">
      <c r="C901124" s="54">
        <v>3.740606523632322E-2</v>
      </c>
      <c r="H901124" s="54">
        <v>0.48465474320031932</v>
      </c>
      <c r="M901124" s="54">
        <v>1.9996E-2</v>
      </c>
    </row>
    <row r="901125" spans="3:13">
      <c r="C901125" s="54">
        <v>2.1970145413600834E-2</v>
      </c>
      <c r="H901125" s="54">
        <v>1.5528938933845255</v>
      </c>
      <c r="M901125" s="54">
        <v>3.3969999999999998E-3</v>
      </c>
    </row>
    <row r="901126" spans="3:13">
      <c r="C901126" s="54">
        <v>2.8353772922653429E-2</v>
      </c>
      <c r="H901126" s="54">
        <v>0.57426789549802493</v>
      </c>
      <c r="M901126" s="54">
        <v>4.248E-3</v>
      </c>
    </row>
    <row r="901127" spans="3:13">
      <c r="C901127" s="54">
        <v>4.3049601739210519E-2</v>
      </c>
      <c r="H901127" s="54">
        <v>0.87481123848233699</v>
      </c>
      <c r="M901127" s="54">
        <v>2.7699999999999999E-3</v>
      </c>
    </row>
    <row r="901128" spans="3:13">
      <c r="C901128" s="54">
        <v>5.3876270837737335E-2</v>
      </c>
      <c r="H901128" s="54">
        <v>1.6349631897970485</v>
      </c>
      <c r="M901128" s="54">
        <v>7.2779999999999997E-3</v>
      </c>
    </row>
    <row r="901129" spans="3:13">
      <c r="C901129" s="54">
        <v>3.8925127935938782E-2</v>
      </c>
      <c r="H901129" s="54">
        <v>0.78659382910081799</v>
      </c>
      <c r="M901129" s="54">
        <v>8.7290000000000006E-3</v>
      </c>
    </row>
    <row r="901130" spans="3:13">
      <c r="C901130" s="54">
        <v>5.9039956989634164E-2</v>
      </c>
      <c r="H901130" s="54">
        <v>0.85731048901214202</v>
      </c>
      <c r="M901130" s="54">
        <v>1.3089999999999999E-2</v>
      </c>
    </row>
    <row r="901131" spans="3:13">
      <c r="C901131" s="54">
        <v>1.7418226726490772E-2</v>
      </c>
      <c r="H901131" s="54">
        <v>0.25225860529032862</v>
      </c>
      <c r="M901131" s="54">
        <v>1.005E-2</v>
      </c>
    </row>
    <row r="901132" spans="3:13">
      <c r="C901132" s="54">
        <v>9.1568055162327189E-2</v>
      </c>
      <c r="H901132" s="54">
        <v>1.154522391840624</v>
      </c>
      <c r="M901132" s="54">
        <v>4.1910000000000003E-3</v>
      </c>
    </row>
    <row r="901133" spans="3:13">
      <c r="C901133" s="54">
        <v>4.5129438923112934E-2</v>
      </c>
      <c r="H901133" s="54">
        <v>1.0402996069596908</v>
      </c>
      <c r="M901133" s="54">
        <v>6.5300000000000004E-4</v>
      </c>
    </row>
    <row r="901134" spans="3:13">
      <c r="C901134" s="54">
        <v>4.1730626595018916E-2</v>
      </c>
      <c r="H901134" s="54">
        <v>0.94988981372467185</v>
      </c>
      <c r="M901134" s="54">
        <v>1.916E-3</v>
      </c>
    </row>
    <row r="901135" spans="3:13">
      <c r="C901135" s="54">
        <v>5.2828648431803092E-2</v>
      </c>
      <c r="H901135" s="54">
        <v>1.3137761622372364</v>
      </c>
      <c r="M901135" s="54">
        <v>6.2769999999999996E-3</v>
      </c>
    </row>
    <row r="901136" spans="3:13">
      <c r="C901136" s="54">
        <v>4.7758138428611513E-2</v>
      </c>
      <c r="H901136" s="54">
        <v>0.8876933323560392</v>
      </c>
      <c r="M901136" s="54">
        <v>3.8040000000000001E-3</v>
      </c>
    </row>
    <row r="901137" spans="3:13">
      <c r="C901137" s="54">
        <v>8.8370421335362992E-2</v>
      </c>
      <c r="H901137" s="54">
        <v>2.4315377357932824</v>
      </c>
      <c r="M901137" s="54">
        <v>2.2339999999999999E-2</v>
      </c>
    </row>
    <row r="901138" spans="3:13">
      <c r="C901138" s="54">
        <v>4.8270998206646161E-2</v>
      </c>
      <c r="H901138" s="54">
        <v>0.55191354779714785</v>
      </c>
      <c r="M901138" s="54">
        <v>1.2579E-2</v>
      </c>
    </row>
    <row r="901139" spans="3:13">
      <c r="C901139" s="54">
        <v>2.7435635935830843E-2</v>
      </c>
      <c r="H901139" s="54">
        <v>1.6581670704781704</v>
      </c>
      <c r="M901139" s="54">
        <v>4.7390000000000002E-3</v>
      </c>
    </row>
    <row r="901140" spans="3:13">
      <c r="C901140" s="54">
        <v>2.742604567359538E-2</v>
      </c>
      <c r="H901140" s="54">
        <v>0.88366407396570612</v>
      </c>
      <c r="M901140" s="54">
        <v>5.1710000000000002E-3</v>
      </c>
    </row>
    <row r="901141" spans="3:13">
      <c r="C901141" s="54">
        <v>5.7792811386112482E-2</v>
      </c>
      <c r="H901141" s="54">
        <v>0.66057008419578356</v>
      </c>
      <c r="M901141" s="54">
        <v>6.143E-3</v>
      </c>
    </row>
    <row r="901142" spans="3:13">
      <c r="C901142" s="54">
        <v>6.4995701246970891E-2</v>
      </c>
      <c r="H901142" s="54">
        <v>2.630158826949538</v>
      </c>
      <c r="M901142" s="54">
        <v>2.1676000000000001E-2</v>
      </c>
    </row>
    <row r="901143" spans="3:13">
      <c r="C901143" s="54">
        <v>0.10947431096420152</v>
      </c>
      <c r="H901143" s="54">
        <v>0.86445994415991845</v>
      </c>
      <c r="M901143" s="54">
        <v>1.337E-2</v>
      </c>
    </row>
    <row r="901144" spans="3:13">
      <c r="C901144" s="54">
        <v>4.4348950832952018E-2</v>
      </c>
      <c r="H901144" s="54">
        <v>0.86301017683041092</v>
      </c>
      <c r="M901144" s="54">
        <v>2.7339999999999999E-3</v>
      </c>
    </row>
    <row r="901145" spans="3:13">
      <c r="C901145" s="54">
        <v>8.8908291109755275E-2</v>
      </c>
      <c r="H901145" s="54">
        <v>0.68328399888534475</v>
      </c>
      <c r="M901145" s="54">
        <v>7.2820000000000003E-3</v>
      </c>
    </row>
    <row r="901146" spans="3:13">
      <c r="C901146" s="54">
        <v>6.6992408544587365E-2</v>
      </c>
      <c r="H901146" s="54">
        <v>0.666441979335476</v>
      </c>
      <c r="M901146" s="54">
        <v>8.4410000000000006E-3</v>
      </c>
    </row>
    <row r="901147" spans="3:13">
      <c r="C901147" s="54">
        <v>0.10230260038894111</v>
      </c>
      <c r="H901147" s="54">
        <v>0.84439309162889109</v>
      </c>
      <c r="M901147" s="54">
        <v>6.8950000000000001E-3</v>
      </c>
    </row>
    <row r="901148" spans="3:13">
      <c r="C901148" s="54">
        <v>7.516506817407069E-2</v>
      </c>
      <c r="H901148" s="54">
        <v>1.7888826926117365</v>
      </c>
      <c r="M901148" s="54">
        <v>1.6150000000000001E-2</v>
      </c>
    </row>
    <row r="901149" spans="3:13">
      <c r="C901149" s="54">
        <v>8.8458315191676198E-2</v>
      </c>
      <c r="H901149" s="54">
        <v>1.7695245186193906</v>
      </c>
      <c r="M901149" s="54">
        <v>2.2046E-2</v>
      </c>
    </row>
    <row r="901150" spans="3:13">
      <c r="C901150" s="54">
        <v>5.2766475957823467E-2</v>
      </c>
      <c r="H901150" s="54">
        <v>2.4769566916721195</v>
      </c>
      <c r="M901150" s="54">
        <v>2.1288999999999999E-2</v>
      </c>
    </row>
    <row r="901151" spans="3:13">
      <c r="C901151" s="54">
        <v>7.8882082704643655E-2</v>
      </c>
      <c r="H901151" s="54">
        <v>0.72338969418707011</v>
      </c>
      <c r="M901151" s="54">
        <v>7.0829999999999999E-3</v>
      </c>
    </row>
    <row r="901152" spans="3:13">
      <c r="C901152" s="54">
        <v>3.9934319161730007E-2</v>
      </c>
      <c r="H901152" s="54">
        <v>1.2145187102184853</v>
      </c>
      <c r="M901152" s="54">
        <v>4.457E-3</v>
      </c>
    </row>
    <row r="901153" spans="3:13">
      <c r="C901153" s="54">
        <v>4.9473520138967865E-2</v>
      </c>
      <c r="H901153" s="54">
        <v>0.92719115036015176</v>
      </c>
      <c r="M901153" s="54">
        <v>1.5319999999999999E-3</v>
      </c>
    </row>
    <row r="901154" spans="3:13">
      <c r="C901154" s="54">
        <v>8.5933283501507376E-2</v>
      </c>
      <c r="H901154" s="54">
        <v>0.95710533333531134</v>
      </c>
      <c r="M901154" s="54">
        <v>3.5469999999999998E-3</v>
      </c>
    </row>
    <row r="901155" spans="3:13">
      <c r="C901155" s="54">
        <v>8.3903037486537879E-2</v>
      </c>
      <c r="H901155" s="54">
        <v>0.13624322388541518</v>
      </c>
      <c r="M901155" s="54">
        <v>6.3480999999999996E-2</v>
      </c>
    </row>
    <row r="901156" spans="3:13">
      <c r="C901156" s="54">
        <v>4.5096203660596627E-2</v>
      </c>
      <c r="H901156" s="54">
        <v>0.83910288255265753</v>
      </c>
      <c r="M901156" s="54">
        <v>7.3130000000000001E-3</v>
      </c>
    </row>
    <row r="901157" spans="3:13">
      <c r="C901157" s="54">
        <v>4.74561892762718E-2</v>
      </c>
      <c r="H901157" s="54">
        <v>1.4575501446143102</v>
      </c>
      <c r="M901157" s="54">
        <v>4.4929999999999996E-3</v>
      </c>
    </row>
    <row r="901158" spans="3:13">
      <c r="C901158" s="54">
        <v>3.7301771902409665E-2</v>
      </c>
      <c r="H901158" s="54">
        <v>1.0723226474119376</v>
      </c>
      <c r="M901158" s="54">
        <v>3.0240000000000002E-3</v>
      </c>
    </row>
    <row r="901159" spans="3:13">
      <c r="C901159" s="54">
        <v>8.197247570591551E-2</v>
      </c>
      <c r="H901159" s="54">
        <v>0.9516682562066946</v>
      </c>
      <c r="M901159" s="54">
        <v>9.8930000000000008E-3</v>
      </c>
    </row>
    <row r="901160" spans="3:13">
      <c r="C901160" s="54">
        <v>4.5973586897288622E-2</v>
      </c>
      <c r="H901160" s="54">
        <v>3.9069277819552592</v>
      </c>
      <c r="M901160" s="54">
        <v>1.7845E-2</v>
      </c>
    </row>
    <row r="901161" spans="3:13">
      <c r="C901161" s="54">
        <v>0.18682881943400589</v>
      </c>
      <c r="H901161" s="54">
        <v>1.4149805236485815</v>
      </c>
      <c r="M901161" s="54">
        <v>2.3365E-2</v>
      </c>
    </row>
    <row r="901162" spans="3:13">
      <c r="C901162" s="54">
        <v>6.1667944916421961E-2</v>
      </c>
      <c r="H901162" s="54">
        <v>0.73671190350136773</v>
      </c>
      <c r="M901162" s="54">
        <v>5.1799999999999997E-3</v>
      </c>
    </row>
    <row r="901163" spans="3:13">
      <c r="C901163" s="54">
        <v>4.5748725448924728E-2</v>
      </c>
      <c r="H901163" s="54">
        <v>0.74928826455297004</v>
      </c>
      <c r="M901163" s="54">
        <v>4.9179999999999996E-3</v>
      </c>
    </row>
    <row r="901164" spans="3:13">
      <c r="C901164" s="54">
        <v>5.0761740725950395E-3</v>
      </c>
      <c r="H901164" s="54">
        <v>0.54569985204507288</v>
      </c>
      <c r="M901164" s="54">
        <v>7.9500000000000003E-4</v>
      </c>
    </row>
    <row r="901165" spans="3:13">
      <c r="C901165" s="54">
        <v>5.5107664181402539E-2</v>
      </c>
      <c r="H901165" s="54">
        <v>1.4250839924543612</v>
      </c>
      <c r="M901165" s="54">
        <v>6.5550000000000001E-3</v>
      </c>
    </row>
    <row r="901166" spans="3:13">
      <c r="C901166" s="54">
        <v>4.7591062335360472E-2</v>
      </c>
      <c r="H901166" s="54">
        <v>0.83021181325111582</v>
      </c>
      <c r="M901166" s="54">
        <v>7.489E-3</v>
      </c>
    </row>
    <row r="901167" spans="3:13">
      <c r="C901167" s="54">
        <v>2.8721736505302364E-2</v>
      </c>
      <c r="H901167" s="54">
        <v>0.93417573124540798</v>
      </c>
      <c r="M901167" s="54">
        <v>3.124E-3</v>
      </c>
    </row>
    <row r="901168" spans="3:13">
      <c r="C901168" s="54">
        <v>5.3545676131504905E-2</v>
      </c>
      <c r="H901168" s="54">
        <v>0.36545298179453939</v>
      </c>
      <c r="M901168" s="54">
        <v>2.6477000000000001E-2</v>
      </c>
    </row>
    <row r="901169" spans="3:13">
      <c r="C901169" s="54">
        <v>8.782093497681267E-4</v>
      </c>
      <c r="H901169" s="54">
        <v>1.2507751101830376</v>
      </c>
      <c r="M901169" s="54">
        <v>9.1000000000000003E-5</v>
      </c>
    </row>
    <row r="901170" spans="3:13">
      <c r="C901170" s="54">
        <v>4.0710265854282647E-2</v>
      </c>
      <c r="H901170" s="54">
        <v>0.75982678985877961</v>
      </c>
      <c r="M901170" s="54">
        <v>3.0360000000000001E-3</v>
      </c>
    </row>
    <row r="901171" spans="3:13">
      <c r="C901171" s="54">
        <v>3.7781665327779997E-2</v>
      </c>
      <c r="H901171" s="54">
        <v>7.089317904691167E-2</v>
      </c>
      <c r="M901171" s="54">
        <v>4.8391000000000003E-2</v>
      </c>
    </row>
    <row r="901172" spans="3:13">
      <c r="C901172" s="54">
        <v>2.120680180811968E-2</v>
      </c>
      <c r="H901172" s="54">
        <v>1.0771734258004013</v>
      </c>
      <c r="M901172" s="54">
        <v>2.3319999999999999E-3</v>
      </c>
    </row>
    <row r="901173" spans="3:13">
      <c r="C901173" s="54">
        <v>3.6479641426960814E-2</v>
      </c>
      <c r="H901173" s="54">
        <v>0.96927529759454656</v>
      </c>
      <c r="M901173" s="54">
        <v>2.2920000000000002E-3</v>
      </c>
    </row>
    <row r="901174" spans="3:13">
      <c r="C901174" s="54">
        <v>4.888758063401643E-2</v>
      </c>
      <c r="H901174" s="54">
        <v>0.92008399688319353</v>
      </c>
      <c r="M901174" s="54">
        <v>1.7899999999999999E-3</v>
      </c>
    </row>
    <row r="901175" spans="3:13">
      <c r="C901175" s="54">
        <v>2.9489443027787415E-2</v>
      </c>
      <c r="H901175" s="54">
        <v>0.8572094592102032</v>
      </c>
      <c r="M901175" s="54">
        <v>2.836E-3</v>
      </c>
    </row>
    <row r="901176" spans="3:13">
      <c r="C901176" s="54">
        <v>3.5794206211355054E-2</v>
      </c>
      <c r="H901176" s="54">
        <v>0.51795685396217339</v>
      </c>
      <c r="M901176" s="54">
        <v>8.0450000000000001E-3</v>
      </c>
    </row>
    <row r="901177" spans="3:13">
      <c r="C901177" s="54">
        <v>8.885580293093491E-2</v>
      </c>
      <c r="H901177" s="54">
        <v>1.3172831496082702</v>
      </c>
      <c r="M901177" s="54">
        <v>9.3650000000000001E-3</v>
      </c>
    </row>
    <row r="901178" spans="3:13">
      <c r="C901178" s="54">
        <v>2.8603795598854315E-2</v>
      </c>
      <c r="H901178" s="54">
        <v>0.61637458364227082</v>
      </c>
      <c r="M901178" s="54">
        <v>3.7799999999999999E-3</v>
      </c>
    </row>
    <row r="901179" spans="3:13">
      <c r="C901179" s="54">
        <v>2.9750287577154391E-2</v>
      </c>
      <c r="H901179" s="54">
        <v>0.94882610255893773</v>
      </c>
      <c r="M901179" s="54">
        <v>8.1800000000000004E-4</v>
      </c>
    </row>
    <row r="901180" spans="3:13">
      <c r="C901180" s="54">
        <v>4.3960780015009325E-2</v>
      </c>
      <c r="H901180" s="54">
        <v>0.83574717432239631</v>
      </c>
      <c r="M901180" s="54">
        <v>2.1810000000000002E-3</v>
      </c>
    </row>
    <row r="901181" spans="3:13">
      <c r="C901181" s="54">
        <v>1.6758963639937639E-2</v>
      </c>
      <c r="H901181" s="54">
        <v>1.3788170063221501</v>
      </c>
      <c r="M901181" s="54">
        <v>1.5920000000000001E-3</v>
      </c>
    </row>
    <row r="901182" spans="3:13">
      <c r="C901182" s="54">
        <v>4.4672080474894009E-2</v>
      </c>
      <c r="H901182" s="54">
        <v>1.0096716356022046</v>
      </c>
      <c r="M901182" s="54">
        <v>1.5969999999999999E-3</v>
      </c>
    </row>
    <row r="901183" spans="3:13">
      <c r="C901183" s="54">
        <v>0.17436949880896915</v>
      </c>
      <c r="H901183" s="54">
        <v>0.38665621958351226</v>
      </c>
      <c r="M901183" s="54">
        <v>3.3798000000000002E-2</v>
      </c>
    </row>
    <row r="901184" spans="3:13">
      <c r="C901184" s="54">
        <v>3.6780465204438513E-2</v>
      </c>
      <c r="H901184" s="54">
        <v>1.0507508843656985</v>
      </c>
      <c r="M901184" s="54">
        <v>1.0460000000000001E-3</v>
      </c>
    </row>
    <row r="901185" spans="3:13">
      <c r="C901185" s="54">
        <v>3.0833000459134109E-2</v>
      </c>
      <c r="H901185" s="54">
        <v>0.83756723499575947</v>
      </c>
      <c r="M901185" s="54">
        <v>2.4780000000000002E-3</v>
      </c>
    </row>
    <row r="901186" spans="3:13">
      <c r="C901186" s="54">
        <v>3.8043685361934088E-2</v>
      </c>
      <c r="H901186" s="54">
        <v>0.739255292424569</v>
      </c>
      <c r="M901186" s="54">
        <v>3.6099999999999999E-3</v>
      </c>
    </row>
    <row r="901187" spans="3:13">
      <c r="C901187" s="54">
        <v>2.9140050401477605E-2</v>
      </c>
      <c r="H901187" s="54">
        <v>0.98815717751944543</v>
      </c>
      <c r="M901187" s="54">
        <v>1.361E-3</v>
      </c>
    </row>
    <row r="901188" spans="3:13">
      <c r="C901188" s="54">
        <v>4.9942922227896681E-2</v>
      </c>
      <c r="H901188" s="54">
        <v>1.014306074005735</v>
      </c>
      <c r="M901188" s="54">
        <v>9.41E-4</v>
      </c>
    </row>
    <row r="901189" spans="3:13">
      <c r="C901189" s="54">
        <v>4.9463082108494615E-2</v>
      </c>
      <c r="H901189" s="54">
        <v>0.82678008761581667</v>
      </c>
      <c r="M901189" s="54">
        <v>3.4619999999999998E-3</v>
      </c>
    </row>
    <row r="901190" spans="3:13">
      <c r="C901190" s="54">
        <v>4.606552000699727E-2</v>
      </c>
      <c r="H901190" s="54">
        <v>0.89469986428125048</v>
      </c>
      <c r="M901190" s="54">
        <v>2.5360000000000001E-3</v>
      </c>
    </row>
    <row r="901191" spans="3:13">
      <c r="C901191" s="54">
        <v>3.5554141456631529E-2</v>
      </c>
      <c r="H901191" s="54">
        <v>1.1950610358590832</v>
      </c>
      <c r="M901191" s="54">
        <v>4.1619999999999999E-3</v>
      </c>
    </row>
    <row r="901192" spans="3:13">
      <c r="C901192" s="54">
        <v>3.2671684903604142E-2</v>
      </c>
      <c r="H901192" s="54">
        <v>1.1379173950693919</v>
      </c>
      <c r="M901192" s="54">
        <v>2.0449999999999999E-3</v>
      </c>
    </row>
    <row r="901193" spans="3:13">
      <c r="C901193" s="54">
        <v>3.3631924750098185E-2</v>
      </c>
      <c r="H901193" s="54">
        <v>1.2654922075171169</v>
      </c>
      <c r="M901193" s="54">
        <v>3.0379999999999999E-3</v>
      </c>
    </row>
    <row r="901194" spans="3:13">
      <c r="C901194" s="54">
        <v>2.0936738861138157E-2</v>
      </c>
      <c r="H901194" s="54">
        <v>0.40589174644881959</v>
      </c>
      <c r="M901194" s="54">
        <v>6.1500000000000001E-3</v>
      </c>
    </row>
    <row r="901195" spans="3:13">
      <c r="C901195" s="54">
        <v>3.0772951187603426E-2</v>
      </c>
      <c r="H901195" s="54">
        <v>1.1107272593582402</v>
      </c>
      <c r="M901195" s="54">
        <v>2.5799999999999998E-3</v>
      </c>
    </row>
    <row r="901196" spans="3:13">
      <c r="C901196" s="54">
        <v>0.21190060412260434</v>
      </c>
      <c r="H901196" s="54">
        <v>0.90907293396195543</v>
      </c>
      <c r="M901196" s="54">
        <v>1.2007E-2</v>
      </c>
    </row>
    <row r="901197" spans="3:13">
      <c r="C901197" s="54">
        <v>5.8735137891407052E-2</v>
      </c>
      <c r="H901197" s="54">
        <v>2.1810264457932513</v>
      </c>
      <c r="M901197" s="54">
        <v>1.6843E-2</v>
      </c>
    </row>
    <row r="901198" spans="3:13">
      <c r="C901198" s="54">
        <v>1.791399797858231E-2</v>
      </c>
      <c r="H901198" s="54">
        <v>0.83331893671806789</v>
      </c>
      <c r="M901198" s="54">
        <v>1.6000000000000001E-3</v>
      </c>
    </row>
    <row r="901199" spans="3:13">
      <c r="C901199" s="54">
        <v>2.8595590197915115E-2</v>
      </c>
      <c r="H901199" s="54">
        <v>1.1021728286262631</v>
      </c>
      <c r="M901199" s="54">
        <v>2.0089999999999999E-3</v>
      </c>
    </row>
    <row r="901200" spans="3:13">
      <c r="C901200" s="54">
        <v>1.518851294974388E-2</v>
      </c>
      <c r="H901200" s="54">
        <v>0.73633525247542397</v>
      </c>
      <c r="M901200" s="54">
        <v>1.647E-3</v>
      </c>
    </row>
    <row r="901201" spans="3:13">
      <c r="C901201" s="54">
        <v>1.3152287542009386E-2</v>
      </c>
      <c r="H901201" s="54">
        <v>2.0654325961447135</v>
      </c>
      <c r="M901201" s="54">
        <v>3.503E-3</v>
      </c>
    </row>
    <row r="901202" spans="3:13">
      <c r="C901202" s="54">
        <v>3.223722703468343E-2</v>
      </c>
      <c r="H901202" s="54">
        <v>0.9780420492915104</v>
      </c>
      <c r="M901202" s="54">
        <v>1.668E-3</v>
      </c>
    </row>
    <row r="901203" spans="3:13">
      <c r="C901203" s="54">
        <v>2.3282267087558896E-4</v>
      </c>
      <c r="H901203" s="54">
        <v>0</v>
      </c>
      <c r="M901203" s="54">
        <v>4.1199999999999999E-4</v>
      </c>
    </row>
    <row r="917506" spans="3:13">
      <c r="C917506" s="54" t="s">
        <v>1223</v>
      </c>
      <c r="H917506" s="54" t="s">
        <v>1231</v>
      </c>
      <c r="M917506" s="54" t="s">
        <v>1224</v>
      </c>
    </row>
    <row r="917507" spans="3:13">
      <c r="C917507" s="54">
        <v>4.5059906413157817E-2</v>
      </c>
      <c r="H917507" s="54">
        <v>0.96371085163482217</v>
      </c>
      <c r="M917507" s="54">
        <v>9.9200000000000004E-4</v>
      </c>
    </row>
    <row r="917508" spans="3:13">
      <c r="C917508" s="54">
        <v>3.740606523632322E-2</v>
      </c>
      <c r="H917508" s="54">
        <v>0.48465474320031932</v>
      </c>
      <c r="M917508" s="54">
        <v>1.9996E-2</v>
      </c>
    </row>
    <row r="917509" spans="3:13">
      <c r="C917509" s="54">
        <v>2.1970145413600834E-2</v>
      </c>
      <c r="H917509" s="54">
        <v>1.5528938933845255</v>
      </c>
      <c r="M917509" s="54">
        <v>3.3969999999999998E-3</v>
      </c>
    </row>
    <row r="917510" spans="3:13">
      <c r="C917510" s="54">
        <v>2.8353772922653429E-2</v>
      </c>
      <c r="H917510" s="54">
        <v>0.57426789549802493</v>
      </c>
      <c r="M917510" s="54">
        <v>4.248E-3</v>
      </c>
    </row>
    <row r="917511" spans="3:13">
      <c r="C917511" s="54">
        <v>4.3049601739210519E-2</v>
      </c>
      <c r="H917511" s="54">
        <v>0.87481123848233699</v>
      </c>
      <c r="M917511" s="54">
        <v>2.7699999999999999E-3</v>
      </c>
    </row>
    <row r="917512" spans="3:13">
      <c r="C917512" s="54">
        <v>5.3876270837737335E-2</v>
      </c>
      <c r="H917512" s="54">
        <v>1.6349631897970485</v>
      </c>
      <c r="M917512" s="54">
        <v>7.2779999999999997E-3</v>
      </c>
    </row>
    <row r="917513" spans="3:13">
      <c r="C917513" s="54">
        <v>3.8925127935938782E-2</v>
      </c>
      <c r="H917513" s="54">
        <v>0.78659382910081799</v>
      </c>
      <c r="M917513" s="54">
        <v>8.7290000000000006E-3</v>
      </c>
    </row>
    <row r="917514" spans="3:13">
      <c r="C917514" s="54">
        <v>5.9039956989634164E-2</v>
      </c>
      <c r="H917514" s="54">
        <v>0.85731048901214202</v>
      </c>
      <c r="M917514" s="54">
        <v>1.3089999999999999E-2</v>
      </c>
    </row>
    <row r="917515" spans="3:13">
      <c r="C917515" s="54">
        <v>1.7418226726490772E-2</v>
      </c>
      <c r="H917515" s="54">
        <v>0.25225860529032862</v>
      </c>
      <c r="M917515" s="54">
        <v>1.005E-2</v>
      </c>
    </row>
    <row r="917516" spans="3:13">
      <c r="C917516" s="54">
        <v>9.1568055162327189E-2</v>
      </c>
      <c r="H917516" s="54">
        <v>1.154522391840624</v>
      </c>
      <c r="M917516" s="54">
        <v>4.1910000000000003E-3</v>
      </c>
    </row>
    <row r="917517" spans="3:13">
      <c r="C917517" s="54">
        <v>4.5129438923112934E-2</v>
      </c>
      <c r="H917517" s="54">
        <v>1.0402996069596908</v>
      </c>
      <c r="M917517" s="54">
        <v>6.5300000000000004E-4</v>
      </c>
    </row>
    <row r="917518" spans="3:13">
      <c r="C917518" s="54">
        <v>4.1730626595018916E-2</v>
      </c>
      <c r="H917518" s="54">
        <v>0.94988981372467185</v>
      </c>
      <c r="M917518" s="54">
        <v>1.916E-3</v>
      </c>
    </row>
    <row r="917519" spans="3:13">
      <c r="C917519" s="54">
        <v>5.2828648431803092E-2</v>
      </c>
      <c r="H917519" s="54">
        <v>1.3137761622372364</v>
      </c>
      <c r="M917519" s="54">
        <v>6.2769999999999996E-3</v>
      </c>
    </row>
    <row r="917520" spans="3:13">
      <c r="C917520" s="54">
        <v>4.7758138428611513E-2</v>
      </c>
      <c r="H917520" s="54">
        <v>0.8876933323560392</v>
      </c>
      <c r="M917520" s="54">
        <v>3.8040000000000001E-3</v>
      </c>
    </row>
    <row r="917521" spans="3:13">
      <c r="C917521" s="54">
        <v>8.8370421335362992E-2</v>
      </c>
      <c r="H917521" s="54">
        <v>2.4315377357932824</v>
      </c>
      <c r="M917521" s="54">
        <v>2.2339999999999999E-2</v>
      </c>
    </row>
    <row r="917522" spans="3:13">
      <c r="C917522" s="54">
        <v>4.8270998206646161E-2</v>
      </c>
      <c r="H917522" s="54">
        <v>0.55191354779714785</v>
      </c>
      <c r="M917522" s="54">
        <v>1.2579E-2</v>
      </c>
    </row>
    <row r="917523" spans="3:13">
      <c r="C917523" s="54">
        <v>2.7435635935830843E-2</v>
      </c>
      <c r="H917523" s="54">
        <v>1.6581670704781704</v>
      </c>
      <c r="M917523" s="54">
        <v>4.7390000000000002E-3</v>
      </c>
    </row>
    <row r="917524" spans="3:13">
      <c r="C917524" s="54">
        <v>2.742604567359538E-2</v>
      </c>
      <c r="H917524" s="54">
        <v>0.88366407396570612</v>
      </c>
      <c r="M917524" s="54">
        <v>5.1710000000000002E-3</v>
      </c>
    </row>
    <row r="917525" spans="3:13">
      <c r="C917525" s="54">
        <v>5.7792811386112482E-2</v>
      </c>
      <c r="H917525" s="54">
        <v>0.66057008419578356</v>
      </c>
      <c r="M917525" s="54">
        <v>6.143E-3</v>
      </c>
    </row>
    <row r="917526" spans="3:13">
      <c r="C917526" s="54">
        <v>6.4995701246970891E-2</v>
      </c>
      <c r="H917526" s="54">
        <v>2.630158826949538</v>
      </c>
      <c r="M917526" s="54">
        <v>2.1676000000000001E-2</v>
      </c>
    </row>
    <row r="917527" spans="3:13">
      <c r="C917527" s="54">
        <v>0.10947431096420152</v>
      </c>
      <c r="H917527" s="54">
        <v>0.86445994415991845</v>
      </c>
      <c r="M917527" s="54">
        <v>1.337E-2</v>
      </c>
    </row>
    <row r="917528" spans="3:13">
      <c r="C917528" s="54">
        <v>4.4348950832952018E-2</v>
      </c>
      <c r="H917528" s="54">
        <v>0.86301017683041092</v>
      </c>
      <c r="M917528" s="54">
        <v>2.7339999999999999E-3</v>
      </c>
    </row>
    <row r="917529" spans="3:13">
      <c r="C917529" s="54">
        <v>8.8908291109755275E-2</v>
      </c>
      <c r="H917529" s="54">
        <v>0.68328399888534475</v>
      </c>
      <c r="M917529" s="54">
        <v>7.2820000000000003E-3</v>
      </c>
    </row>
    <row r="917530" spans="3:13">
      <c r="C917530" s="54">
        <v>6.6992408544587365E-2</v>
      </c>
      <c r="H917530" s="54">
        <v>0.666441979335476</v>
      </c>
      <c r="M917530" s="54">
        <v>8.4410000000000006E-3</v>
      </c>
    </row>
    <row r="917531" spans="3:13">
      <c r="C917531" s="54">
        <v>0.10230260038894111</v>
      </c>
      <c r="H917531" s="54">
        <v>0.84439309162889109</v>
      </c>
      <c r="M917531" s="54">
        <v>6.8950000000000001E-3</v>
      </c>
    </row>
    <row r="917532" spans="3:13">
      <c r="C917532" s="54">
        <v>7.516506817407069E-2</v>
      </c>
      <c r="H917532" s="54">
        <v>1.7888826926117365</v>
      </c>
      <c r="M917532" s="54">
        <v>1.6150000000000001E-2</v>
      </c>
    </row>
    <row r="917533" spans="3:13">
      <c r="C917533" s="54">
        <v>8.8458315191676198E-2</v>
      </c>
      <c r="H917533" s="54">
        <v>1.7695245186193906</v>
      </c>
      <c r="M917533" s="54">
        <v>2.2046E-2</v>
      </c>
    </row>
    <row r="917534" spans="3:13">
      <c r="C917534" s="54">
        <v>5.2766475957823467E-2</v>
      </c>
      <c r="H917534" s="54">
        <v>2.4769566916721195</v>
      </c>
      <c r="M917534" s="54">
        <v>2.1288999999999999E-2</v>
      </c>
    </row>
    <row r="917535" spans="3:13">
      <c r="C917535" s="54">
        <v>7.8882082704643655E-2</v>
      </c>
      <c r="H917535" s="54">
        <v>0.72338969418707011</v>
      </c>
      <c r="M917535" s="54">
        <v>7.0829999999999999E-3</v>
      </c>
    </row>
    <row r="917536" spans="3:13">
      <c r="C917536" s="54">
        <v>3.9934319161730007E-2</v>
      </c>
      <c r="H917536" s="54">
        <v>1.2145187102184853</v>
      </c>
      <c r="M917536" s="54">
        <v>4.457E-3</v>
      </c>
    </row>
    <row r="917537" spans="3:13">
      <c r="C917537" s="54">
        <v>4.9473520138967865E-2</v>
      </c>
      <c r="H917537" s="54">
        <v>0.92719115036015176</v>
      </c>
      <c r="M917537" s="54">
        <v>1.5319999999999999E-3</v>
      </c>
    </row>
    <row r="917538" spans="3:13">
      <c r="C917538" s="54">
        <v>8.5933283501507376E-2</v>
      </c>
      <c r="H917538" s="54">
        <v>0.95710533333531134</v>
      </c>
      <c r="M917538" s="54">
        <v>3.5469999999999998E-3</v>
      </c>
    </row>
    <row r="917539" spans="3:13">
      <c r="C917539" s="54">
        <v>8.3903037486537879E-2</v>
      </c>
      <c r="H917539" s="54">
        <v>0.13624322388541518</v>
      </c>
      <c r="M917539" s="54">
        <v>6.3480999999999996E-2</v>
      </c>
    </row>
    <row r="917540" spans="3:13">
      <c r="C917540" s="54">
        <v>4.5096203660596627E-2</v>
      </c>
      <c r="H917540" s="54">
        <v>0.83910288255265753</v>
      </c>
      <c r="M917540" s="54">
        <v>7.3130000000000001E-3</v>
      </c>
    </row>
    <row r="917541" spans="3:13">
      <c r="C917541" s="54">
        <v>4.74561892762718E-2</v>
      </c>
      <c r="H917541" s="54">
        <v>1.4575501446143102</v>
      </c>
      <c r="M917541" s="54">
        <v>4.4929999999999996E-3</v>
      </c>
    </row>
    <row r="917542" spans="3:13">
      <c r="C917542" s="54">
        <v>3.7301771902409665E-2</v>
      </c>
      <c r="H917542" s="54">
        <v>1.0723226474119376</v>
      </c>
      <c r="M917542" s="54">
        <v>3.0240000000000002E-3</v>
      </c>
    </row>
    <row r="917543" spans="3:13">
      <c r="C917543" s="54">
        <v>8.197247570591551E-2</v>
      </c>
      <c r="H917543" s="54">
        <v>0.9516682562066946</v>
      </c>
      <c r="M917543" s="54">
        <v>9.8930000000000008E-3</v>
      </c>
    </row>
    <row r="917544" spans="3:13">
      <c r="C917544" s="54">
        <v>4.5973586897288622E-2</v>
      </c>
      <c r="H917544" s="54">
        <v>3.9069277819552592</v>
      </c>
      <c r="M917544" s="54">
        <v>1.7845E-2</v>
      </c>
    </row>
    <row r="917545" spans="3:13">
      <c r="C917545" s="54">
        <v>0.18682881943400589</v>
      </c>
      <c r="H917545" s="54">
        <v>1.4149805236485815</v>
      </c>
      <c r="M917545" s="54">
        <v>2.3365E-2</v>
      </c>
    </row>
    <row r="917546" spans="3:13">
      <c r="C917546" s="54">
        <v>6.1667944916421961E-2</v>
      </c>
      <c r="H917546" s="54">
        <v>0.73671190350136773</v>
      </c>
      <c r="M917546" s="54">
        <v>5.1799999999999997E-3</v>
      </c>
    </row>
    <row r="917547" spans="3:13">
      <c r="C917547" s="54">
        <v>4.5748725448924728E-2</v>
      </c>
      <c r="H917547" s="54">
        <v>0.74928826455297004</v>
      </c>
      <c r="M917547" s="54">
        <v>4.9179999999999996E-3</v>
      </c>
    </row>
    <row r="917548" spans="3:13">
      <c r="C917548" s="54">
        <v>5.0761740725950395E-3</v>
      </c>
      <c r="H917548" s="54">
        <v>0.54569985204507288</v>
      </c>
      <c r="M917548" s="54">
        <v>7.9500000000000003E-4</v>
      </c>
    </row>
    <row r="917549" spans="3:13">
      <c r="C917549" s="54">
        <v>5.5107664181402539E-2</v>
      </c>
      <c r="H917549" s="54">
        <v>1.4250839924543612</v>
      </c>
      <c r="M917549" s="54">
        <v>6.5550000000000001E-3</v>
      </c>
    </row>
    <row r="917550" spans="3:13">
      <c r="C917550" s="54">
        <v>4.7591062335360472E-2</v>
      </c>
      <c r="H917550" s="54">
        <v>0.83021181325111582</v>
      </c>
      <c r="M917550" s="54">
        <v>7.489E-3</v>
      </c>
    </row>
    <row r="917551" spans="3:13">
      <c r="C917551" s="54">
        <v>2.8721736505302364E-2</v>
      </c>
      <c r="H917551" s="54">
        <v>0.93417573124540798</v>
      </c>
      <c r="M917551" s="54">
        <v>3.124E-3</v>
      </c>
    </row>
    <row r="917552" spans="3:13">
      <c r="C917552" s="54">
        <v>5.3545676131504905E-2</v>
      </c>
      <c r="H917552" s="54">
        <v>0.36545298179453939</v>
      </c>
      <c r="M917552" s="54">
        <v>2.6477000000000001E-2</v>
      </c>
    </row>
    <row r="917553" spans="3:13">
      <c r="C917553" s="54">
        <v>8.782093497681267E-4</v>
      </c>
      <c r="H917553" s="54">
        <v>1.2507751101830376</v>
      </c>
      <c r="M917553" s="54">
        <v>9.1000000000000003E-5</v>
      </c>
    </row>
    <row r="917554" spans="3:13">
      <c r="C917554" s="54">
        <v>4.0710265854282647E-2</v>
      </c>
      <c r="H917554" s="54">
        <v>0.75982678985877961</v>
      </c>
      <c r="M917554" s="54">
        <v>3.0360000000000001E-3</v>
      </c>
    </row>
    <row r="917555" spans="3:13">
      <c r="C917555" s="54">
        <v>3.7781665327779997E-2</v>
      </c>
      <c r="H917555" s="54">
        <v>7.089317904691167E-2</v>
      </c>
      <c r="M917555" s="54">
        <v>4.8391000000000003E-2</v>
      </c>
    </row>
    <row r="917556" spans="3:13">
      <c r="C917556" s="54">
        <v>2.120680180811968E-2</v>
      </c>
      <c r="H917556" s="54">
        <v>1.0771734258004013</v>
      </c>
      <c r="M917556" s="54">
        <v>2.3319999999999999E-3</v>
      </c>
    </row>
    <row r="917557" spans="3:13">
      <c r="C917557" s="54">
        <v>3.6479641426960814E-2</v>
      </c>
      <c r="H917557" s="54">
        <v>0.96927529759454656</v>
      </c>
      <c r="M917557" s="54">
        <v>2.2920000000000002E-3</v>
      </c>
    </row>
    <row r="917558" spans="3:13">
      <c r="C917558" s="54">
        <v>4.888758063401643E-2</v>
      </c>
      <c r="H917558" s="54">
        <v>0.92008399688319353</v>
      </c>
      <c r="M917558" s="54">
        <v>1.7899999999999999E-3</v>
      </c>
    </row>
    <row r="917559" spans="3:13">
      <c r="C917559" s="54">
        <v>2.9489443027787415E-2</v>
      </c>
      <c r="H917559" s="54">
        <v>0.8572094592102032</v>
      </c>
      <c r="M917559" s="54">
        <v>2.836E-3</v>
      </c>
    </row>
    <row r="917560" spans="3:13">
      <c r="C917560" s="54">
        <v>3.5794206211355054E-2</v>
      </c>
      <c r="H917560" s="54">
        <v>0.51795685396217339</v>
      </c>
      <c r="M917560" s="54">
        <v>8.0450000000000001E-3</v>
      </c>
    </row>
    <row r="917561" spans="3:13">
      <c r="C917561" s="54">
        <v>8.885580293093491E-2</v>
      </c>
      <c r="H917561" s="54">
        <v>1.3172831496082702</v>
      </c>
      <c r="M917561" s="54">
        <v>9.3650000000000001E-3</v>
      </c>
    </row>
    <row r="917562" spans="3:13">
      <c r="C917562" s="54">
        <v>2.8603795598854315E-2</v>
      </c>
      <c r="H917562" s="54">
        <v>0.61637458364227082</v>
      </c>
      <c r="M917562" s="54">
        <v>3.7799999999999999E-3</v>
      </c>
    </row>
    <row r="917563" spans="3:13">
      <c r="C917563" s="54">
        <v>2.9750287577154391E-2</v>
      </c>
      <c r="H917563" s="54">
        <v>0.94882610255893773</v>
      </c>
      <c r="M917563" s="54">
        <v>8.1800000000000004E-4</v>
      </c>
    </row>
    <row r="917564" spans="3:13">
      <c r="C917564" s="54">
        <v>4.3960780015009325E-2</v>
      </c>
      <c r="H917564" s="54">
        <v>0.83574717432239631</v>
      </c>
      <c r="M917564" s="54">
        <v>2.1810000000000002E-3</v>
      </c>
    </row>
    <row r="917565" spans="3:13">
      <c r="C917565" s="54">
        <v>1.6758963639937639E-2</v>
      </c>
      <c r="H917565" s="54">
        <v>1.3788170063221501</v>
      </c>
      <c r="M917565" s="54">
        <v>1.5920000000000001E-3</v>
      </c>
    </row>
    <row r="917566" spans="3:13">
      <c r="C917566" s="54">
        <v>4.4672080474894009E-2</v>
      </c>
      <c r="H917566" s="54">
        <v>1.0096716356022046</v>
      </c>
      <c r="M917566" s="54">
        <v>1.5969999999999999E-3</v>
      </c>
    </row>
    <row r="917567" spans="3:13">
      <c r="C917567" s="54">
        <v>0.17436949880896915</v>
      </c>
      <c r="H917567" s="54">
        <v>0.38665621958351226</v>
      </c>
      <c r="M917567" s="54">
        <v>3.3798000000000002E-2</v>
      </c>
    </row>
    <row r="917568" spans="3:13">
      <c r="C917568" s="54">
        <v>3.6780465204438513E-2</v>
      </c>
      <c r="H917568" s="54">
        <v>1.0507508843656985</v>
      </c>
      <c r="M917568" s="54">
        <v>1.0460000000000001E-3</v>
      </c>
    </row>
    <row r="917569" spans="3:13">
      <c r="C917569" s="54">
        <v>3.0833000459134109E-2</v>
      </c>
      <c r="H917569" s="54">
        <v>0.83756723499575947</v>
      </c>
      <c r="M917569" s="54">
        <v>2.4780000000000002E-3</v>
      </c>
    </row>
    <row r="917570" spans="3:13">
      <c r="C917570" s="54">
        <v>3.8043685361934088E-2</v>
      </c>
      <c r="H917570" s="54">
        <v>0.739255292424569</v>
      </c>
      <c r="M917570" s="54">
        <v>3.6099999999999999E-3</v>
      </c>
    </row>
    <row r="917571" spans="3:13">
      <c r="C917571" s="54">
        <v>2.9140050401477605E-2</v>
      </c>
      <c r="H917571" s="54">
        <v>0.98815717751944543</v>
      </c>
      <c r="M917571" s="54">
        <v>1.361E-3</v>
      </c>
    </row>
    <row r="917572" spans="3:13">
      <c r="C917572" s="54">
        <v>4.9942922227896681E-2</v>
      </c>
      <c r="H917572" s="54">
        <v>1.014306074005735</v>
      </c>
      <c r="M917572" s="54">
        <v>9.41E-4</v>
      </c>
    </row>
    <row r="917573" spans="3:13">
      <c r="C917573" s="54">
        <v>4.9463082108494615E-2</v>
      </c>
      <c r="H917573" s="54">
        <v>0.82678008761581667</v>
      </c>
      <c r="M917573" s="54">
        <v>3.4619999999999998E-3</v>
      </c>
    </row>
    <row r="917574" spans="3:13">
      <c r="C917574" s="54">
        <v>4.606552000699727E-2</v>
      </c>
      <c r="H917574" s="54">
        <v>0.89469986428125048</v>
      </c>
      <c r="M917574" s="54">
        <v>2.5360000000000001E-3</v>
      </c>
    </row>
    <row r="917575" spans="3:13">
      <c r="C917575" s="54">
        <v>3.5554141456631529E-2</v>
      </c>
      <c r="H917575" s="54">
        <v>1.1950610358590832</v>
      </c>
      <c r="M917575" s="54">
        <v>4.1619999999999999E-3</v>
      </c>
    </row>
    <row r="917576" spans="3:13">
      <c r="C917576" s="54">
        <v>3.2671684903604142E-2</v>
      </c>
      <c r="H917576" s="54">
        <v>1.1379173950693919</v>
      </c>
      <c r="M917576" s="54">
        <v>2.0449999999999999E-3</v>
      </c>
    </row>
    <row r="917577" spans="3:13">
      <c r="C917577" s="54">
        <v>3.3631924750098185E-2</v>
      </c>
      <c r="H917577" s="54">
        <v>1.2654922075171169</v>
      </c>
      <c r="M917577" s="54">
        <v>3.0379999999999999E-3</v>
      </c>
    </row>
    <row r="917578" spans="3:13">
      <c r="C917578" s="54">
        <v>2.0936738861138157E-2</v>
      </c>
      <c r="H917578" s="54">
        <v>0.40589174644881959</v>
      </c>
      <c r="M917578" s="54">
        <v>6.1500000000000001E-3</v>
      </c>
    </row>
    <row r="917579" spans="3:13">
      <c r="C917579" s="54">
        <v>3.0772951187603426E-2</v>
      </c>
      <c r="H917579" s="54">
        <v>1.1107272593582402</v>
      </c>
      <c r="M917579" s="54">
        <v>2.5799999999999998E-3</v>
      </c>
    </row>
    <row r="917580" spans="3:13">
      <c r="C917580" s="54">
        <v>0.21190060412260434</v>
      </c>
      <c r="H917580" s="54">
        <v>0.90907293396195543</v>
      </c>
      <c r="M917580" s="54">
        <v>1.2007E-2</v>
      </c>
    </row>
    <row r="917581" spans="3:13">
      <c r="C917581" s="54">
        <v>5.8735137891407052E-2</v>
      </c>
      <c r="H917581" s="54">
        <v>2.1810264457932513</v>
      </c>
      <c r="M917581" s="54">
        <v>1.6843E-2</v>
      </c>
    </row>
    <row r="917582" spans="3:13">
      <c r="C917582" s="54">
        <v>1.791399797858231E-2</v>
      </c>
      <c r="H917582" s="54">
        <v>0.83331893671806789</v>
      </c>
      <c r="M917582" s="54">
        <v>1.6000000000000001E-3</v>
      </c>
    </row>
    <row r="917583" spans="3:13">
      <c r="C917583" s="54">
        <v>2.8595590197915115E-2</v>
      </c>
      <c r="H917583" s="54">
        <v>1.1021728286262631</v>
      </c>
      <c r="M917583" s="54">
        <v>2.0089999999999999E-3</v>
      </c>
    </row>
    <row r="917584" spans="3:13">
      <c r="C917584" s="54">
        <v>1.518851294974388E-2</v>
      </c>
      <c r="H917584" s="54">
        <v>0.73633525247542397</v>
      </c>
      <c r="M917584" s="54">
        <v>1.647E-3</v>
      </c>
    </row>
    <row r="917585" spans="3:13">
      <c r="C917585" s="54">
        <v>1.3152287542009386E-2</v>
      </c>
      <c r="H917585" s="54">
        <v>2.0654325961447135</v>
      </c>
      <c r="M917585" s="54">
        <v>3.503E-3</v>
      </c>
    </row>
    <row r="917586" spans="3:13">
      <c r="C917586" s="54">
        <v>3.223722703468343E-2</v>
      </c>
      <c r="H917586" s="54">
        <v>0.9780420492915104</v>
      </c>
      <c r="M917586" s="54">
        <v>1.668E-3</v>
      </c>
    </row>
    <row r="917587" spans="3:13">
      <c r="C917587" s="54">
        <v>2.3282267087558896E-4</v>
      </c>
      <c r="H917587" s="54">
        <v>0</v>
      </c>
      <c r="M917587" s="54">
        <v>4.1199999999999999E-4</v>
      </c>
    </row>
    <row r="933890" spans="3:13">
      <c r="C933890" s="54" t="s">
        <v>1223</v>
      </c>
      <c r="H933890" s="54" t="s">
        <v>1231</v>
      </c>
      <c r="M933890" s="54" t="s">
        <v>1224</v>
      </c>
    </row>
    <row r="933891" spans="3:13">
      <c r="C933891" s="54">
        <v>4.5059906413157817E-2</v>
      </c>
      <c r="H933891" s="54">
        <v>0.96371085163482217</v>
      </c>
      <c r="M933891" s="54">
        <v>9.9200000000000004E-4</v>
      </c>
    </row>
    <row r="933892" spans="3:13">
      <c r="C933892" s="54">
        <v>3.740606523632322E-2</v>
      </c>
      <c r="H933892" s="54">
        <v>0.48465474320031932</v>
      </c>
      <c r="M933892" s="54">
        <v>1.9996E-2</v>
      </c>
    </row>
    <row r="933893" spans="3:13">
      <c r="C933893" s="54">
        <v>2.1970145413600834E-2</v>
      </c>
      <c r="H933893" s="54">
        <v>1.5528938933845255</v>
      </c>
      <c r="M933893" s="54">
        <v>3.3969999999999998E-3</v>
      </c>
    </row>
    <row r="933894" spans="3:13">
      <c r="C933894" s="54">
        <v>2.8353772922653429E-2</v>
      </c>
      <c r="H933894" s="54">
        <v>0.57426789549802493</v>
      </c>
      <c r="M933894" s="54">
        <v>4.248E-3</v>
      </c>
    </row>
    <row r="933895" spans="3:13">
      <c r="C933895" s="54">
        <v>4.3049601739210519E-2</v>
      </c>
      <c r="H933895" s="54">
        <v>0.87481123848233699</v>
      </c>
      <c r="M933895" s="54">
        <v>2.7699999999999999E-3</v>
      </c>
    </row>
    <row r="933896" spans="3:13">
      <c r="C933896" s="54">
        <v>5.3876270837737335E-2</v>
      </c>
      <c r="H933896" s="54">
        <v>1.6349631897970485</v>
      </c>
      <c r="M933896" s="54">
        <v>7.2779999999999997E-3</v>
      </c>
    </row>
    <row r="933897" spans="3:13">
      <c r="C933897" s="54">
        <v>3.8925127935938782E-2</v>
      </c>
      <c r="H933897" s="54">
        <v>0.78659382910081799</v>
      </c>
      <c r="M933897" s="54">
        <v>8.7290000000000006E-3</v>
      </c>
    </row>
    <row r="933898" spans="3:13">
      <c r="C933898" s="54">
        <v>5.9039956989634164E-2</v>
      </c>
      <c r="H933898" s="54">
        <v>0.85731048901214202</v>
      </c>
      <c r="M933898" s="54">
        <v>1.3089999999999999E-2</v>
      </c>
    </row>
    <row r="933899" spans="3:13">
      <c r="C933899" s="54">
        <v>1.7418226726490772E-2</v>
      </c>
      <c r="H933899" s="54">
        <v>0.25225860529032862</v>
      </c>
      <c r="M933899" s="54">
        <v>1.005E-2</v>
      </c>
    </row>
    <row r="933900" spans="3:13">
      <c r="C933900" s="54">
        <v>9.1568055162327189E-2</v>
      </c>
      <c r="H933900" s="54">
        <v>1.154522391840624</v>
      </c>
      <c r="M933900" s="54">
        <v>4.1910000000000003E-3</v>
      </c>
    </row>
    <row r="933901" spans="3:13">
      <c r="C933901" s="54">
        <v>4.5129438923112934E-2</v>
      </c>
      <c r="H933901" s="54">
        <v>1.0402996069596908</v>
      </c>
      <c r="M933901" s="54">
        <v>6.5300000000000004E-4</v>
      </c>
    </row>
    <row r="933902" spans="3:13">
      <c r="C933902" s="54">
        <v>4.1730626595018916E-2</v>
      </c>
      <c r="H933902" s="54">
        <v>0.94988981372467185</v>
      </c>
      <c r="M933902" s="54">
        <v>1.916E-3</v>
      </c>
    </row>
    <row r="933903" spans="3:13">
      <c r="C933903" s="54">
        <v>5.2828648431803092E-2</v>
      </c>
      <c r="H933903" s="54">
        <v>1.3137761622372364</v>
      </c>
      <c r="M933903" s="54">
        <v>6.2769999999999996E-3</v>
      </c>
    </row>
    <row r="933904" spans="3:13">
      <c r="C933904" s="54">
        <v>4.7758138428611513E-2</v>
      </c>
      <c r="H933904" s="54">
        <v>0.8876933323560392</v>
      </c>
      <c r="M933904" s="54">
        <v>3.8040000000000001E-3</v>
      </c>
    </row>
    <row r="933905" spans="3:13">
      <c r="C933905" s="54">
        <v>8.8370421335362992E-2</v>
      </c>
      <c r="H933905" s="54">
        <v>2.4315377357932824</v>
      </c>
      <c r="M933905" s="54">
        <v>2.2339999999999999E-2</v>
      </c>
    </row>
    <row r="933906" spans="3:13">
      <c r="C933906" s="54">
        <v>4.8270998206646161E-2</v>
      </c>
      <c r="H933906" s="54">
        <v>0.55191354779714785</v>
      </c>
      <c r="M933906" s="54">
        <v>1.2579E-2</v>
      </c>
    </row>
    <row r="933907" spans="3:13">
      <c r="C933907" s="54">
        <v>2.7435635935830843E-2</v>
      </c>
      <c r="H933907" s="54">
        <v>1.6581670704781704</v>
      </c>
      <c r="M933907" s="54">
        <v>4.7390000000000002E-3</v>
      </c>
    </row>
    <row r="933908" spans="3:13">
      <c r="C933908" s="54">
        <v>2.742604567359538E-2</v>
      </c>
      <c r="H933908" s="54">
        <v>0.88366407396570612</v>
      </c>
      <c r="M933908" s="54">
        <v>5.1710000000000002E-3</v>
      </c>
    </row>
    <row r="933909" spans="3:13">
      <c r="C933909" s="54">
        <v>5.7792811386112482E-2</v>
      </c>
      <c r="H933909" s="54">
        <v>0.66057008419578356</v>
      </c>
      <c r="M933909" s="54">
        <v>6.143E-3</v>
      </c>
    </row>
    <row r="933910" spans="3:13">
      <c r="C933910" s="54">
        <v>6.4995701246970891E-2</v>
      </c>
      <c r="H933910" s="54">
        <v>2.630158826949538</v>
      </c>
      <c r="M933910" s="54">
        <v>2.1676000000000001E-2</v>
      </c>
    </row>
    <row r="933911" spans="3:13">
      <c r="C933911" s="54">
        <v>0.10947431096420152</v>
      </c>
      <c r="H933911" s="54">
        <v>0.86445994415991845</v>
      </c>
      <c r="M933911" s="54">
        <v>1.337E-2</v>
      </c>
    </row>
    <row r="933912" spans="3:13">
      <c r="C933912" s="54">
        <v>4.4348950832952018E-2</v>
      </c>
      <c r="H933912" s="54">
        <v>0.86301017683041092</v>
      </c>
      <c r="M933912" s="54">
        <v>2.7339999999999999E-3</v>
      </c>
    </row>
    <row r="933913" spans="3:13">
      <c r="C933913" s="54">
        <v>8.8908291109755275E-2</v>
      </c>
      <c r="H933913" s="54">
        <v>0.68328399888534475</v>
      </c>
      <c r="M933913" s="54">
        <v>7.2820000000000003E-3</v>
      </c>
    </row>
    <row r="933914" spans="3:13">
      <c r="C933914" s="54">
        <v>6.6992408544587365E-2</v>
      </c>
      <c r="H933914" s="54">
        <v>0.666441979335476</v>
      </c>
      <c r="M933914" s="54">
        <v>8.4410000000000006E-3</v>
      </c>
    </row>
    <row r="933915" spans="3:13">
      <c r="C933915" s="54">
        <v>0.10230260038894111</v>
      </c>
      <c r="H933915" s="54">
        <v>0.84439309162889109</v>
      </c>
      <c r="M933915" s="54">
        <v>6.8950000000000001E-3</v>
      </c>
    </row>
    <row r="933916" spans="3:13">
      <c r="C933916" s="54">
        <v>7.516506817407069E-2</v>
      </c>
      <c r="H933916" s="54">
        <v>1.7888826926117365</v>
      </c>
      <c r="M933916" s="54">
        <v>1.6150000000000001E-2</v>
      </c>
    </row>
    <row r="933917" spans="3:13">
      <c r="C933917" s="54">
        <v>8.8458315191676198E-2</v>
      </c>
      <c r="H933917" s="54">
        <v>1.7695245186193906</v>
      </c>
      <c r="M933917" s="54">
        <v>2.2046E-2</v>
      </c>
    </row>
    <row r="933918" spans="3:13">
      <c r="C933918" s="54">
        <v>5.2766475957823467E-2</v>
      </c>
      <c r="H933918" s="54">
        <v>2.4769566916721195</v>
      </c>
      <c r="M933918" s="54">
        <v>2.1288999999999999E-2</v>
      </c>
    </row>
    <row r="933919" spans="3:13">
      <c r="C933919" s="54">
        <v>7.8882082704643655E-2</v>
      </c>
      <c r="H933919" s="54">
        <v>0.72338969418707011</v>
      </c>
      <c r="M933919" s="54">
        <v>7.0829999999999999E-3</v>
      </c>
    </row>
    <row r="933920" spans="3:13">
      <c r="C933920" s="54">
        <v>3.9934319161730007E-2</v>
      </c>
      <c r="H933920" s="54">
        <v>1.2145187102184853</v>
      </c>
      <c r="M933920" s="54">
        <v>4.457E-3</v>
      </c>
    </row>
    <row r="933921" spans="3:13">
      <c r="C933921" s="54">
        <v>4.9473520138967865E-2</v>
      </c>
      <c r="H933921" s="54">
        <v>0.92719115036015176</v>
      </c>
      <c r="M933921" s="54">
        <v>1.5319999999999999E-3</v>
      </c>
    </row>
    <row r="933922" spans="3:13">
      <c r="C933922" s="54">
        <v>8.5933283501507376E-2</v>
      </c>
      <c r="H933922" s="54">
        <v>0.95710533333531134</v>
      </c>
      <c r="M933922" s="54">
        <v>3.5469999999999998E-3</v>
      </c>
    </row>
    <row r="933923" spans="3:13">
      <c r="C933923" s="54">
        <v>8.3903037486537879E-2</v>
      </c>
      <c r="H933923" s="54">
        <v>0.13624322388541518</v>
      </c>
      <c r="M933923" s="54">
        <v>6.3480999999999996E-2</v>
      </c>
    </row>
    <row r="933924" spans="3:13">
      <c r="C933924" s="54">
        <v>4.5096203660596627E-2</v>
      </c>
      <c r="H933924" s="54">
        <v>0.83910288255265753</v>
      </c>
      <c r="M933924" s="54">
        <v>7.3130000000000001E-3</v>
      </c>
    </row>
    <row r="933925" spans="3:13">
      <c r="C933925" s="54">
        <v>4.74561892762718E-2</v>
      </c>
      <c r="H933925" s="54">
        <v>1.4575501446143102</v>
      </c>
      <c r="M933925" s="54">
        <v>4.4929999999999996E-3</v>
      </c>
    </row>
    <row r="933926" spans="3:13">
      <c r="C933926" s="54">
        <v>3.7301771902409665E-2</v>
      </c>
      <c r="H933926" s="54">
        <v>1.0723226474119376</v>
      </c>
      <c r="M933926" s="54">
        <v>3.0240000000000002E-3</v>
      </c>
    </row>
    <row r="933927" spans="3:13">
      <c r="C933927" s="54">
        <v>8.197247570591551E-2</v>
      </c>
      <c r="H933927" s="54">
        <v>0.9516682562066946</v>
      </c>
      <c r="M933927" s="54">
        <v>9.8930000000000008E-3</v>
      </c>
    </row>
    <row r="933928" spans="3:13">
      <c r="C933928" s="54">
        <v>4.5973586897288622E-2</v>
      </c>
      <c r="H933928" s="54">
        <v>3.9069277819552592</v>
      </c>
      <c r="M933928" s="54">
        <v>1.7845E-2</v>
      </c>
    </row>
    <row r="933929" spans="3:13">
      <c r="C933929" s="54">
        <v>0.18682881943400589</v>
      </c>
      <c r="H933929" s="54">
        <v>1.4149805236485815</v>
      </c>
      <c r="M933929" s="54">
        <v>2.3365E-2</v>
      </c>
    </row>
    <row r="933930" spans="3:13">
      <c r="C933930" s="54">
        <v>6.1667944916421961E-2</v>
      </c>
      <c r="H933930" s="54">
        <v>0.73671190350136773</v>
      </c>
      <c r="M933930" s="54">
        <v>5.1799999999999997E-3</v>
      </c>
    </row>
    <row r="933931" spans="3:13">
      <c r="C933931" s="54">
        <v>4.5748725448924728E-2</v>
      </c>
      <c r="H933931" s="54">
        <v>0.74928826455297004</v>
      </c>
      <c r="M933931" s="54">
        <v>4.9179999999999996E-3</v>
      </c>
    </row>
    <row r="933932" spans="3:13">
      <c r="C933932" s="54">
        <v>5.0761740725950395E-3</v>
      </c>
      <c r="H933932" s="54">
        <v>0.54569985204507288</v>
      </c>
      <c r="M933932" s="54">
        <v>7.9500000000000003E-4</v>
      </c>
    </row>
    <row r="933933" spans="3:13">
      <c r="C933933" s="54">
        <v>5.5107664181402539E-2</v>
      </c>
      <c r="H933933" s="54">
        <v>1.4250839924543612</v>
      </c>
      <c r="M933933" s="54">
        <v>6.5550000000000001E-3</v>
      </c>
    </row>
    <row r="933934" spans="3:13">
      <c r="C933934" s="54">
        <v>4.7591062335360472E-2</v>
      </c>
      <c r="H933934" s="54">
        <v>0.83021181325111582</v>
      </c>
      <c r="M933934" s="54">
        <v>7.489E-3</v>
      </c>
    </row>
    <row r="933935" spans="3:13">
      <c r="C933935" s="54">
        <v>2.8721736505302364E-2</v>
      </c>
      <c r="H933935" s="54">
        <v>0.93417573124540798</v>
      </c>
      <c r="M933935" s="54">
        <v>3.124E-3</v>
      </c>
    </row>
    <row r="933936" spans="3:13">
      <c r="C933936" s="54">
        <v>5.3545676131504905E-2</v>
      </c>
      <c r="H933936" s="54">
        <v>0.36545298179453939</v>
      </c>
      <c r="M933936" s="54">
        <v>2.6477000000000001E-2</v>
      </c>
    </row>
    <row r="933937" spans="3:13">
      <c r="C933937" s="54">
        <v>8.782093497681267E-4</v>
      </c>
      <c r="H933937" s="54">
        <v>1.2507751101830376</v>
      </c>
      <c r="M933937" s="54">
        <v>9.1000000000000003E-5</v>
      </c>
    </row>
    <row r="933938" spans="3:13">
      <c r="C933938" s="54">
        <v>4.0710265854282647E-2</v>
      </c>
      <c r="H933938" s="54">
        <v>0.75982678985877961</v>
      </c>
      <c r="M933938" s="54">
        <v>3.0360000000000001E-3</v>
      </c>
    </row>
    <row r="933939" spans="3:13">
      <c r="C933939" s="54">
        <v>3.7781665327779997E-2</v>
      </c>
      <c r="H933939" s="54">
        <v>7.089317904691167E-2</v>
      </c>
      <c r="M933939" s="54">
        <v>4.8391000000000003E-2</v>
      </c>
    </row>
    <row r="933940" spans="3:13">
      <c r="C933940" s="54">
        <v>2.120680180811968E-2</v>
      </c>
      <c r="H933940" s="54">
        <v>1.0771734258004013</v>
      </c>
      <c r="M933940" s="54">
        <v>2.3319999999999999E-3</v>
      </c>
    </row>
    <row r="933941" spans="3:13">
      <c r="C933941" s="54">
        <v>3.6479641426960814E-2</v>
      </c>
      <c r="H933941" s="54">
        <v>0.96927529759454656</v>
      </c>
      <c r="M933941" s="54">
        <v>2.2920000000000002E-3</v>
      </c>
    </row>
    <row r="933942" spans="3:13">
      <c r="C933942" s="54">
        <v>4.888758063401643E-2</v>
      </c>
      <c r="H933942" s="54">
        <v>0.92008399688319353</v>
      </c>
      <c r="M933942" s="54">
        <v>1.7899999999999999E-3</v>
      </c>
    </row>
    <row r="933943" spans="3:13">
      <c r="C933943" s="54">
        <v>2.9489443027787415E-2</v>
      </c>
      <c r="H933943" s="54">
        <v>0.8572094592102032</v>
      </c>
      <c r="M933943" s="54">
        <v>2.836E-3</v>
      </c>
    </row>
    <row r="933944" spans="3:13">
      <c r="C933944" s="54">
        <v>3.5794206211355054E-2</v>
      </c>
      <c r="H933944" s="54">
        <v>0.51795685396217339</v>
      </c>
      <c r="M933944" s="54">
        <v>8.0450000000000001E-3</v>
      </c>
    </row>
    <row r="933945" spans="3:13">
      <c r="C933945" s="54">
        <v>8.885580293093491E-2</v>
      </c>
      <c r="H933945" s="54">
        <v>1.3172831496082702</v>
      </c>
      <c r="M933945" s="54">
        <v>9.3650000000000001E-3</v>
      </c>
    </row>
    <row r="933946" spans="3:13">
      <c r="C933946" s="54">
        <v>2.8603795598854315E-2</v>
      </c>
      <c r="H933946" s="54">
        <v>0.61637458364227082</v>
      </c>
      <c r="M933946" s="54">
        <v>3.7799999999999999E-3</v>
      </c>
    </row>
    <row r="933947" spans="3:13">
      <c r="C933947" s="54">
        <v>2.9750287577154391E-2</v>
      </c>
      <c r="H933947" s="54">
        <v>0.94882610255893773</v>
      </c>
      <c r="M933947" s="54">
        <v>8.1800000000000004E-4</v>
      </c>
    </row>
    <row r="933948" spans="3:13">
      <c r="C933948" s="54">
        <v>4.3960780015009325E-2</v>
      </c>
      <c r="H933948" s="54">
        <v>0.83574717432239631</v>
      </c>
      <c r="M933948" s="54">
        <v>2.1810000000000002E-3</v>
      </c>
    </row>
    <row r="933949" spans="3:13">
      <c r="C933949" s="54">
        <v>1.6758963639937639E-2</v>
      </c>
      <c r="H933949" s="54">
        <v>1.3788170063221501</v>
      </c>
      <c r="M933949" s="54">
        <v>1.5920000000000001E-3</v>
      </c>
    </row>
    <row r="933950" spans="3:13">
      <c r="C933950" s="54">
        <v>4.4672080474894009E-2</v>
      </c>
      <c r="H933950" s="54">
        <v>1.0096716356022046</v>
      </c>
      <c r="M933950" s="54">
        <v>1.5969999999999999E-3</v>
      </c>
    </row>
    <row r="933951" spans="3:13">
      <c r="C933951" s="54">
        <v>0.17436949880896915</v>
      </c>
      <c r="H933951" s="54">
        <v>0.38665621958351226</v>
      </c>
      <c r="M933951" s="54">
        <v>3.3798000000000002E-2</v>
      </c>
    </row>
    <row r="933952" spans="3:13">
      <c r="C933952" s="54">
        <v>3.6780465204438513E-2</v>
      </c>
      <c r="H933952" s="54">
        <v>1.0507508843656985</v>
      </c>
      <c r="M933952" s="54">
        <v>1.0460000000000001E-3</v>
      </c>
    </row>
    <row r="933953" spans="3:13">
      <c r="C933953" s="54">
        <v>3.0833000459134109E-2</v>
      </c>
      <c r="H933953" s="54">
        <v>0.83756723499575947</v>
      </c>
      <c r="M933953" s="54">
        <v>2.4780000000000002E-3</v>
      </c>
    </row>
    <row r="933954" spans="3:13">
      <c r="C933954" s="54">
        <v>3.8043685361934088E-2</v>
      </c>
      <c r="H933954" s="54">
        <v>0.739255292424569</v>
      </c>
      <c r="M933954" s="54">
        <v>3.6099999999999999E-3</v>
      </c>
    </row>
    <row r="933955" spans="3:13">
      <c r="C933955" s="54">
        <v>2.9140050401477605E-2</v>
      </c>
      <c r="H933955" s="54">
        <v>0.98815717751944543</v>
      </c>
      <c r="M933955" s="54">
        <v>1.361E-3</v>
      </c>
    </row>
    <row r="933956" spans="3:13">
      <c r="C933956" s="54">
        <v>4.9942922227896681E-2</v>
      </c>
      <c r="H933956" s="54">
        <v>1.014306074005735</v>
      </c>
      <c r="M933956" s="54">
        <v>9.41E-4</v>
      </c>
    </row>
    <row r="933957" spans="3:13">
      <c r="C933957" s="54">
        <v>4.9463082108494615E-2</v>
      </c>
      <c r="H933957" s="54">
        <v>0.82678008761581667</v>
      </c>
      <c r="M933957" s="54">
        <v>3.4619999999999998E-3</v>
      </c>
    </row>
    <row r="933958" spans="3:13">
      <c r="C933958" s="54">
        <v>4.606552000699727E-2</v>
      </c>
      <c r="H933958" s="54">
        <v>0.89469986428125048</v>
      </c>
      <c r="M933958" s="54">
        <v>2.5360000000000001E-3</v>
      </c>
    </row>
    <row r="933959" spans="3:13">
      <c r="C933959" s="54">
        <v>3.5554141456631529E-2</v>
      </c>
      <c r="H933959" s="54">
        <v>1.1950610358590832</v>
      </c>
      <c r="M933959" s="54">
        <v>4.1619999999999999E-3</v>
      </c>
    </row>
    <row r="933960" spans="3:13">
      <c r="C933960" s="54">
        <v>3.2671684903604142E-2</v>
      </c>
      <c r="H933960" s="54">
        <v>1.1379173950693919</v>
      </c>
      <c r="M933960" s="54">
        <v>2.0449999999999999E-3</v>
      </c>
    </row>
    <row r="933961" spans="3:13">
      <c r="C933961" s="54">
        <v>3.3631924750098185E-2</v>
      </c>
      <c r="H933961" s="54">
        <v>1.2654922075171169</v>
      </c>
      <c r="M933961" s="54">
        <v>3.0379999999999999E-3</v>
      </c>
    </row>
    <row r="933962" spans="3:13">
      <c r="C933962" s="54">
        <v>2.0936738861138157E-2</v>
      </c>
      <c r="H933962" s="54">
        <v>0.40589174644881959</v>
      </c>
      <c r="M933962" s="54">
        <v>6.1500000000000001E-3</v>
      </c>
    </row>
    <row r="933963" spans="3:13">
      <c r="C933963" s="54">
        <v>3.0772951187603426E-2</v>
      </c>
      <c r="H933963" s="54">
        <v>1.1107272593582402</v>
      </c>
      <c r="M933963" s="54">
        <v>2.5799999999999998E-3</v>
      </c>
    </row>
    <row r="933964" spans="3:13">
      <c r="C933964" s="54">
        <v>0.21190060412260434</v>
      </c>
      <c r="H933964" s="54">
        <v>0.90907293396195543</v>
      </c>
      <c r="M933964" s="54">
        <v>1.2007E-2</v>
      </c>
    </row>
    <row r="933965" spans="3:13">
      <c r="C933965" s="54">
        <v>5.8735137891407052E-2</v>
      </c>
      <c r="H933965" s="54">
        <v>2.1810264457932513</v>
      </c>
      <c r="M933965" s="54">
        <v>1.6843E-2</v>
      </c>
    </row>
    <row r="933966" spans="3:13">
      <c r="C933966" s="54">
        <v>1.791399797858231E-2</v>
      </c>
      <c r="H933966" s="54">
        <v>0.83331893671806789</v>
      </c>
      <c r="M933966" s="54">
        <v>1.6000000000000001E-3</v>
      </c>
    </row>
    <row r="933967" spans="3:13">
      <c r="C933967" s="54">
        <v>2.8595590197915115E-2</v>
      </c>
      <c r="H933967" s="54">
        <v>1.1021728286262631</v>
      </c>
      <c r="M933967" s="54">
        <v>2.0089999999999999E-3</v>
      </c>
    </row>
    <row r="933968" spans="3:13">
      <c r="C933968" s="54">
        <v>1.518851294974388E-2</v>
      </c>
      <c r="H933968" s="54">
        <v>0.73633525247542397</v>
      </c>
      <c r="M933968" s="54">
        <v>1.647E-3</v>
      </c>
    </row>
    <row r="933969" spans="3:13">
      <c r="C933969" s="54">
        <v>1.3152287542009386E-2</v>
      </c>
      <c r="H933969" s="54">
        <v>2.0654325961447135</v>
      </c>
      <c r="M933969" s="54">
        <v>3.503E-3</v>
      </c>
    </row>
    <row r="933970" spans="3:13">
      <c r="C933970" s="54">
        <v>3.223722703468343E-2</v>
      </c>
      <c r="H933970" s="54">
        <v>0.9780420492915104</v>
      </c>
      <c r="M933970" s="54">
        <v>1.668E-3</v>
      </c>
    </row>
    <row r="933971" spans="3:13">
      <c r="C933971" s="54">
        <v>2.3282267087558896E-4</v>
      </c>
      <c r="H933971" s="54">
        <v>0</v>
      </c>
      <c r="M933971" s="54">
        <v>4.1199999999999999E-4</v>
      </c>
    </row>
    <row r="950274" spans="3:13">
      <c r="C950274" s="54" t="s">
        <v>1223</v>
      </c>
      <c r="H950274" s="54" t="s">
        <v>1231</v>
      </c>
      <c r="M950274" s="54" t="s">
        <v>1224</v>
      </c>
    </row>
    <row r="950275" spans="3:13">
      <c r="C950275" s="54">
        <v>4.5059906413157817E-2</v>
      </c>
      <c r="H950275" s="54">
        <v>0.96371085163482217</v>
      </c>
      <c r="M950275" s="54">
        <v>9.9200000000000004E-4</v>
      </c>
    </row>
    <row r="950276" spans="3:13">
      <c r="C950276" s="54">
        <v>3.740606523632322E-2</v>
      </c>
      <c r="H950276" s="54">
        <v>0.48465474320031932</v>
      </c>
      <c r="M950276" s="54">
        <v>1.9996E-2</v>
      </c>
    </row>
    <row r="950277" spans="3:13">
      <c r="C950277" s="54">
        <v>2.1970145413600834E-2</v>
      </c>
      <c r="H950277" s="54">
        <v>1.5528938933845255</v>
      </c>
      <c r="M950277" s="54">
        <v>3.3969999999999998E-3</v>
      </c>
    </row>
    <row r="950278" spans="3:13">
      <c r="C950278" s="54">
        <v>2.8353772922653429E-2</v>
      </c>
      <c r="H950278" s="54">
        <v>0.57426789549802493</v>
      </c>
      <c r="M950278" s="54">
        <v>4.248E-3</v>
      </c>
    </row>
    <row r="950279" spans="3:13">
      <c r="C950279" s="54">
        <v>4.3049601739210519E-2</v>
      </c>
      <c r="H950279" s="54">
        <v>0.87481123848233699</v>
      </c>
      <c r="M950279" s="54">
        <v>2.7699999999999999E-3</v>
      </c>
    </row>
    <row r="950280" spans="3:13">
      <c r="C950280" s="54">
        <v>5.3876270837737335E-2</v>
      </c>
      <c r="H950280" s="54">
        <v>1.6349631897970485</v>
      </c>
      <c r="M950280" s="54">
        <v>7.2779999999999997E-3</v>
      </c>
    </row>
    <row r="950281" spans="3:13">
      <c r="C950281" s="54">
        <v>3.8925127935938782E-2</v>
      </c>
      <c r="H950281" s="54">
        <v>0.78659382910081799</v>
      </c>
      <c r="M950281" s="54">
        <v>8.7290000000000006E-3</v>
      </c>
    </row>
    <row r="950282" spans="3:13">
      <c r="C950282" s="54">
        <v>5.9039956989634164E-2</v>
      </c>
      <c r="H950282" s="54">
        <v>0.85731048901214202</v>
      </c>
      <c r="M950282" s="54">
        <v>1.3089999999999999E-2</v>
      </c>
    </row>
    <row r="950283" spans="3:13">
      <c r="C950283" s="54">
        <v>1.7418226726490772E-2</v>
      </c>
      <c r="H950283" s="54">
        <v>0.25225860529032862</v>
      </c>
      <c r="M950283" s="54">
        <v>1.005E-2</v>
      </c>
    </row>
    <row r="950284" spans="3:13">
      <c r="C950284" s="54">
        <v>9.1568055162327189E-2</v>
      </c>
      <c r="H950284" s="54">
        <v>1.154522391840624</v>
      </c>
      <c r="M950284" s="54">
        <v>4.1910000000000003E-3</v>
      </c>
    </row>
    <row r="950285" spans="3:13">
      <c r="C950285" s="54">
        <v>4.5129438923112934E-2</v>
      </c>
      <c r="H950285" s="54">
        <v>1.0402996069596908</v>
      </c>
      <c r="M950285" s="54">
        <v>6.5300000000000004E-4</v>
      </c>
    </row>
    <row r="950286" spans="3:13">
      <c r="C950286" s="54">
        <v>4.1730626595018916E-2</v>
      </c>
      <c r="H950286" s="54">
        <v>0.94988981372467185</v>
      </c>
      <c r="M950286" s="54">
        <v>1.916E-3</v>
      </c>
    </row>
    <row r="950287" spans="3:13">
      <c r="C950287" s="54">
        <v>5.2828648431803092E-2</v>
      </c>
      <c r="H950287" s="54">
        <v>1.3137761622372364</v>
      </c>
      <c r="M950287" s="54">
        <v>6.2769999999999996E-3</v>
      </c>
    </row>
    <row r="950288" spans="3:13">
      <c r="C950288" s="54">
        <v>4.7758138428611513E-2</v>
      </c>
      <c r="H950288" s="54">
        <v>0.8876933323560392</v>
      </c>
      <c r="M950288" s="54">
        <v>3.8040000000000001E-3</v>
      </c>
    </row>
    <row r="950289" spans="3:13">
      <c r="C950289" s="54">
        <v>8.8370421335362992E-2</v>
      </c>
      <c r="H950289" s="54">
        <v>2.4315377357932824</v>
      </c>
      <c r="M950289" s="54">
        <v>2.2339999999999999E-2</v>
      </c>
    </row>
    <row r="950290" spans="3:13">
      <c r="C950290" s="54">
        <v>4.8270998206646161E-2</v>
      </c>
      <c r="H950290" s="54">
        <v>0.55191354779714785</v>
      </c>
      <c r="M950290" s="54">
        <v>1.2579E-2</v>
      </c>
    </row>
    <row r="950291" spans="3:13">
      <c r="C950291" s="54">
        <v>2.7435635935830843E-2</v>
      </c>
      <c r="H950291" s="54">
        <v>1.6581670704781704</v>
      </c>
      <c r="M950291" s="54">
        <v>4.7390000000000002E-3</v>
      </c>
    </row>
    <row r="950292" spans="3:13">
      <c r="C950292" s="54">
        <v>2.742604567359538E-2</v>
      </c>
      <c r="H950292" s="54">
        <v>0.88366407396570612</v>
      </c>
      <c r="M950292" s="54">
        <v>5.1710000000000002E-3</v>
      </c>
    </row>
    <row r="950293" spans="3:13">
      <c r="C950293" s="54">
        <v>5.7792811386112482E-2</v>
      </c>
      <c r="H950293" s="54">
        <v>0.66057008419578356</v>
      </c>
      <c r="M950293" s="54">
        <v>6.143E-3</v>
      </c>
    </row>
    <row r="950294" spans="3:13">
      <c r="C950294" s="54">
        <v>6.4995701246970891E-2</v>
      </c>
      <c r="H950294" s="54">
        <v>2.630158826949538</v>
      </c>
      <c r="M950294" s="54">
        <v>2.1676000000000001E-2</v>
      </c>
    </row>
    <row r="950295" spans="3:13">
      <c r="C950295" s="54">
        <v>0.10947431096420152</v>
      </c>
      <c r="H950295" s="54">
        <v>0.86445994415991845</v>
      </c>
      <c r="M950295" s="54">
        <v>1.337E-2</v>
      </c>
    </row>
    <row r="950296" spans="3:13">
      <c r="C950296" s="54">
        <v>4.4348950832952018E-2</v>
      </c>
      <c r="H950296" s="54">
        <v>0.86301017683041092</v>
      </c>
      <c r="M950296" s="54">
        <v>2.7339999999999999E-3</v>
      </c>
    </row>
    <row r="950297" spans="3:13">
      <c r="C950297" s="54">
        <v>8.8908291109755275E-2</v>
      </c>
      <c r="H950297" s="54">
        <v>0.68328399888534475</v>
      </c>
      <c r="M950297" s="54">
        <v>7.2820000000000003E-3</v>
      </c>
    </row>
    <row r="950298" spans="3:13">
      <c r="C950298" s="54">
        <v>6.6992408544587365E-2</v>
      </c>
      <c r="H950298" s="54">
        <v>0.666441979335476</v>
      </c>
      <c r="M950298" s="54">
        <v>8.4410000000000006E-3</v>
      </c>
    </row>
    <row r="950299" spans="3:13">
      <c r="C950299" s="54">
        <v>0.10230260038894111</v>
      </c>
      <c r="H950299" s="54">
        <v>0.84439309162889109</v>
      </c>
      <c r="M950299" s="54">
        <v>6.8950000000000001E-3</v>
      </c>
    </row>
    <row r="950300" spans="3:13">
      <c r="C950300" s="54">
        <v>7.516506817407069E-2</v>
      </c>
      <c r="H950300" s="54">
        <v>1.7888826926117365</v>
      </c>
      <c r="M950300" s="54">
        <v>1.6150000000000001E-2</v>
      </c>
    </row>
    <row r="950301" spans="3:13">
      <c r="C950301" s="54">
        <v>8.8458315191676198E-2</v>
      </c>
      <c r="H950301" s="54">
        <v>1.7695245186193906</v>
      </c>
      <c r="M950301" s="54">
        <v>2.2046E-2</v>
      </c>
    </row>
    <row r="950302" spans="3:13">
      <c r="C950302" s="54">
        <v>5.2766475957823467E-2</v>
      </c>
      <c r="H950302" s="54">
        <v>2.4769566916721195</v>
      </c>
      <c r="M950302" s="54">
        <v>2.1288999999999999E-2</v>
      </c>
    </row>
    <row r="950303" spans="3:13">
      <c r="C950303" s="54">
        <v>7.8882082704643655E-2</v>
      </c>
      <c r="H950303" s="54">
        <v>0.72338969418707011</v>
      </c>
      <c r="M950303" s="54">
        <v>7.0829999999999999E-3</v>
      </c>
    </row>
    <row r="950304" spans="3:13">
      <c r="C950304" s="54">
        <v>3.9934319161730007E-2</v>
      </c>
      <c r="H950304" s="54">
        <v>1.2145187102184853</v>
      </c>
      <c r="M950304" s="54">
        <v>4.457E-3</v>
      </c>
    </row>
    <row r="950305" spans="3:13">
      <c r="C950305" s="54">
        <v>4.9473520138967865E-2</v>
      </c>
      <c r="H950305" s="54">
        <v>0.92719115036015176</v>
      </c>
      <c r="M950305" s="54">
        <v>1.5319999999999999E-3</v>
      </c>
    </row>
    <row r="950306" spans="3:13">
      <c r="C950306" s="54">
        <v>8.5933283501507376E-2</v>
      </c>
      <c r="H950306" s="54">
        <v>0.95710533333531134</v>
      </c>
      <c r="M950306" s="54">
        <v>3.5469999999999998E-3</v>
      </c>
    </row>
    <row r="950307" spans="3:13">
      <c r="C950307" s="54">
        <v>8.3903037486537879E-2</v>
      </c>
      <c r="H950307" s="54">
        <v>0.13624322388541518</v>
      </c>
      <c r="M950307" s="54">
        <v>6.3480999999999996E-2</v>
      </c>
    </row>
    <row r="950308" spans="3:13">
      <c r="C950308" s="54">
        <v>4.5096203660596627E-2</v>
      </c>
      <c r="H950308" s="54">
        <v>0.83910288255265753</v>
      </c>
      <c r="M950308" s="54">
        <v>7.3130000000000001E-3</v>
      </c>
    </row>
    <row r="950309" spans="3:13">
      <c r="C950309" s="54">
        <v>4.74561892762718E-2</v>
      </c>
      <c r="H950309" s="54">
        <v>1.4575501446143102</v>
      </c>
      <c r="M950309" s="54">
        <v>4.4929999999999996E-3</v>
      </c>
    </row>
    <row r="950310" spans="3:13">
      <c r="C950310" s="54">
        <v>3.7301771902409665E-2</v>
      </c>
      <c r="H950310" s="54">
        <v>1.0723226474119376</v>
      </c>
      <c r="M950310" s="54">
        <v>3.0240000000000002E-3</v>
      </c>
    </row>
    <row r="950311" spans="3:13">
      <c r="C950311" s="54">
        <v>8.197247570591551E-2</v>
      </c>
      <c r="H950311" s="54">
        <v>0.9516682562066946</v>
      </c>
      <c r="M950311" s="54">
        <v>9.8930000000000008E-3</v>
      </c>
    </row>
    <row r="950312" spans="3:13">
      <c r="C950312" s="54">
        <v>4.5973586897288622E-2</v>
      </c>
      <c r="H950312" s="54">
        <v>3.9069277819552592</v>
      </c>
      <c r="M950312" s="54">
        <v>1.7845E-2</v>
      </c>
    </row>
    <row r="950313" spans="3:13">
      <c r="C950313" s="54">
        <v>0.18682881943400589</v>
      </c>
      <c r="H950313" s="54">
        <v>1.4149805236485815</v>
      </c>
      <c r="M950313" s="54">
        <v>2.3365E-2</v>
      </c>
    </row>
    <row r="950314" spans="3:13">
      <c r="C950314" s="54">
        <v>6.1667944916421961E-2</v>
      </c>
      <c r="H950314" s="54">
        <v>0.73671190350136773</v>
      </c>
      <c r="M950314" s="54">
        <v>5.1799999999999997E-3</v>
      </c>
    </row>
    <row r="950315" spans="3:13">
      <c r="C950315" s="54">
        <v>4.5748725448924728E-2</v>
      </c>
      <c r="H950315" s="54">
        <v>0.74928826455297004</v>
      </c>
      <c r="M950315" s="54">
        <v>4.9179999999999996E-3</v>
      </c>
    </row>
    <row r="950316" spans="3:13">
      <c r="C950316" s="54">
        <v>5.0761740725950395E-3</v>
      </c>
      <c r="H950316" s="54">
        <v>0.54569985204507288</v>
      </c>
      <c r="M950316" s="54">
        <v>7.9500000000000003E-4</v>
      </c>
    </row>
    <row r="950317" spans="3:13">
      <c r="C950317" s="54">
        <v>5.5107664181402539E-2</v>
      </c>
      <c r="H950317" s="54">
        <v>1.4250839924543612</v>
      </c>
      <c r="M950317" s="54">
        <v>6.5550000000000001E-3</v>
      </c>
    </row>
    <row r="950318" spans="3:13">
      <c r="C950318" s="54">
        <v>4.7591062335360472E-2</v>
      </c>
      <c r="H950318" s="54">
        <v>0.83021181325111582</v>
      </c>
      <c r="M950318" s="54">
        <v>7.489E-3</v>
      </c>
    </row>
    <row r="950319" spans="3:13">
      <c r="C950319" s="54">
        <v>2.8721736505302364E-2</v>
      </c>
      <c r="H950319" s="54">
        <v>0.93417573124540798</v>
      </c>
      <c r="M950319" s="54">
        <v>3.124E-3</v>
      </c>
    </row>
    <row r="950320" spans="3:13">
      <c r="C950320" s="54">
        <v>5.3545676131504905E-2</v>
      </c>
      <c r="H950320" s="54">
        <v>0.36545298179453939</v>
      </c>
      <c r="M950320" s="54">
        <v>2.6477000000000001E-2</v>
      </c>
    </row>
    <row r="950321" spans="3:13">
      <c r="C950321" s="54">
        <v>8.782093497681267E-4</v>
      </c>
      <c r="H950321" s="54">
        <v>1.2507751101830376</v>
      </c>
      <c r="M950321" s="54">
        <v>9.1000000000000003E-5</v>
      </c>
    </row>
    <row r="950322" spans="3:13">
      <c r="C950322" s="54">
        <v>4.0710265854282647E-2</v>
      </c>
      <c r="H950322" s="54">
        <v>0.75982678985877961</v>
      </c>
      <c r="M950322" s="54">
        <v>3.0360000000000001E-3</v>
      </c>
    </row>
    <row r="950323" spans="3:13">
      <c r="C950323" s="54">
        <v>3.7781665327779997E-2</v>
      </c>
      <c r="H950323" s="54">
        <v>7.089317904691167E-2</v>
      </c>
      <c r="M950323" s="54">
        <v>4.8391000000000003E-2</v>
      </c>
    </row>
    <row r="950324" spans="3:13">
      <c r="C950324" s="54">
        <v>2.120680180811968E-2</v>
      </c>
      <c r="H950324" s="54">
        <v>1.0771734258004013</v>
      </c>
      <c r="M950324" s="54">
        <v>2.3319999999999999E-3</v>
      </c>
    </row>
    <row r="950325" spans="3:13">
      <c r="C950325" s="54">
        <v>3.6479641426960814E-2</v>
      </c>
      <c r="H950325" s="54">
        <v>0.96927529759454656</v>
      </c>
      <c r="M950325" s="54">
        <v>2.2920000000000002E-3</v>
      </c>
    </row>
    <row r="950326" spans="3:13">
      <c r="C950326" s="54">
        <v>4.888758063401643E-2</v>
      </c>
      <c r="H950326" s="54">
        <v>0.92008399688319353</v>
      </c>
      <c r="M950326" s="54">
        <v>1.7899999999999999E-3</v>
      </c>
    </row>
    <row r="950327" spans="3:13">
      <c r="C950327" s="54">
        <v>2.9489443027787415E-2</v>
      </c>
      <c r="H950327" s="54">
        <v>0.8572094592102032</v>
      </c>
      <c r="M950327" s="54">
        <v>2.836E-3</v>
      </c>
    </row>
    <row r="950328" spans="3:13">
      <c r="C950328" s="54">
        <v>3.5794206211355054E-2</v>
      </c>
      <c r="H950328" s="54">
        <v>0.51795685396217339</v>
      </c>
      <c r="M950328" s="54">
        <v>8.0450000000000001E-3</v>
      </c>
    </row>
    <row r="950329" spans="3:13">
      <c r="C950329" s="54">
        <v>8.885580293093491E-2</v>
      </c>
      <c r="H950329" s="54">
        <v>1.3172831496082702</v>
      </c>
      <c r="M950329" s="54">
        <v>9.3650000000000001E-3</v>
      </c>
    </row>
    <row r="950330" spans="3:13">
      <c r="C950330" s="54">
        <v>2.8603795598854315E-2</v>
      </c>
      <c r="H950330" s="54">
        <v>0.61637458364227082</v>
      </c>
      <c r="M950330" s="54">
        <v>3.7799999999999999E-3</v>
      </c>
    </row>
    <row r="950331" spans="3:13">
      <c r="C950331" s="54">
        <v>2.9750287577154391E-2</v>
      </c>
      <c r="H950331" s="54">
        <v>0.94882610255893773</v>
      </c>
      <c r="M950331" s="54">
        <v>8.1800000000000004E-4</v>
      </c>
    </row>
    <row r="950332" spans="3:13">
      <c r="C950332" s="54">
        <v>4.3960780015009325E-2</v>
      </c>
      <c r="H950332" s="54">
        <v>0.83574717432239631</v>
      </c>
      <c r="M950332" s="54">
        <v>2.1810000000000002E-3</v>
      </c>
    </row>
    <row r="950333" spans="3:13">
      <c r="C950333" s="54">
        <v>1.6758963639937639E-2</v>
      </c>
      <c r="H950333" s="54">
        <v>1.3788170063221501</v>
      </c>
      <c r="M950333" s="54">
        <v>1.5920000000000001E-3</v>
      </c>
    </row>
    <row r="950334" spans="3:13">
      <c r="C950334" s="54">
        <v>4.4672080474894009E-2</v>
      </c>
      <c r="H950334" s="54">
        <v>1.0096716356022046</v>
      </c>
      <c r="M950334" s="54">
        <v>1.5969999999999999E-3</v>
      </c>
    </row>
    <row r="950335" spans="3:13">
      <c r="C950335" s="54">
        <v>0.17436949880896915</v>
      </c>
      <c r="H950335" s="54">
        <v>0.38665621958351226</v>
      </c>
      <c r="M950335" s="54">
        <v>3.3798000000000002E-2</v>
      </c>
    </row>
    <row r="950336" spans="3:13">
      <c r="C950336" s="54">
        <v>3.6780465204438513E-2</v>
      </c>
      <c r="H950336" s="54">
        <v>1.0507508843656985</v>
      </c>
      <c r="M950336" s="54">
        <v>1.0460000000000001E-3</v>
      </c>
    </row>
    <row r="950337" spans="3:13">
      <c r="C950337" s="54">
        <v>3.0833000459134109E-2</v>
      </c>
      <c r="H950337" s="54">
        <v>0.83756723499575947</v>
      </c>
      <c r="M950337" s="54">
        <v>2.4780000000000002E-3</v>
      </c>
    </row>
    <row r="950338" spans="3:13">
      <c r="C950338" s="54">
        <v>3.8043685361934088E-2</v>
      </c>
      <c r="H950338" s="54">
        <v>0.739255292424569</v>
      </c>
      <c r="M950338" s="54">
        <v>3.6099999999999999E-3</v>
      </c>
    </row>
    <row r="950339" spans="3:13">
      <c r="C950339" s="54">
        <v>2.9140050401477605E-2</v>
      </c>
      <c r="H950339" s="54">
        <v>0.98815717751944543</v>
      </c>
      <c r="M950339" s="54">
        <v>1.361E-3</v>
      </c>
    </row>
    <row r="950340" spans="3:13">
      <c r="C950340" s="54">
        <v>4.9942922227896681E-2</v>
      </c>
      <c r="H950340" s="54">
        <v>1.014306074005735</v>
      </c>
      <c r="M950340" s="54">
        <v>9.41E-4</v>
      </c>
    </row>
    <row r="950341" spans="3:13">
      <c r="C950341" s="54">
        <v>4.9463082108494615E-2</v>
      </c>
      <c r="H950341" s="54">
        <v>0.82678008761581667</v>
      </c>
      <c r="M950341" s="54">
        <v>3.4619999999999998E-3</v>
      </c>
    </row>
    <row r="950342" spans="3:13">
      <c r="C950342" s="54">
        <v>4.606552000699727E-2</v>
      </c>
      <c r="H950342" s="54">
        <v>0.89469986428125048</v>
      </c>
      <c r="M950342" s="54">
        <v>2.5360000000000001E-3</v>
      </c>
    </row>
    <row r="950343" spans="3:13">
      <c r="C950343" s="54">
        <v>3.5554141456631529E-2</v>
      </c>
      <c r="H950343" s="54">
        <v>1.1950610358590832</v>
      </c>
      <c r="M950343" s="54">
        <v>4.1619999999999999E-3</v>
      </c>
    </row>
    <row r="950344" spans="3:13">
      <c r="C950344" s="54">
        <v>3.2671684903604142E-2</v>
      </c>
      <c r="H950344" s="54">
        <v>1.1379173950693919</v>
      </c>
      <c r="M950344" s="54">
        <v>2.0449999999999999E-3</v>
      </c>
    </row>
    <row r="950345" spans="3:13">
      <c r="C950345" s="54">
        <v>3.3631924750098185E-2</v>
      </c>
      <c r="H950345" s="54">
        <v>1.2654922075171169</v>
      </c>
      <c r="M950345" s="54">
        <v>3.0379999999999999E-3</v>
      </c>
    </row>
    <row r="950346" spans="3:13">
      <c r="C950346" s="54">
        <v>2.0936738861138157E-2</v>
      </c>
      <c r="H950346" s="54">
        <v>0.40589174644881959</v>
      </c>
      <c r="M950346" s="54">
        <v>6.1500000000000001E-3</v>
      </c>
    </row>
    <row r="950347" spans="3:13">
      <c r="C950347" s="54">
        <v>3.0772951187603426E-2</v>
      </c>
      <c r="H950347" s="54">
        <v>1.1107272593582402</v>
      </c>
      <c r="M950347" s="54">
        <v>2.5799999999999998E-3</v>
      </c>
    </row>
    <row r="950348" spans="3:13">
      <c r="C950348" s="54">
        <v>0.21190060412260434</v>
      </c>
      <c r="H950348" s="54">
        <v>0.90907293396195543</v>
      </c>
      <c r="M950348" s="54">
        <v>1.2007E-2</v>
      </c>
    </row>
    <row r="950349" spans="3:13">
      <c r="C950349" s="54">
        <v>5.8735137891407052E-2</v>
      </c>
      <c r="H950349" s="54">
        <v>2.1810264457932513</v>
      </c>
      <c r="M950349" s="54">
        <v>1.6843E-2</v>
      </c>
    </row>
    <row r="950350" spans="3:13">
      <c r="C950350" s="54">
        <v>1.791399797858231E-2</v>
      </c>
      <c r="H950350" s="54">
        <v>0.83331893671806789</v>
      </c>
      <c r="M950350" s="54">
        <v>1.6000000000000001E-3</v>
      </c>
    </row>
    <row r="950351" spans="3:13">
      <c r="C950351" s="54">
        <v>2.8595590197915115E-2</v>
      </c>
      <c r="H950351" s="54">
        <v>1.1021728286262631</v>
      </c>
      <c r="M950351" s="54">
        <v>2.0089999999999999E-3</v>
      </c>
    </row>
    <row r="950352" spans="3:13">
      <c r="C950352" s="54">
        <v>1.518851294974388E-2</v>
      </c>
      <c r="H950352" s="54">
        <v>0.73633525247542397</v>
      </c>
      <c r="M950352" s="54">
        <v>1.647E-3</v>
      </c>
    </row>
    <row r="950353" spans="3:13">
      <c r="C950353" s="54">
        <v>1.3152287542009386E-2</v>
      </c>
      <c r="H950353" s="54">
        <v>2.0654325961447135</v>
      </c>
      <c r="M950353" s="54">
        <v>3.503E-3</v>
      </c>
    </row>
    <row r="950354" spans="3:13">
      <c r="C950354" s="54">
        <v>3.223722703468343E-2</v>
      </c>
      <c r="H950354" s="54">
        <v>0.9780420492915104</v>
      </c>
      <c r="M950354" s="54">
        <v>1.668E-3</v>
      </c>
    </row>
    <row r="950355" spans="3:13">
      <c r="C950355" s="54">
        <v>2.3282267087558896E-4</v>
      </c>
      <c r="H950355" s="54">
        <v>0</v>
      </c>
      <c r="M950355" s="54">
        <v>4.1199999999999999E-4</v>
      </c>
    </row>
    <row r="966658" spans="3:13">
      <c r="C966658" s="54" t="s">
        <v>1223</v>
      </c>
      <c r="H966658" s="54" t="s">
        <v>1231</v>
      </c>
      <c r="M966658" s="54" t="s">
        <v>1224</v>
      </c>
    </row>
    <row r="966659" spans="3:13">
      <c r="C966659" s="54">
        <v>4.5059906413157817E-2</v>
      </c>
      <c r="H966659" s="54">
        <v>0.96371085163482217</v>
      </c>
      <c r="M966659" s="54">
        <v>9.9200000000000004E-4</v>
      </c>
    </row>
    <row r="966660" spans="3:13">
      <c r="C966660" s="54">
        <v>3.740606523632322E-2</v>
      </c>
      <c r="H966660" s="54">
        <v>0.48465474320031932</v>
      </c>
      <c r="M966660" s="54">
        <v>1.9996E-2</v>
      </c>
    </row>
    <row r="966661" spans="3:13">
      <c r="C966661" s="54">
        <v>2.1970145413600834E-2</v>
      </c>
      <c r="H966661" s="54">
        <v>1.5528938933845255</v>
      </c>
      <c r="M966661" s="54">
        <v>3.3969999999999998E-3</v>
      </c>
    </row>
    <row r="966662" spans="3:13">
      <c r="C966662" s="54">
        <v>2.8353772922653429E-2</v>
      </c>
      <c r="H966662" s="54">
        <v>0.57426789549802493</v>
      </c>
      <c r="M966662" s="54">
        <v>4.248E-3</v>
      </c>
    </row>
    <row r="966663" spans="3:13">
      <c r="C966663" s="54">
        <v>4.3049601739210519E-2</v>
      </c>
      <c r="H966663" s="54">
        <v>0.87481123848233699</v>
      </c>
      <c r="M966663" s="54">
        <v>2.7699999999999999E-3</v>
      </c>
    </row>
    <row r="966664" spans="3:13">
      <c r="C966664" s="54">
        <v>5.3876270837737335E-2</v>
      </c>
      <c r="H966664" s="54">
        <v>1.6349631897970485</v>
      </c>
      <c r="M966664" s="54">
        <v>7.2779999999999997E-3</v>
      </c>
    </row>
    <row r="966665" spans="3:13">
      <c r="C966665" s="54">
        <v>3.8925127935938782E-2</v>
      </c>
      <c r="H966665" s="54">
        <v>0.78659382910081799</v>
      </c>
      <c r="M966665" s="54">
        <v>8.7290000000000006E-3</v>
      </c>
    </row>
    <row r="966666" spans="3:13">
      <c r="C966666" s="54">
        <v>5.9039956989634164E-2</v>
      </c>
      <c r="H966666" s="54">
        <v>0.85731048901214202</v>
      </c>
      <c r="M966666" s="54">
        <v>1.3089999999999999E-2</v>
      </c>
    </row>
    <row r="966667" spans="3:13">
      <c r="C966667" s="54">
        <v>1.7418226726490772E-2</v>
      </c>
      <c r="H966667" s="54">
        <v>0.25225860529032862</v>
      </c>
      <c r="M966667" s="54">
        <v>1.005E-2</v>
      </c>
    </row>
    <row r="966668" spans="3:13">
      <c r="C966668" s="54">
        <v>9.1568055162327189E-2</v>
      </c>
      <c r="H966668" s="54">
        <v>1.154522391840624</v>
      </c>
      <c r="M966668" s="54">
        <v>4.1910000000000003E-3</v>
      </c>
    </row>
    <row r="966669" spans="3:13">
      <c r="C966669" s="54">
        <v>4.5129438923112934E-2</v>
      </c>
      <c r="H966669" s="54">
        <v>1.0402996069596908</v>
      </c>
      <c r="M966669" s="54">
        <v>6.5300000000000004E-4</v>
      </c>
    </row>
    <row r="966670" spans="3:13">
      <c r="C966670" s="54">
        <v>4.1730626595018916E-2</v>
      </c>
      <c r="H966670" s="54">
        <v>0.94988981372467185</v>
      </c>
      <c r="M966670" s="54">
        <v>1.916E-3</v>
      </c>
    </row>
    <row r="966671" spans="3:13">
      <c r="C966671" s="54">
        <v>5.2828648431803092E-2</v>
      </c>
      <c r="H966671" s="54">
        <v>1.3137761622372364</v>
      </c>
      <c r="M966671" s="54">
        <v>6.2769999999999996E-3</v>
      </c>
    </row>
    <row r="966672" spans="3:13">
      <c r="C966672" s="54">
        <v>4.7758138428611513E-2</v>
      </c>
      <c r="H966672" s="54">
        <v>0.8876933323560392</v>
      </c>
      <c r="M966672" s="54">
        <v>3.8040000000000001E-3</v>
      </c>
    </row>
    <row r="966673" spans="3:13">
      <c r="C966673" s="54">
        <v>8.8370421335362992E-2</v>
      </c>
      <c r="H966673" s="54">
        <v>2.4315377357932824</v>
      </c>
      <c r="M966673" s="54">
        <v>2.2339999999999999E-2</v>
      </c>
    </row>
    <row r="966674" spans="3:13">
      <c r="C966674" s="54">
        <v>4.8270998206646161E-2</v>
      </c>
      <c r="H966674" s="54">
        <v>0.55191354779714785</v>
      </c>
      <c r="M966674" s="54">
        <v>1.2579E-2</v>
      </c>
    </row>
    <row r="966675" spans="3:13">
      <c r="C966675" s="54">
        <v>2.7435635935830843E-2</v>
      </c>
      <c r="H966675" s="54">
        <v>1.6581670704781704</v>
      </c>
      <c r="M966675" s="54">
        <v>4.7390000000000002E-3</v>
      </c>
    </row>
    <row r="966676" spans="3:13">
      <c r="C966676" s="54">
        <v>2.742604567359538E-2</v>
      </c>
      <c r="H966676" s="54">
        <v>0.88366407396570612</v>
      </c>
      <c r="M966676" s="54">
        <v>5.1710000000000002E-3</v>
      </c>
    </row>
    <row r="966677" spans="3:13">
      <c r="C966677" s="54">
        <v>5.7792811386112482E-2</v>
      </c>
      <c r="H966677" s="54">
        <v>0.66057008419578356</v>
      </c>
      <c r="M966677" s="54">
        <v>6.143E-3</v>
      </c>
    </row>
    <row r="966678" spans="3:13">
      <c r="C966678" s="54">
        <v>6.4995701246970891E-2</v>
      </c>
      <c r="H966678" s="54">
        <v>2.630158826949538</v>
      </c>
      <c r="M966678" s="54">
        <v>2.1676000000000001E-2</v>
      </c>
    </row>
    <row r="966679" spans="3:13">
      <c r="C966679" s="54">
        <v>0.10947431096420152</v>
      </c>
      <c r="H966679" s="54">
        <v>0.86445994415991845</v>
      </c>
      <c r="M966679" s="54">
        <v>1.337E-2</v>
      </c>
    </row>
    <row r="966680" spans="3:13">
      <c r="C966680" s="54">
        <v>4.4348950832952018E-2</v>
      </c>
      <c r="H966680" s="54">
        <v>0.86301017683041092</v>
      </c>
      <c r="M966680" s="54">
        <v>2.7339999999999999E-3</v>
      </c>
    </row>
    <row r="966681" spans="3:13">
      <c r="C966681" s="54">
        <v>8.8908291109755275E-2</v>
      </c>
      <c r="H966681" s="54">
        <v>0.68328399888534475</v>
      </c>
      <c r="M966681" s="54">
        <v>7.2820000000000003E-3</v>
      </c>
    </row>
    <row r="966682" spans="3:13">
      <c r="C966682" s="54">
        <v>6.6992408544587365E-2</v>
      </c>
      <c r="H966682" s="54">
        <v>0.666441979335476</v>
      </c>
      <c r="M966682" s="54">
        <v>8.4410000000000006E-3</v>
      </c>
    </row>
    <row r="966683" spans="3:13">
      <c r="C966683" s="54">
        <v>0.10230260038894111</v>
      </c>
      <c r="H966683" s="54">
        <v>0.84439309162889109</v>
      </c>
      <c r="M966683" s="54">
        <v>6.8950000000000001E-3</v>
      </c>
    </row>
    <row r="966684" spans="3:13">
      <c r="C966684" s="54">
        <v>7.516506817407069E-2</v>
      </c>
      <c r="H966684" s="54">
        <v>1.7888826926117365</v>
      </c>
      <c r="M966684" s="54">
        <v>1.6150000000000001E-2</v>
      </c>
    </row>
    <row r="966685" spans="3:13">
      <c r="C966685" s="54">
        <v>8.8458315191676198E-2</v>
      </c>
      <c r="H966685" s="54">
        <v>1.7695245186193906</v>
      </c>
      <c r="M966685" s="54">
        <v>2.2046E-2</v>
      </c>
    </row>
    <row r="966686" spans="3:13">
      <c r="C966686" s="54">
        <v>5.2766475957823467E-2</v>
      </c>
      <c r="H966686" s="54">
        <v>2.4769566916721195</v>
      </c>
      <c r="M966686" s="54">
        <v>2.1288999999999999E-2</v>
      </c>
    </row>
    <row r="966687" spans="3:13">
      <c r="C966687" s="54">
        <v>7.8882082704643655E-2</v>
      </c>
      <c r="H966687" s="54">
        <v>0.72338969418707011</v>
      </c>
      <c r="M966687" s="54">
        <v>7.0829999999999999E-3</v>
      </c>
    </row>
    <row r="966688" spans="3:13">
      <c r="C966688" s="54">
        <v>3.9934319161730007E-2</v>
      </c>
      <c r="H966688" s="54">
        <v>1.2145187102184853</v>
      </c>
      <c r="M966688" s="54">
        <v>4.457E-3</v>
      </c>
    </row>
    <row r="966689" spans="3:13">
      <c r="C966689" s="54">
        <v>4.9473520138967865E-2</v>
      </c>
      <c r="H966689" s="54">
        <v>0.92719115036015176</v>
      </c>
      <c r="M966689" s="54">
        <v>1.5319999999999999E-3</v>
      </c>
    </row>
    <row r="966690" spans="3:13">
      <c r="C966690" s="54">
        <v>8.5933283501507376E-2</v>
      </c>
      <c r="H966690" s="54">
        <v>0.95710533333531134</v>
      </c>
      <c r="M966690" s="54">
        <v>3.5469999999999998E-3</v>
      </c>
    </row>
    <row r="966691" spans="3:13">
      <c r="C966691" s="54">
        <v>8.3903037486537879E-2</v>
      </c>
      <c r="H966691" s="54">
        <v>0.13624322388541518</v>
      </c>
      <c r="M966691" s="54">
        <v>6.3480999999999996E-2</v>
      </c>
    </row>
    <row r="966692" spans="3:13">
      <c r="C966692" s="54">
        <v>4.5096203660596627E-2</v>
      </c>
      <c r="H966692" s="54">
        <v>0.83910288255265753</v>
      </c>
      <c r="M966692" s="54">
        <v>7.3130000000000001E-3</v>
      </c>
    </row>
    <row r="966693" spans="3:13">
      <c r="C966693" s="54">
        <v>4.74561892762718E-2</v>
      </c>
      <c r="H966693" s="54">
        <v>1.4575501446143102</v>
      </c>
      <c r="M966693" s="54">
        <v>4.4929999999999996E-3</v>
      </c>
    </row>
    <row r="966694" spans="3:13">
      <c r="C966694" s="54">
        <v>3.7301771902409665E-2</v>
      </c>
      <c r="H966694" s="54">
        <v>1.0723226474119376</v>
      </c>
      <c r="M966694" s="54">
        <v>3.0240000000000002E-3</v>
      </c>
    </row>
    <row r="966695" spans="3:13">
      <c r="C966695" s="54">
        <v>8.197247570591551E-2</v>
      </c>
      <c r="H966695" s="54">
        <v>0.9516682562066946</v>
      </c>
      <c r="M966695" s="54">
        <v>9.8930000000000008E-3</v>
      </c>
    </row>
    <row r="966696" spans="3:13">
      <c r="C966696" s="54">
        <v>4.5973586897288622E-2</v>
      </c>
      <c r="H966696" s="54">
        <v>3.9069277819552592</v>
      </c>
      <c r="M966696" s="54">
        <v>1.7845E-2</v>
      </c>
    </row>
    <row r="966697" spans="3:13">
      <c r="C966697" s="54">
        <v>0.18682881943400589</v>
      </c>
      <c r="H966697" s="54">
        <v>1.4149805236485815</v>
      </c>
      <c r="M966697" s="54">
        <v>2.3365E-2</v>
      </c>
    </row>
    <row r="966698" spans="3:13">
      <c r="C966698" s="54">
        <v>6.1667944916421961E-2</v>
      </c>
      <c r="H966698" s="54">
        <v>0.73671190350136773</v>
      </c>
      <c r="M966698" s="54">
        <v>5.1799999999999997E-3</v>
      </c>
    </row>
    <row r="966699" spans="3:13">
      <c r="C966699" s="54">
        <v>4.5748725448924728E-2</v>
      </c>
      <c r="H966699" s="54">
        <v>0.74928826455297004</v>
      </c>
      <c r="M966699" s="54">
        <v>4.9179999999999996E-3</v>
      </c>
    </row>
    <row r="966700" spans="3:13">
      <c r="C966700" s="54">
        <v>5.0761740725950395E-3</v>
      </c>
      <c r="H966700" s="54">
        <v>0.54569985204507288</v>
      </c>
      <c r="M966700" s="54">
        <v>7.9500000000000003E-4</v>
      </c>
    </row>
    <row r="966701" spans="3:13">
      <c r="C966701" s="54">
        <v>5.5107664181402539E-2</v>
      </c>
      <c r="H966701" s="54">
        <v>1.4250839924543612</v>
      </c>
      <c r="M966701" s="54">
        <v>6.5550000000000001E-3</v>
      </c>
    </row>
    <row r="966702" spans="3:13">
      <c r="C966702" s="54">
        <v>4.7591062335360472E-2</v>
      </c>
      <c r="H966702" s="54">
        <v>0.83021181325111582</v>
      </c>
      <c r="M966702" s="54">
        <v>7.489E-3</v>
      </c>
    </row>
    <row r="966703" spans="3:13">
      <c r="C966703" s="54">
        <v>2.8721736505302364E-2</v>
      </c>
      <c r="H966703" s="54">
        <v>0.93417573124540798</v>
      </c>
      <c r="M966703" s="54">
        <v>3.124E-3</v>
      </c>
    </row>
    <row r="966704" spans="3:13">
      <c r="C966704" s="54">
        <v>5.3545676131504905E-2</v>
      </c>
      <c r="H966704" s="54">
        <v>0.36545298179453939</v>
      </c>
      <c r="M966704" s="54">
        <v>2.6477000000000001E-2</v>
      </c>
    </row>
    <row r="966705" spans="3:13">
      <c r="C966705" s="54">
        <v>8.782093497681267E-4</v>
      </c>
      <c r="H966705" s="54">
        <v>1.2507751101830376</v>
      </c>
      <c r="M966705" s="54">
        <v>9.1000000000000003E-5</v>
      </c>
    </row>
    <row r="966706" spans="3:13">
      <c r="C966706" s="54">
        <v>4.0710265854282647E-2</v>
      </c>
      <c r="H966706" s="54">
        <v>0.75982678985877961</v>
      </c>
      <c r="M966706" s="54">
        <v>3.0360000000000001E-3</v>
      </c>
    </row>
    <row r="966707" spans="3:13">
      <c r="C966707" s="54">
        <v>3.7781665327779997E-2</v>
      </c>
      <c r="H966707" s="54">
        <v>7.089317904691167E-2</v>
      </c>
      <c r="M966707" s="54">
        <v>4.8391000000000003E-2</v>
      </c>
    </row>
    <row r="966708" spans="3:13">
      <c r="C966708" s="54">
        <v>2.120680180811968E-2</v>
      </c>
      <c r="H966708" s="54">
        <v>1.0771734258004013</v>
      </c>
      <c r="M966708" s="54">
        <v>2.3319999999999999E-3</v>
      </c>
    </row>
    <row r="966709" spans="3:13">
      <c r="C966709" s="54">
        <v>3.6479641426960814E-2</v>
      </c>
      <c r="H966709" s="54">
        <v>0.96927529759454656</v>
      </c>
      <c r="M966709" s="54">
        <v>2.2920000000000002E-3</v>
      </c>
    </row>
    <row r="966710" spans="3:13">
      <c r="C966710" s="54">
        <v>4.888758063401643E-2</v>
      </c>
      <c r="H966710" s="54">
        <v>0.92008399688319353</v>
      </c>
      <c r="M966710" s="54">
        <v>1.7899999999999999E-3</v>
      </c>
    </row>
    <row r="966711" spans="3:13">
      <c r="C966711" s="54">
        <v>2.9489443027787415E-2</v>
      </c>
      <c r="H966711" s="54">
        <v>0.8572094592102032</v>
      </c>
      <c r="M966711" s="54">
        <v>2.836E-3</v>
      </c>
    </row>
    <row r="966712" spans="3:13">
      <c r="C966712" s="54">
        <v>3.5794206211355054E-2</v>
      </c>
      <c r="H966712" s="54">
        <v>0.51795685396217339</v>
      </c>
      <c r="M966712" s="54">
        <v>8.0450000000000001E-3</v>
      </c>
    </row>
    <row r="966713" spans="3:13">
      <c r="C966713" s="54">
        <v>8.885580293093491E-2</v>
      </c>
      <c r="H966713" s="54">
        <v>1.3172831496082702</v>
      </c>
      <c r="M966713" s="54">
        <v>9.3650000000000001E-3</v>
      </c>
    </row>
    <row r="966714" spans="3:13">
      <c r="C966714" s="54">
        <v>2.8603795598854315E-2</v>
      </c>
      <c r="H966714" s="54">
        <v>0.61637458364227082</v>
      </c>
      <c r="M966714" s="54">
        <v>3.7799999999999999E-3</v>
      </c>
    </row>
    <row r="966715" spans="3:13">
      <c r="C966715" s="54">
        <v>2.9750287577154391E-2</v>
      </c>
      <c r="H966715" s="54">
        <v>0.94882610255893773</v>
      </c>
      <c r="M966715" s="54">
        <v>8.1800000000000004E-4</v>
      </c>
    </row>
    <row r="966716" spans="3:13">
      <c r="C966716" s="54">
        <v>4.3960780015009325E-2</v>
      </c>
      <c r="H966716" s="54">
        <v>0.83574717432239631</v>
      </c>
      <c r="M966716" s="54">
        <v>2.1810000000000002E-3</v>
      </c>
    </row>
    <row r="966717" spans="3:13">
      <c r="C966717" s="54">
        <v>1.6758963639937639E-2</v>
      </c>
      <c r="H966717" s="54">
        <v>1.3788170063221501</v>
      </c>
      <c r="M966717" s="54">
        <v>1.5920000000000001E-3</v>
      </c>
    </row>
    <row r="966718" spans="3:13">
      <c r="C966718" s="54">
        <v>4.4672080474894009E-2</v>
      </c>
      <c r="H966718" s="54">
        <v>1.0096716356022046</v>
      </c>
      <c r="M966718" s="54">
        <v>1.5969999999999999E-3</v>
      </c>
    </row>
    <row r="966719" spans="3:13">
      <c r="C966719" s="54">
        <v>0.17436949880896915</v>
      </c>
      <c r="H966719" s="54">
        <v>0.38665621958351226</v>
      </c>
      <c r="M966719" s="54">
        <v>3.3798000000000002E-2</v>
      </c>
    </row>
    <row r="966720" spans="3:13">
      <c r="C966720" s="54">
        <v>3.6780465204438513E-2</v>
      </c>
      <c r="H966720" s="54">
        <v>1.0507508843656985</v>
      </c>
      <c r="M966720" s="54">
        <v>1.0460000000000001E-3</v>
      </c>
    </row>
    <row r="966721" spans="3:13">
      <c r="C966721" s="54">
        <v>3.0833000459134109E-2</v>
      </c>
      <c r="H966721" s="54">
        <v>0.83756723499575947</v>
      </c>
      <c r="M966721" s="54">
        <v>2.4780000000000002E-3</v>
      </c>
    </row>
    <row r="966722" spans="3:13">
      <c r="C966722" s="54">
        <v>3.8043685361934088E-2</v>
      </c>
      <c r="H966722" s="54">
        <v>0.739255292424569</v>
      </c>
      <c r="M966722" s="54">
        <v>3.6099999999999999E-3</v>
      </c>
    </row>
    <row r="966723" spans="3:13">
      <c r="C966723" s="54">
        <v>2.9140050401477605E-2</v>
      </c>
      <c r="H966723" s="54">
        <v>0.98815717751944543</v>
      </c>
      <c r="M966723" s="54">
        <v>1.361E-3</v>
      </c>
    </row>
    <row r="966724" spans="3:13">
      <c r="C966724" s="54">
        <v>4.9942922227896681E-2</v>
      </c>
      <c r="H966724" s="54">
        <v>1.014306074005735</v>
      </c>
      <c r="M966724" s="54">
        <v>9.41E-4</v>
      </c>
    </row>
    <row r="966725" spans="3:13">
      <c r="C966725" s="54">
        <v>4.9463082108494615E-2</v>
      </c>
      <c r="H966725" s="54">
        <v>0.82678008761581667</v>
      </c>
      <c r="M966725" s="54">
        <v>3.4619999999999998E-3</v>
      </c>
    </row>
    <row r="966726" spans="3:13">
      <c r="C966726" s="54">
        <v>4.606552000699727E-2</v>
      </c>
      <c r="H966726" s="54">
        <v>0.89469986428125048</v>
      </c>
      <c r="M966726" s="54">
        <v>2.5360000000000001E-3</v>
      </c>
    </row>
    <row r="966727" spans="3:13">
      <c r="C966727" s="54">
        <v>3.5554141456631529E-2</v>
      </c>
      <c r="H966727" s="54">
        <v>1.1950610358590832</v>
      </c>
      <c r="M966727" s="54">
        <v>4.1619999999999999E-3</v>
      </c>
    </row>
    <row r="966728" spans="3:13">
      <c r="C966728" s="54">
        <v>3.2671684903604142E-2</v>
      </c>
      <c r="H966728" s="54">
        <v>1.1379173950693919</v>
      </c>
      <c r="M966728" s="54">
        <v>2.0449999999999999E-3</v>
      </c>
    </row>
    <row r="966729" spans="3:13">
      <c r="C966729" s="54">
        <v>3.3631924750098185E-2</v>
      </c>
      <c r="H966729" s="54">
        <v>1.2654922075171169</v>
      </c>
      <c r="M966729" s="54">
        <v>3.0379999999999999E-3</v>
      </c>
    </row>
    <row r="966730" spans="3:13">
      <c r="C966730" s="54">
        <v>2.0936738861138157E-2</v>
      </c>
      <c r="H966730" s="54">
        <v>0.40589174644881959</v>
      </c>
      <c r="M966730" s="54">
        <v>6.1500000000000001E-3</v>
      </c>
    </row>
    <row r="966731" spans="3:13">
      <c r="C966731" s="54">
        <v>3.0772951187603426E-2</v>
      </c>
      <c r="H966731" s="54">
        <v>1.1107272593582402</v>
      </c>
      <c r="M966731" s="54">
        <v>2.5799999999999998E-3</v>
      </c>
    </row>
    <row r="966732" spans="3:13">
      <c r="C966732" s="54">
        <v>0.21190060412260434</v>
      </c>
      <c r="H966732" s="54">
        <v>0.90907293396195543</v>
      </c>
      <c r="M966732" s="54">
        <v>1.2007E-2</v>
      </c>
    </row>
    <row r="966733" spans="3:13">
      <c r="C966733" s="54">
        <v>5.8735137891407052E-2</v>
      </c>
      <c r="H966733" s="54">
        <v>2.1810264457932513</v>
      </c>
      <c r="M966733" s="54">
        <v>1.6843E-2</v>
      </c>
    </row>
    <row r="966734" spans="3:13">
      <c r="C966734" s="54">
        <v>1.791399797858231E-2</v>
      </c>
      <c r="H966734" s="54">
        <v>0.83331893671806789</v>
      </c>
      <c r="M966734" s="54">
        <v>1.6000000000000001E-3</v>
      </c>
    </row>
    <row r="966735" spans="3:13">
      <c r="C966735" s="54">
        <v>2.8595590197915115E-2</v>
      </c>
      <c r="H966735" s="54">
        <v>1.1021728286262631</v>
      </c>
      <c r="M966735" s="54">
        <v>2.0089999999999999E-3</v>
      </c>
    </row>
    <row r="966736" spans="3:13">
      <c r="C966736" s="54">
        <v>1.518851294974388E-2</v>
      </c>
      <c r="H966736" s="54">
        <v>0.73633525247542397</v>
      </c>
      <c r="M966736" s="54">
        <v>1.647E-3</v>
      </c>
    </row>
    <row r="966737" spans="3:13">
      <c r="C966737" s="54">
        <v>1.3152287542009386E-2</v>
      </c>
      <c r="H966737" s="54">
        <v>2.0654325961447135</v>
      </c>
      <c r="M966737" s="54">
        <v>3.503E-3</v>
      </c>
    </row>
    <row r="966738" spans="3:13">
      <c r="C966738" s="54">
        <v>3.223722703468343E-2</v>
      </c>
      <c r="H966738" s="54">
        <v>0.9780420492915104</v>
      </c>
      <c r="M966738" s="54">
        <v>1.668E-3</v>
      </c>
    </row>
    <row r="966739" spans="3:13">
      <c r="C966739" s="54">
        <v>2.3282267087558896E-4</v>
      </c>
      <c r="H966739" s="54">
        <v>0</v>
      </c>
      <c r="M966739" s="54">
        <v>4.1199999999999999E-4</v>
      </c>
    </row>
    <row r="983042" spans="3:13">
      <c r="C983042" s="54" t="s">
        <v>1223</v>
      </c>
      <c r="H983042" s="54" t="s">
        <v>1231</v>
      </c>
      <c r="M983042" s="54" t="s">
        <v>1224</v>
      </c>
    </row>
    <row r="983043" spans="3:13">
      <c r="C983043" s="54">
        <v>4.5059906413157817E-2</v>
      </c>
      <c r="H983043" s="54">
        <v>0.96371085163482217</v>
      </c>
      <c r="M983043" s="54">
        <v>9.9200000000000004E-4</v>
      </c>
    </row>
    <row r="983044" spans="3:13">
      <c r="C983044" s="54">
        <v>3.740606523632322E-2</v>
      </c>
      <c r="H983044" s="54">
        <v>0.48465474320031932</v>
      </c>
      <c r="M983044" s="54">
        <v>1.9996E-2</v>
      </c>
    </row>
    <row r="983045" spans="3:13">
      <c r="C983045" s="54">
        <v>2.1970145413600834E-2</v>
      </c>
      <c r="H983045" s="54">
        <v>1.5528938933845255</v>
      </c>
      <c r="M983045" s="54">
        <v>3.3969999999999998E-3</v>
      </c>
    </row>
    <row r="983046" spans="3:13">
      <c r="C983046" s="54">
        <v>2.8353772922653429E-2</v>
      </c>
      <c r="H983046" s="54">
        <v>0.57426789549802493</v>
      </c>
      <c r="M983046" s="54">
        <v>4.248E-3</v>
      </c>
    </row>
    <row r="983047" spans="3:13">
      <c r="C983047" s="54">
        <v>4.3049601739210519E-2</v>
      </c>
      <c r="H983047" s="54">
        <v>0.87481123848233699</v>
      </c>
      <c r="M983047" s="54">
        <v>2.7699999999999999E-3</v>
      </c>
    </row>
    <row r="983048" spans="3:13">
      <c r="C983048" s="54">
        <v>5.3876270837737335E-2</v>
      </c>
      <c r="H983048" s="54">
        <v>1.6349631897970485</v>
      </c>
      <c r="M983048" s="54">
        <v>7.2779999999999997E-3</v>
      </c>
    </row>
    <row r="983049" spans="3:13">
      <c r="C983049" s="54">
        <v>3.8925127935938782E-2</v>
      </c>
      <c r="H983049" s="54">
        <v>0.78659382910081799</v>
      </c>
      <c r="M983049" s="54">
        <v>8.7290000000000006E-3</v>
      </c>
    </row>
    <row r="983050" spans="3:13">
      <c r="C983050" s="54">
        <v>5.9039956989634164E-2</v>
      </c>
      <c r="H983050" s="54">
        <v>0.85731048901214202</v>
      </c>
      <c r="M983050" s="54">
        <v>1.3089999999999999E-2</v>
      </c>
    </row>
    <row r="983051" spans="3:13">
      <c r="C983051" s="54">
        <v>1.7418226726490772E-2</v>
      </c>
      <c r="H983051" s="54">
        <v>0.25225860529032862</v>
      </c>
      <c r="M983051" s="54">
        <v>1.005E-2</v>
      </c>
    </row>
    <row r="983052" spans="3:13">
      <c r="C983052" s="54">
        <v>9.1568055162327189E-2</v>
      </c>
      <c r="H983052" s="54">
        <v>1.154522391840624</v>
      </c>
      <c r="M983052" s="54">
        <v>4.1910000000000003E-3</v>
      </c>
    </row>
    <row r="983053" spans="3:13">
      <c r="C983053" s="54">
        <v>4.5129438923112934E-2</v>
      </c>
      <c r="H983053" s="54">
        <v>1.0402996069596908</v>
      </c>
      <c r="M983053" s="54">
        <v>6.5300000000000004E-4</v>
      </c>
    </row>
    <row r="983054" spans="3:13">
      <c r="C983054" s="54">
        <v>4.1730626595018916E-2</v>
      </c>
      <c r="H983054" s="54">
        <v>0.94988981372467185</v>
      </c>
      <c r="M983054" s="54">
        <v>1.916E-3</v>
      </c>
    </row>
    <row r="983055" spans="3:13">
      <c r="C983055" s="54">
        <v>5.2828648431803092E-2</v>
      </c>
      <c r="H983055" s="54">
        <v>1.3137761622372364</v>
      </c>
      <c r="M983055" s="54">
        <v>6.2769999999999996E-3</v>
      </c>
    </row>
    <row r="983056" spans="3:13">
      <c r="C983056" s="54">
        <v>4.7758138428611513E-2</v>
      </c>
      <c r="H983056" s="54">
        <v>0.8876933323560392</v>
      </c>
      <c r="M983056" s="54">
        <v>3.8040000000000001E-3</v>
      </c>
    </row>
    <row r="983057" spans="3:13">
      <c r="C983057" s="54">
        <v>8.8370421335362992E-2</v>
      </c>
      <c r="H983057" s="54">
        <v>2.4315377357932824</v>
      </c>
      <c r="M983057" s="54">
        <v>2.2339999999999999E-2</v>
      </c>
    </row>
    <row r="983058" spans="3:13">
      <c r="C983058" s="54">
        <v>4.8270998206646161E-2</v>
      </c>
      <c r="H983058" s="54">
        <v>0.55191354779714785</v>
      </c>
      <c r="M983058" s="54">
        <v>1.2579E-2</v>
      </c>
    </row>
    <row r="983059" spans="3:13">
      <c r="C983059" s="54">
        <v>2.7435635935830843E-2</v>
      </c>
      <c r="H983059" s="54">
        <v>1.6581670704781704</v>
      </c>
      <c r="M983059" s="54">
        <v>4.7390000000000002E-3</v>
      </c>
    </row>
    <row r="983060" spans="3:13">
      <c r="C983060" s="54">
        <v>2.742604567359538E-2</v>
      </c>
      <c r="H983060" s="54">
        <v>0.88366407396570612</v>
      </c>
      <c r="M983060" s="54">
        <v>5.1710000000000002E-3</v>
      </c>
    </row>
    <row r="983061" spans="3:13">
      <c r="C983061" s="54">
        <v>5.7792811386112482E-2</v>
      </c>
      <c r="H983061" s="54">
        <v>0.66057008419578356</v>
      </c>
      <c r="M983061" s="54">
        <v>6.143E-3</v>
      </c>
    </row>
    <row r="983062" spans="3:13">
      <c r="C983062" s="54">
        <v>6.4995701246970891E-2</v>
      </c>
      <c r="H983062" s="54">
        <v>2.630158826949538</v>
      </c>
      <c r="M983062" s="54">
        <v>2.1676000000000001E-2</v>
      </c>
    </row>
    <row r="983063" spans="3:13">
      <c r="C983063" s="54">
        <v>0.10947431096420152</v>
      </c>
      <c r="H983063" s="54">
        <v>0.86445994415991845</v>
      </c>
      <c r="M983063" s="54">
        <v>1.337E-2</v>
      </c>
    </row>
    <row r="983064" spans="3:13">
      <c r="C983064" s="54">
        <v>4.4348950832952018E-2</v>
      </c>
      <c r="H983064" s="54">
        <v>0.86301017683041092</v>
      </c>
      <c r="M983064" s="54">
        <v>2.7339999999999999E-3</v>
      </c>
    </row>
    <row r="983065" spans="3:13">
      <c r="C983065" s="54">
        <v>8.8908291109755275E-2</v>
      </c>
      <c r="H983065" s="54">
        <v>0.68328399888534475</v>
      </c>
      <c r="M983065" s="54">
        <v>7.2820000000000003E-3</v>
      </c>
    </row>
    <row r="983066" spans="3:13">
      <c r="C983066" s="54">
        <v>6.6992408544587365E-2</v>
      </c>
      <c r="H983066" s="54">
        <v>0.666441979335476</v>
      </c>
      <c r="M983066" s="54">
        <v>8.4410000000000006E-3</v>
      </c>
    </row>
    <row r="983067" spans="3:13">
      <c r="C983067" s="54">
        <v>0.10230260038894111</v>
      </c>
      <c r="H983067" s="54">
        <v>0.84439309162889109</v>
      </c>
      <c r="M983067" s="54">
        <v>6.8950000000000001E-3</v>
      </c>
    </row>
    <row r="983068" spans="3:13">
      <c r="C983068" s="54">
        <v>7.516506817407069E-2</v>
      </c>
      <c r="H983068" s="54">
        <v>1.7888826926117365</v>
      </c>
      <c r="M983068" s="54">
        <v>1.6150000000000001E-2</v>
      </c>
    </row>
    <row r="983069" spans="3:13">
      <c r="C983069" s="54">
        <v>8.8458315191676198E-2</v>
      </c>
      <c r="H983069" s="54">
        <v>1.7695245186193906</v>
      </c>
      <c r="M983069" s="54">
        <v>2.2046E-2</v>
      </c>
    </row>
    <row r="983070" spans="3:13">
      <c r="C983070" s="54">
        <v>5.2766475957823467E-2</v>
      </c>
      <c r="H983070" s="54">
        <v>2.4769566916721195</v>
      </c>
      <c r="M983070" s="54">
        <v>2.1288999999999999E-2</v>
      </c>
    </row>
    <row r="983071" spans="3:13">
      <c r="C983071" s="54">
        <v>7.8882082704643655E-2</v>
      </c>
      <c r="H983071" s="54">
        <v>0.72338969418707011</v>
      </c>
      <c r="M983071" s="54">
        <v>7.0829999999999999E-3</v>
      </c>
    </row>
    <row r="983072" spans="3:13">
      <c r="C983072" s="54">
        <v>3.9934319161730007E-2</v>
      </c>
      <c r="H983072" s="54">
        <v>1.2145187102184853</v>
      </c>
      <c r="M983072" s="54">
        <v>4.457E-3</v>
      </c>
    </row>
    <row r="983073" spans="3:13">
      <c r="C983073" s="54">
        <v>4.9473520138967865E-2</v>
      </c>
      <c r="H983073" s="54">
        <v>0.92719115036015176</v>
      </c>
      <c r="M983073" s="54">
        <v>1.5319999999999999E-3</v>
      </c>
    </row>
    <row r="983074" spans="3:13">
      <c r="C983074" s="54">
        <v>8.5933283501507376E-2</v>
      </c>
      <c r="H983074" s="54">
        <v>0.95710533333531134</v>
      </c>
      <c r="M983074" s="54">
        <v>3.5469999999999998E-3</v>
      </c>
    </row>
    <row r="983075" spans="3:13">
      <c r="C983075" s="54">
        <v>8.3903037486537879E-2</v>
      </c>
      <c r="H983075" s="54">
        <v>0.13624322388541518</v>
      </c>
      <c r="M983075" s="54">
        <v>6.3480999999999996E-2</v>
      </c>
    </row>
    <row r="983076" spans="3:13">
      <c r="C983076" s="54">
        <v>4.5096203660596627E-2</v>
      </c>
      <c r="H983076" s="54">
        <v>0.83910288255265753</v>
      </c>
      <c r="M983076" s="54">
        <v>7.3130000000000001E-3</v>
      </c>
    </row>
    <row r="983077" spans="3:13">
      <c r="C983077" s="54">
        <v>4.74561892762718E-2</v>
      </c>
      <c r="H983077" s="54">
        <v>1.4575501446143102</v>
      </c>
      <c r="M983077" s="54">
        <v>4.4929999999999996E-3</v>
      </c>
    </row>
    <row r="983078" spans="3:13">
      <c r="C983078" s="54">
        <v>3.7301771902409665E-2</v>
      </c>
      <c r="H983078" s="54">
        <v>1.0723226474119376</v>
      </c>
      <c r="M983078" s="54">
        <v>3.0240000000000002E-3</v>
      </c>
    </row>
    <row r="983079" spans="3:13">
      <c r="C983079" s="54">
        <v>8.197247570591551E-2</v>
      </c>
      <c r="H983079" s="54">
        <v>0.9516682562066946</v>
      </c>
      <c r="M983079" s="54">
        <v>9.8930000000000008E-3</v>
      </c>
    </row>
    <row r="983080" spans="3:13">
      <c r="C983080" s="54">
        <v>4.5973586897288622E-2</v>
      </c>
      <c r="H983080" s="54">
        <v>3.9069277819552592</v>
      </c>
      <c r="M983080" s="54">
        <v>1.7845E-2</v>
      </c>
    </row>
    <row r="983081" spans="3:13">
      <c r="C983081" s="54">
        <v>0.18682881943400589</v>
      </c>
      <c r="H983081" s="54">
        <v>1.4149805236485815</v>
      </c>
      <c r="M983081" s="54">
        <v>2.3365E-2</v>
      </c>
    </row>
    <row r="983082" spans="3:13">
      <c r="C983082" s="54">
        <v>6.1667944916421961E-2</v>
      </c>
      <c r="H983082" s="54">
        <v>0.73671190350136773</v>
      </c>
      <c r="M983082" s="54">
        <v>5.1799999999999997E-3</v>
      </c>
    </row>
    <row r="983083" spans="3:13">
      <c r="C983083" s="54">
        <v>4.5748725448924728E-2</v>
      </c>
      <c r="H983083" s="54">
        <v>0.74928826455297004</v>
      </c>
      <c r="M983083" s="54">
        <v>4.9179999999999996E-3</v>
      </c>
    </row>
    <row r="983084" spans="3:13">
      <c r="C983084" s="54">
        <v>5.0761740725950395E-3</v>
      </c>
      <c r="H983084" s="54">
        <v>0.54569985204507288</v>
      </c>
      <c r="M983084" s="54">
        <v>7.9500000000000003E-4</v>
      </c>
    </row>
    <row r="983085" spans="3:13">
      <c r="C983085" s="54">
        <v>5.5107664181402539E-2</v>
      </c>
      <c r="H983085" s="54">
        <v>1.4250839924543612</v>
      </c>
      <c r="M983085" s="54">
        <v>6.5550000000000001E-3</v>
      </c>
    </row>
    <row r="983086" spans="3:13">
      <c r="C983086" s="54">
        <v>4.7591062335360472E-2</v>
      </c>
      <c r="H983086" s="54">
        <v>0.83021181325111582</v>
      </c>
      <c r="M983086" s="54">
        <v>7.489E-3</v>
      </c>
    </row>
    <row r="983087" spans="3:13">
      <c r="C983087" s="54">
        <v>2.8721736505302364E-2</v>
      </c>
      <c r="H983087" s="54">
        <v>0.93417573124540798</v>
      </c>
      <c r="M983087" s="54">
        <v>3.124E-3</v>
      </c>
    </row>
    <row r="983088" spans="3:13">
      <c r="C983088" s="54">
        <v>5.3545676131504905E-2</v>
      </c>
      <c r="H983088" s="54">
        <v>0.36545298179453939</v>
      </c>
      <c r="M983088" s="54">
        <v>2.6477000000000001E-2</v>
      </c>
    </row>
    <row r="983089" spans="3:13">
      <c r="C983089" s="54">
        <v>8.782093497681267E-4</v>
      </c>
      <c r="H983089" s="54">
        <v>1.2507751101830376</v>
      </c>
      <c r="M983089" s="54">
        <v>9.1000000000000003E-5</v>
      </c>
    </row>
    <row r="983090" spans="3:13">
      <c r="C983090" s="54">
        <v>4.0710265854282647E-2</v>
      </c>
      <c r="H983090" s="54">
        <v>0.75982678985877961</v>
      </c>
      <c r="M983090" s="54">
        <v>3.0360000000000001E-3</v>
      </c>
    </row>
    <row r="983091" spans="3:13">
      <c r="C983091" s="54">
        <v>3.7781665327779997E-2</v>
      </c>
      <c r="H983091" s="54">
        <v>7.089317904691167E-2</v>
      </c>
      <c r="M983091" s="54">
        <v>4.8391000000000003E-2</v>
      </c>
    </row>
    <row r="983092" spans="3:13">
      <c r="C983092" s="54">
        <v>2.120680180811968E-2</v>
      </c>
      <c r="H983092" s="54">
        <v>1.0771734258004013</v>
      </c>
      <c r="M983092" s="54">
        <v>2.3319999999999999E-3</v>
      </c>
    </row>
    <row r="983093" spans="3:13">
      <c r="C983093" s="54">
        <v>3.6479641426960814E-2</v>
      </c>
      <c r="H983093" s="54">
        <v>0.96927529759454656</v>
      </c>
      <c r="M983093" s="54">
        <v>2.2920000000000002E-3</v>
      </c>
    </row>
    <row r="983094" spans="3:13">
      <c r="C983094" s="54">
        <v>4.888758063401643E-2</v>
      </c>
      <c r="H983094" s="54">
        <v>0.92008399688319353</v>
      </c>
      <c r="M983094" s="54">
        <v>1.7899999999999999E-3</v>
      </c>
    </row>
    <row r="983095" spans="3:13">
      <c r="C983095" s="54">
        <v>2.9489443027787415E-2</v>
      </c>
      <c r="H983095" s="54">
        <v>0.8572094592102032</v>
      </c>
      <c r="M983095" s="54">
        <v>2.836E-3</v>
      </c>
    </row>
    <row r="983096" spans="3:13">
      <c r="C983096" s="54">
        <v>3.5794206211355054E-2</v>
      </c>
      <c r="H983096" s="54">
        <v>0.51795685396217339</v>
      </c>
      <c r="M983096" s="54">
        <v>8.0450000000000001E-3</v>
      </c>
    </row>
    <row r="983097" spans="3:13">
      <c r="C983097" s="54">
        <v>8.885580293093491E-2</v>
      </c>
      <c r="H983097" s="54">
        <v>1.3172831496082702</v>
      </c>
      <c r="M983097" s="54">
        <v>9.3650000000000001E-3</v>
      </c>
    </row>
    <row r="983098" spans="3:13">
      <c r="C983098" s="54">
        <v>2.8603795598854315E-2</v>
      </c>
      <c r="H983098" s="54">
        <v>0.61637458364227082</v>
      </c>
      <c r="M983098" s="54">
        <v>3.7799999999999999E-3</v>
      </c>
    </row>
    <row r="983099" spans="3:13">
      <c r="C983099" s="54">
        <v>2.9750287577154391E-2</v>
      </c>
      <c r="H983099" s="54">
        <v>0.94882610255893773</v>
      </c>
      <c r="M983099" s="54">
        <v>8.1800000000000004E-4</v>
      </c>
    </row>
    <row r="983100" spans="3:13">
      <c r="C983100" s="54">
        <v>4.3960780015009325E-2</v>
      </c>
      <c r="H983100" s="54">
        <v>0.83574717432239631</v>
      </c>
      <c r="M983100" s="54">
        <v>2.1810000000000002E-3</v>
      </c>
    </row>
    <row r="983101" spans="3:13">
      <c r="C983101" s="54">
        <v>1.6758963639937639E-2</v>
      </c>
      <c r="H983101" s="54">
        <v>1.3788170063221501</v>
      </c>
      <c r="M983101" s="54">
        <v>1.5920000000000001E-3</v>
      </c>
    </row>
    <row r="983102" spans="3:13">
      <c r="C983102" s="54">
        <v>4.4672080474894009E-2</v>
      </c>
      <c r="H983102" s="54">
        <v>1.0096716356022046</v>
      </c>
      <c r="M983102" s="54">
        <v>1.5969999999999999E-3</v>
      </c>
    </row>
    <row r="983103" spans="3:13">
      <c r="C983103" s="54">
        <v>0.17436949880896915</v>
      </c>
      <c r="H983103" s="54">
        <v>0.38665621958351226</v>
      </c>
      <c r="M983103" s="54">
        <v>3.3798000000000002E-2</v>
      </c>
    </row>
    <row r="983104" spans="3:13">
      <c r="C983104" s="54">
        <v>3.6780465204438513E-2</v>
      </c>
      <c r="H983104" s="54">
        <v>1.0507508843656985</v>
      </c>
      <c r="M983104" s="54">
        <v>1.0460000000000001E-3</v>
      </c>
    </row>
    <row r="983105" spans="3:13">
      <c r="C983105" s="54">
        <v>3.0833000459134109E-2</v>
      </c>
      <c r="H983105" s="54">
        <v>0.83756723499575947</v>
      </c>
      <c r="M983105" s="54">
        <v>2.4780000000000002E-3</v>
      </c>
    </row>
    <row r="983106" spans="3:13">
      <c r="C983106" s="54">
        <v>3.8043685361934088E-2</v>
      </c>
      <c r="H983106" s="54">
        <v>0.739255292424569</v>
      </c>
      <c r="M983106" s="54">
        <v>3.6099999999999999E-3</v>
      </c>
    </row>
    <row r="983107" spans="3:13">
      <c r="C983107" s="54">
        <v>2.9140050401477605E-2</v>
      </c>
      <c r="H983107" s="54">
        <v>0.98815717751944543</v>
      </c>
      <c r="M983107" s="54">
        <v>1.361E-3</v>
      </c>
    </row>
    <row r="983108" spans="3:13">
      <c r="C983108" s="54">
        <v>4.9942922227896681E-2</v>
      </c>
      <c r="H983108" s="54">
        <v>1.014306074005735</v>
      </c>
      <c r="M983108" s="54">
        <v>9.41E-4</v>
      </c>
    </row>
    <row r="983109" spans="3:13">
      <c r="C983109" s="54">
        <v>4.9463082108494615E-2</v>
      </c>
      <c r="H983109" s="54">
        <v>0.82678008761581667</v>
      </c>
      <c r="M983109" s="54">
        <v>3.4619999999999998E-3</v>
      </c>
    </row>
    <row r="983110" spans="3:13">
      <c r="C983110" s="54">
        <v>4.606552000699727E-2</v>
      </c>
      <c r="H983110" s="54">
        <v>0.89469986428125048</v>
      </c>
      <c r="M983110" s="54">
        <v>2.5360000000000001E-3</v>
      </c>
    </row>
    <row r="983111" spans="3:13">
      <c r="C983111" s="54">
        <v>3.5554141456631529E-2</v>
      </c>
      <c r="H983111" s="54">
        <v>1.1950610358590832</v>
      </c>
      <c r="M983111" s="54">
        <v>4.1619999999999999E-3</v>
      </c>
    </row>
    <row r="983112" spans="3:13">
      <c r="C983112" s="54">
        <v>3.2671684903604142E-2</v>
      </c>
      <c r="H983112" s="54">
        <v>1.1379173950693919</v>
      </c>
      <c r="M983112" s="54">
        <v>2.0449999999999999E-3</v>
      </c>
    </row>
    <row r="983113" spans="3:13">
      <c r="C983113" s="54">
        <v>3.3631924750098185E-2</v>
      </c>
      <c r="H983113" s="54">
        <v>1.2654922075171169</v>
      </c>
      <c r="M983113" s="54">
        <v>3.0379999999999999E-3</v>
      </c>
    </row>
    <row r="983114" spans="3:13">
      <c r="C983114" s="54">
        <v>2.0936738861138157E-2</v>
      </c>
      <c r="H983114" s="54">
        <v>0.40589174644881959</v>
      </c>
      <c r="M983114" s="54">
        <v>6.1500000000000001E-3</v>
      </c>
    </row>
    <row r="983115" spans="3:13">
      <c r="C983115" s="54">
        <v>3.0772951187603426E-2</v>
      </c>
      <c r="H983115" s="54">
        <v>1.1107272593582402</v>
      </c>
      <c r="M983115" s="54">
        <v>2.5799999999999998E-3</v>
      </c>
    </row>
    <row r="983116" spans="3:13">
      <c r="C983116" s="54">
        <v>0.21190060412260434</v>
      </c>
      <c r="H983116" s="54">
        <v>0.90907293396195543</v>
      </c>
      <c r="M983116" s="54">
        <v>1.2007E-2</v>
      </c>
    </row>
    <row r="983117" spans="3:13">
      <c r="C983117" s="54">
        <v>5.8735137891407052E-2</v>
      </c>
      <c r="H983117" s="54">
        <v>2.1810264457932513</v>
      </c>
      <c r="M983117" s="54">
        <v>1.6843E-2</v>
      </c>
    </row>
    <row r="983118" spans="3:13">
      <c r="C983118" s="54">
        <v>1.791399797858231E-2</v>
      </c>
      <c r="H983118" s="54">
        <v>0.83331893671806789</v>
      </c>
      <c r="M983118" s="54">
        <v>1.6000000000000001E-3</v>
      </c>
    </row>
    <row r="983119" spans="3:13">
      <c r="C983119" s="54">
        <v>2.8595590197915115E-2</v>
      </c>
      <c r="H983119" s="54">
        <v>1.1021728286262631</v>
      </c>
      <c r="M983119" s="54">
        <v>2.0089999999999999E-3</v>
      </c>
    </row>
    <row r="983120" spans="3:13">
      <c r="C983120" s="54">
        <v>1.518851294974388E-2</v>
      </c>
      <c r="H983120" s="54">
        <v>0.73633525247542397</v>
      </c>
      <c r="M983120" s="54">
        <v>1.647E-3</v>
      </c>
    </row>
    <row r="983121" spans="3:13">
      <c r="C983121" s="54">
        <v>1.3152287542009386E-2</v>
      </c>
      <c r="H983121" s="54">
        <v>2.0654325961447135</v>
      </c>
      <c r="M983121" s="54">
        <v>3.503E-3</v>
      </c>
    </row>
    <row r="983122" spans="3:13">
      <c r="C983122" s="54">
        <v>3.223722703468343E-2</v>
      </c>
      <c r="H983122" s="54">
        <v>0.9780420492915104</v>
      </c>
      <c r="M983122" s="54">
        <v>1.668E-3</v>
      </c>
    </row>
    <row r="983123" spans="3:13">
      <c r="C983123" s="54">
        <v>2.3282267087558896E-4</v>
      </c>
      <c r="H983123" s="54">
        <v>0</v>
      </c>
      <c r="M983123" s="54">
        <v>4.1199999999999999E-4</v>
      </c>
    </row>
    <row r="999426" spans="3:13">
      <c r="C999426" s="54" t="s">
        <v>1223</v>
      </c>
      <c r="H999426" s="54" t="s">
        <v>1231</v>
      </c>
      <c r="M999426" s="54" t="s">
        <v>1224</v>
      </c>
    </row>
    <row r="999427" spans="3:13">
      <c r="C999427" s="54">
        <v>4.5059906413157817E-2</v>
      </c>
      <c r="H999427" s="54">
        <v>0.96371085163482217</v>
      </c>
      <c r="M999427" s="54">
        <v>9.9200000000000004E-4</v>
      </c>
    </row>
    <row r="999428" spans="3:13">
      <c r="C999428" s="54">
        <v>3.740606523632322E-2</v>
      </c>
      <c r="H999428" s="54">
        <v>0.48465474320031932</v>
      </c>
      <c r="M999428" s="54">
        <v>1.9996E-2</v>
      </c>
    </row>
    <row r="999429" spans="3:13">
      <c r="C999429" s="54">
        <v>2.1970145413600834E-2</v>
      </c>
      <c r="H999429" s="54">
        <v>1.5528938933845255</v>
      </c>
      <c r="M999429" s="54">
        <v>3.3969999999999998E-3</v>
      </c>
    </row>
    <row r="999430" spans="3:13">
      <c r="C999430" s="54">
        <v>2.8353772922653429E-2</v>
      </c>
      <c r="H999430" s="54">
        <v>0.57426789549802493</v>
      </c>
      <c r="M999430" s="54">
        <v>4.248E-3</v>
      </c>
    </row>
    <row r="999431" spans="3:13">
      <c r="C999431" s="54">
        <v>4.3049601739210519E-2</v>
      </c>
      <c r="H999431" s="54">
        <v>0.87481123848233699</v>
      </c>
      <c r="M999431" s="54">
        <v>2.7699999999999999E-3</v>
      </c>
    </row>
    <row r="999432" spans="3:13">
      <c r="C999432" s="54">
        <v>5.3876270837737335E-2</v>
      </c>
      <c r="H999432" s="54">
        <v>1.6349631897970485</v>
      </c>
      <c r="M999432" s="54">
        <v>7.2779999999999997E-3</v>
      </c>
    </row>
    <row r="999433" spans="3:13">
      <c r="C999433" s="54">
        <v>3.8925127935938782E-2</v>
      </c>
      <c r="H999433" s="54">
        <v>0.78659382910081799</v>
      </c>
      <c r="M999433" s="54">
        <v>8.7290000000000006E-3</v>
      </c>
    </row>
    <row r="999434" spans="3:13">
      <c r="C999434" s="54">
        <v>5.9039956989634164E-2</v>
      </c>
      <c r="H999434" s="54">
        <v>0.85731048901214202</v>
      </c>
      <c r="M999434" s="54">
        <v>1.3089999999999999E-2</v>
      </c>
    </row>
    <row r="999435" spans="3:13">
      <c r="C999435" s="54">
        <v>1.7418226726490772E-2</v>
      </c>
      <c r="H999435" s="54">
        <v>0.25225860529032862</v>
      </c>
      <c r="M999435" s="54">
        <v>1.005E-2</v>
      </c>
    </row>
    <row r="999436" spans="3:13">
      <c r="C999436" s="54">
        <v>9.1568055162327189E-2</v>
      </c>
      <c r="H999436" s="54">
        <v>1.154522391840624</v>
      </c>
      <c r="M999436" s="54">
        <v>4.1910000000000003E-3</v>
      </c>
    </row>
    <row r="999437" spans="3:13">
      <c r="C999437" s="54">
        <v>4.5129438923112934E-2</v>
      </c>
      <c r="H999437" s="54">
        <v>1.0402996069596908</v>
      </c>
      <c r="M999437" s="54">
        <v>6.5300000000000004E-4</v>
      </c>
    </row>
    <row r="999438" spans="3:13">
      <c r="C999438" s="54">
        <v>4.1730626595018916E-2</v>
      </c>
      <c r="H999438" s="54">
        <v>0.94988981372467185</v>
      </c>
      <c r="M999438" s="54">
        <v>1.916E-3</v>
      </c>
    </row>
    <row r="999439" spans="3:13">
      <c r="C999439" s="54">
        <v>5.2828648431803092E-2</v>
      </c>
      <c r="H999439" s="54">
        <v>1.3137761622372364</v>
      </c>
      <c r="M999439" s="54">
        <v>6.2769999999999996E-3</v>
      </c>
    </row>
    <row r="999440" spans="3:13">
      <c r="C999440" s="54">
        <v>4.7758138428611513E-2</v>
      </c>
      <c r="H999440" s="54">
        <v>0.8876933323560392</v>
      </c>
      <c r="M999440" s="54">
        <v>3.8040000000000001E-3</v>
      </c>
    </row>
    <row r="999441" spans="3:13">
      <c r="C999441" s="54">
        <v>8.8370421335362992E-2</v>
      </c>
      <c r="H999441" s="54">
        <v>2.4315377357932824</v>
      </c>
      <c r="M999441" s="54">
        <v>2.2339999999999999E-2</v>
      </c>
    </row>
    <row r="999442" spans="3:13">
      <c r="C999442" s="54">
        <v>4.8270998206646161E-2</v>
      </c>
      <c r="H999442" s="54">
        <v>0.55191354779714785</v>
      </c>
      <c r="M999442" s="54">
        <v>1.2579E-2</v>
      </c>
    </row>
    <row r="999443" spans="3:13">
      <c r="C999443" s="54">
        <v>2.7435635935830843E-2</v>
      </c>
      <c r="H999443" s="54">
        <v>1.6581670704781704</v>
      </c>
      <c r="M999443" s="54">
        <v>4.7390000000000002E-3</v>
      </c>
    </row>
    <row r="999444" spans="3:13">
      <c r="C999444" s="54">
        <v>2.742604567359538E-2</v>
      </c>
      <c r="H999444" s="54">
        <v>0.88366407396570612</v>
      </c>
      <c r="M999444" s="54">
        <v>5.1710000000000002E-3</v>
      </c>
    </row>
    <row r="999445" spans="3:13">
      <c r="C999445" s="54">
        <v>5.7792811386112482E-2</v>
      </c>
      <c r="H999445" s="54">
        <v>0.66057008419578356</v>
      </c>
      <c r="M999445" s="54">
        <v>6.143E-3</v>
      </c>
    </row>
    <row r="999446" spans="3:13">
      <c r="C999446" s="54">
        <v>6.4995701246970891E-2</v>
      </c>
      <c r="H999446" s="54">
        <v>2.630158826949538</v>
      </c>
      <c r="M999446" s="54">
        <v>2.1676000000000001E-2</v>
      </c>
    </row>
    <row r="999447" spans="3:13">
      <c r="C999447" s="54">
        <v>0.10947431096420152</v>
      </c>
      <c r="H999447" s="54">
        <v>0.86445994415991845</v>
      </c>
      <c r="M999447" s="54">
        <v>1.337E-2</v>
      </c>
    </row>
    <row r="999448" spans="3:13">
      <c r="C999448" s="54">
        <v>4.4348950832952018E-2</v>
      </c>
      <c r="H999448" s="54">
        <v>0.86301017683041092</v>
      </c>
      <c r="M999448" s="54">
        <v>2.7339999999999999E-3</v>
      </c>
    </row>
    <row r="999449" spans="3:13">
      <c r="C999449" s="54">
        <v>8.8908291109755275E-2</v>
      </c>
      <c r="H999449" s="54">
        <v>0.68328399888534475</v>
      </c>
      <c r="M999449" s="54">
        <v>7.2820000000000003E-3</v>
      </c>
    </row>
    <row r="999450" spans="3:13">
      <c r="C999450" s="54">
        <v>6.6992408544587365E-2</v>
      </c>
      <c r="H999450" s="54">
        <v>0.666441979335476</v>
      </c>
      <c r="M999450" s="54">
        <v>8.4410000000000006E-3</v>
      </c>
    </row>
    <row r="999451" spans="3:13">
      <c r="C999451" s="54">
        <v>0.10230260038894111</v>
      </c>
      <c r="H999451" s="54">
        <v>0.84439309162889109</v>
      </c>
      <c r="M999451" s="54">
        <v>6.8950000000000001E-3</v>
      </c>
    </row>
    <row r="999452" spans="3:13">
      <c r="C999452" s="54">
        <v>7.516506817407069E-2</v>
      </c>
      <c r="H999452" s="54">
        <v>1.7888826926117365</v>
      </c>
      <c r="M999452" s="54">
        <v>1.6150000000000001E-2</v>
      </c>
    </row>
    <row r="999453" spans="3:13">
      <c r="C999453" s="54">
        <v>8.8458315191676198E-2</v>
      </c>
      <c r="H999453" s="54">
        <v>1.7695245186193906</v>
      </c>
      <c r="M999453" s="54">
        <v>2.2046E-2</v>
      </c>
    </row>
    <row r="999454" spans="3:13">
      <c r="C999454" s="54">
        <v>5.2766475957823467E-2</v>
      </c>
      <c r="H999454" s="54">
        <v>2.4769566916721195</v>
      </c>
      <c r="M999454" s="54">
        <v>2.1288999999999999E-2</v>
      </c>
    </row>
    <row r="999455" spans="3:13">
      <c r="C999455" s="54">
        <v>7.8882082704643655E-2</v>
      </c>
      <c r="H999455" s="54">
        <v>0.72338969418707011</v>
      </c>
      <c r="M999455" s="54">
        <v>7.0829999999999999E-3</v>
      </c>
    </row>
    <row r="999456" spans="3:13">
      <c r="C999456" s="54">
        <v>3.9934319161730007E-2</v>
      </c>
      <c r="H999456" s="54">
        <v>1.2145187102184853</v>
      </c>
      <c r="M999456" s="54">
        <v>4.457E-3</v>
      </c>
    </row>
    <row r="999457" spans="3:13">
      <c r="C999457" s="54">
        <v>4.9473520138967865E-2</v>
      </c>
      <c r="H999457" s="54">
        <v>0.92719115036015176</v>
      </c>
      <c r="M999457" s="54">
        <v>1.5319999999999999E-3</v>
      </c>
    </row>
    <row r="999458" spans="3:13">
      <c r="C999458" s="54">
        <v>8.5933283501507376E-2</v>
      </c>
      <c r="H999458" s="54">
        <v>0.95710533333531134</v>
      </c>
      <c r="M999458" s="54">
        <v>3.5469999999999998E-3</v>
      </c>
    </row>
    <row r="999459" spans="3:13">
      <c r="C999459" s="54">
        <v>8.3903037486537879E-2</v>
      </c>
      <c r="H999459" s="54">
        <v>0.13624322388541518</v>
      </c>
      <c r="M999459" s="54">
        <v>6.3480999999999996E-2</v>
      </c>
    </row>
    <row r="999460" spans="3:13">
      <c r="C999460" s="54">
        <v>4.5096203660596627E-2</v>
      </c>
      <c r="H999460" s="54">
        <v>0.83910288255265753</v>
      </c>
      <c r="M999460" s="54">
        <v>7.3130000000000001E-3</v>
      </c>
    </row>
    <row r="999461" spans="3:13">
      <c r="C999461" s="54">
        <v>4.74561892762718E-2</v>
      </c>
      <c r="H999461" s="54">
        <v>1.4575501446143102</v>
      </c>
      <c r="M999461" s="54">
        <v>4.4929999999999996E-3</v>
      </c>
    </row>
    <row r="999462" spans="3:13">
      <c r="C999462" s="54">
        <v>3.7301771902409665E-2</v>
      </c>
      <c r="H999462" s="54">
        <v>1.0723226474119376</v>
      </c>
      <c r="M999462" s="54">
        <v>3.0240000000000002E-3</v>
      </c>
    </row>
    <row r="999463" spans="3:13">
      <c r="C999463" s="54">
        <v>8.197247570591551E-2</v>
      </c>
      <c r="H999463" s="54">
        <v>0.9516682562066946</v>
      </c>
      <c r="M999463" s="54">
        <v>9.8930000000000008E-3</v>
      </c>
    </row>
    <row r="999464" spans="3:13">
      <c r="C999464" s="54">
        <v>4.5973586897288622E-2</v>
      </c>
      <c r="H999464" s="54">
        <v>3.9069277819552592</v>
      </c>
      <c r="M999464" s="54">
        <v>1.7845E-2</v>
      </c>
    </row>
    <row r="999465" spans="3:13">
      <c r="C999465" s="54">
        <v>0.18682881943400589</v>
      </c>
      <c r="H999465" s="54">
        <v>1.4149805236485815</v>
      </c>
      <c r="M999465" s="54">
        <v>2.3365E-2</v>
      </c>
    </row>
    <row r="999466" spans="3:13">
      <c r="C999466" s="54">
        <v>6.1667944916421961E-2</v>
      </c>
      <c r="H999466" s="54">
        <v>0.73671190350136773</v>
      </c>
      <c r="M999466" s="54">
        <v>5.1799999999999997E-3</v>
      </c>
    </row>
    <row r="999467" spans="3:13">
      <c r="C999467" s="54">
        <v>4.5748725448924728E-2</v>
      </c>
      <c r="H999467" s="54">
        <v>0.74928826455297004</v>
      </c>
      <c r="M999467" s="54">
        <v>4.9179999999999996E-3</v>
      </c>
    </row>
    <row r="999468" spans="3:13">
      <c r="C999468" s="54">
        <v>5.0761740725950395E-3</v>
      </c>
      <c r="H999468" s="54">
        <v>0.54569985204507288</v>
      </c>
      <c r="M999468" s="54">
        <v>7.9500000000000003E-4</v>
      </c>
    </row>
    <row r="999469" spans="3:13">
      <c r="C999469" s="54">
        <v>5.5107664181402539E-2</v>
      </c>
      <c r="H999469" s="54">
        <v>1.4250839924543612</v>
      </c>
      <c r="M999469" s="54">
        <v>6.5550000000000001E-3</v>
      </c>
    </row>
    <row r="999470" spans="3:13">
      <c r="C999470" s="54">
        <v>4.7591062335360472E-2</v>
      </c>
      <c r="H999470" s="54">
        <v>0.83021181325111582</v>
      </c>
      <c r="M999470" s="54">
        <v>7.489E-3</v>
      </c>
    </row>
    <row r="999471" spans="3:13">
      <c r="C999471" s="54">
        <v>2.8721736505302364E-2</v>
      </c>
      <c r="H999471" s="54">
        <v>0.93417573124540798</v>
      </c>
      <c r="M999471" s="54">
        <v>3.124E-3</v>
      </c>
    </row>
    <row r="999472" spans="3:13">
      <c r="C999472" s="54">
        <v>5.3545676131504905E-2</v>
      </c>
      <c r="H999472" s="54">
        <v>0.36545298179453939</v>
      </c>
      <c r="M999472" s="54">
        <v>2.6477000000000001E-2</v>
      </c>
    </row>
    <row r="999473" spans="3:13">
      <c r="C999473" s="54">
        <v>8.782093497681267E-4</v>
      </c>
      <c r="H999473" s="54">
        <v>1.2507751101830376</v>
      </c>
      <c r="M999473" s="54">
        <v>9.1000000000000003E-5</v>
      </c>
    </row>
    <row r="999474" spans="3:13">
      <c r="C999474" s="54">
        <v>4.0710265854282647E-2</v>
      </c>
      <c r="H999474" s="54">
        <v>0.75982678985877961</v>
      </c>
      <c r="M999474" s="54">
        <v>3.0360000000000001E-3</v>
      </c>
    </row>
    <row r="999475" spans="3:13">
      <c r="C999475" s="54">
        <v>3.7781665327779997E-2</v>
      </c>
      <c r="H999475" s="54">
        <v>7.089317904691167E-2</v>
      </c>
      <c r="M999475" s="54">
        <v>4.8391000000000003E-2</v>
      </c>
    </row>
    <row r="999476" spans="3:13">
      <c r="C999476" s="54">
        <v>2.120680180811968E-2</v>
      </c>
      <c r="H999476" s="54">
        <v>1.0771734258004013</v>
      </c>
      <c r="M999476" s="54">
        <v>2.3319999999999999E-3</v>
      </c>
    </row>
    <row r="999477" spans="3:13">
      <c r="C999477" s="54">
        <v>3.6479641426960814E-2</v>
      </c>
      <c r="H999477" s="54">
        <v>0.96927529759454656</v>
      </c>
      <c r="M999477" s="54">
        <v>2.2920000000000002E-3</v>
      </c>
    </row>
    <row r="999478" spans="3:13">
      <c r="C999478" s="54">
        <v>4.888758063401643E-2</v>
      </c>
      <c r="H999478" s="54">
        <v>0.92008399688319353</v>
      </c>
      <c r="M999478" s="54">
        <v>1.7899999999999999E-3</v>
      </c>
    </row>
    <row r="999479" spans="3:13">
      <c r="C999479" s="54">
        <v>2.9489443027787415E-2</v>
      </c>
      <c r="H999479" s="54">
        <v>0.8572094592102032</v>
      </c>
      <c r="M999479" s="54">
        <v>2.836E-3</v>
      </c>
    </row>
    <row r="999480" spans="3:13">
      <c r="C999480" s="54">
        <v>3.5794206211355054E-2</v>
      </c>
      <c r="H999480" s="54">
        <v>0.51795685396217339</v>
      </c>
      <c r="M999480" s="54">
        <v>8.0450000000000001E-3</v>
      </c>
    </row>
    <row r="999481" spans="3:13">
      <c r="C999481" s="54">
        <v>8.885580293093491E-2</v>
      </c>
      <c r="H999481" s="54">
        <v>1.3172831496082702</v>
      </c>
      <c r="M999481" s="54">
        <v>9.3650000000000001E-3</v>
      </c>
    </row>
    <row r="999482" spans="3:13">
      <c r="C999482" s="54">
        <v>2.8603795598854315E-2</v>
      </c>
      <c r="H999482" s="54">
        <v>0.61637458364227082</v>
      </c>
      <c r="M999482" s="54">
        <v>3.7799999999999999E-3</v>
      </c>
    </row>
    <row r="999483" spans="3:13">
      <c r="C999483" s="54">
        <v>2.9750287577154391E-2</v>
      </c>
      <c r="H999483" s="54">
        <v>0.94882610255893773</v>
      </c>
      <c r="M999483" s="54">
        <v>8.1800000000000004E-4</v>
      </c>
    </row>
    <row r="999484" spans="3:13">
      <c r="C999484" s="54">
        <v>4.3960780015009325E-2</v>
      </c>
      <c r="H999484" s="54">
        <v>0.83574717432239631</v>
      </c>
      <c r="M999484" s="54">
        <v>2.1810000000000002E-3</v>
      </c>
    </row>
    <row r="999485" spans="3:13">
      <c r="C999485" s="54">
        <v>1.6758963639937639E-2</v>
      </c>
      <c r="H999485" s="54">
        <v>1.3788170063221501</v>
      </c>
      <c r="M999485" s="54">
        <v>1.5920000000000001E-3</v>
      </c>
    </row>
    <row r="999486" spans="3:13">
      <c r="C999486" s="54">
        <v>4.4672080474894009E-2</v>
      </c>
      <c r="H999486" s="54">
        <v>1.0096716356022046</v>
      </c>
      <c r="M999486" s="54">
        <v>1.5969999999999999E-3</v>
      </c>
    </row>
    <row r="999487" spans="3:13">
      <c r="C999487" s="54">
        <v>0.17436949880896915</v>
      </c>
      <c r="H999487" s="54">
        <v>0.38665621958351226</v>
      </c>
      <c r="M999487" s="54">
        <v>3.3798000000000002E-2</v>
      </c>
    </row>
    <row r="999488" spans="3:13">
      <c r="C999488" s="54">
        <v>3.6780465204438513E-2</v>
      </c>
      <c r="H999488" s="54">
        <v>1.0507508843656985</v>
      </c>
      <c r="M999488" s="54">
        <v>1.0460000000000001E-3</v>
      </c>
    </row>
    <row r="999489" spans="3:13">
      <c r="C999489" s="54">
        <v>3.0833000459134109E-2</v>
      </c>
      <c r="H999489" s="54">
        <v>0.83756723499575947</v>
      </c>
      <c r="M999489" s="54">
        <v>2.4780000000000002E-3</v>
      </c>
    </row>
    <row r="999490" spans="3:13">
      <c r="C999490" s="54">
        <v>3.8043685361934088E-2</v>
      </c>
      <c r="H999490" s="54">
        <v>0.739255292424569</v>
      </c>
      <c r="M999490" s="54">
        <v>3.6099999999999999E-3</v>
      </c>
    </row>
    <row r="999491" spans="3:13">
      <c r="C999491" s="54">
        <v>2.9140050401477605E-2</v>
      </c>
      <c r="H999491" s="54">
        <v>0.98815717751944543</v>
      </c>
      <c r="M999491" s="54">
        <v>1.361E-3</v>
      </c>
    </row>
    <row r="999492" spans="3:13">
      <c r="C999492" s="54">
        <v>4.9942922227896681E-2</v>
      </c>
      <c r="H999492" s="54">
        <v>1.014306074005735</v>
      </c>
      <c r="M999492" s="54">
        <v>9.41E-4</v>
      </c>
    </row>
    <row r="999493" spans="3:13">
      <c r="C999493" s="54">
        <v>4.9463082108494615E-2</v>
      </c>
      <c r="H999493" s="54">
        <v>0.82678008761581667</v>
      </c>
      <c r="M999493" s="54">
        <v>3.4619999999999998E-3</v>
      </c>
    </row>
    <row r="999494" spans="3:13">
      <c r="C999494" s="54">
        <v>4.606552000699727E-2</v>
      </c>
      <c r="H999494" s="54">
        <v>0.89469986428125048</v>
      </c>
      <c r="M999494" s="54">
        <v>2.5360000000000001E-3</v>
      </c>
    </row>
    <row r="999495" spans="3:13">
      <c r="C999495" s="54">
        <v>3.5554141456631529E-2</v>
      </c>
      <c r="H999495" s="54">
        <v>1.1950610358590832</v>
      </c>
      <c r="M999495" s="54">
        <v>4.1619999999999999E-3</v>
      </c>
    </row>
    <row r="999496" spans="3:13">
      <c r="C999496" s="54">
        <v>3.2671684903604142E-2</v>
      </c>
      <c r="H999496" s="54">
        <v>1.1379173950693919</v>
      </c>
      <c r="M999496" s="54">
        <v>2.0449999999999999E-3</v>
      </c>
    </row>
    <row r="999497" spans="3:13">
      <c r="C999497" s="54">
        <v>3.3631924750098185E-2</v>
      </c>
      <c r="H999497" s="54">
        <v>1.2654922075171169</v>
      </c>
      <c r="M999497" s="54">
        <v>3.0379999999999999E-3</v>
      </c>
    </row>
    <row r="999498" spans="3:13">
      <c r="C999498" s="54">
        <v>2.0936738861138157E-2</v>
      </c>
      <c r="H999498" s="54">
        <v>0.40589174644881959</v>
      </c>
      <c r="M999498" s="54">
        <v>6.1500000000000001E-3</v>
      </c>
    </row>
    <row r="999499" spans="3:13">
      <c r="C999499" s="54">
        <v>3.0772951187603426E-2</v>
      </c>
      <c r="H999499" s="54">
        <v>1.1107272593582402</v>
      </c>
      <c r="M999499" s="54">
        <v>2.5799999999999998E-3</v>
      </c>
    </row>
    <row r="999500" spans="3:13">
      <c r="C999500" s="54">
        <v>0.21190060412260434</v>
      </c>
      <c r="H999500" s="54">
        <v>0.90907293396195543</v>
      </c>
      <c r="M999500" s="54">
        <v>1.2007E-2</v>
      </c>
    </row>
    <row r="999501" spans="3:13">
      <c r="C999501" s="54">
        <v>5.8735137891407052E-2</v>
      </c>
      <c r="H999501" s="54">
        <v>2.1810264457932513</v>
      </c>
      <c r="M999501" s="54">
        <v>1.6843E-2</v>
      </c>
    </row>
    <row r="999502" spans="3:13">
      <c r="C999502" s="54">
        <v>1.791399797858231E-2</v>
      </c>
      <c r="H999502" s="54">
        <v>0.83331893671806789</v>
      </c>
      <c r="M999502" s="54">
        <v>1.6000000000000001E-3</v>
      </c>
    </row>
    <row r="999503" spans="3:13">
      <c r="C999503" s="54">
        <v>2.8595590197915115E-2</v>
      </c>
      <c r="H999503" s="54">
        <v>1.1021728286262631</v>
      </c>
      <c r="M999503" s="54">
        <v>2.0089999999999999E-3</v>
      </c>
    </row>
    <row r="999504" spans="3:13">
      <c r="C999504" s="54">
        <v>1.518851294974388E-2</v>
      </c>
      <c r="H999504" s="54">
        <v>0.73633525247542397</v>
      </c>
      <c r="M999504" s="54">
        <v>1.647E-3</v>
      </c>
    </row>
    <row r="999505" spans="3:13">
      <c r="C999505" s="54">
        <v>1.3152287542009386E-2</v>
      </c>
      <c r="H999505" s="54">
        <v>2.0654325961447135</v>
      </c>
      <c r="M999505" s="54">
        <v>3.503E-3</v>
      </c>
    </row>
    <row r="999506" spans="3:13">
      <c r="C999506" s="54">
        <v>3.223722703468343E-2</v>
      </c>
      <c r="H999506" s="54">
        <v>0.9780420492915104</v>
      </c>
      <c r="M999506" s="54">
        <v>1.668E-3</v>
      </c>
    </row>
    <row r="999507" spans="3:13">
      <c r="C999507" s="54">
        <v>2.3282267087558896E-4</v>
      </c>
      <c r="H999507" s="54">
        <v>0</v>
      </c>
      <c r="M999507" s="54">
        <v>4.1199999999999999E-4</v>
      </c>
    </row>
    <row r="1015810" spans="3:13">
      <c r="C1015810" s="54" t="s">
        <v>1223</v>
      </c>
      <c r="H1015810" s="54" t="s">
        <v>1231</v>
      </c>
      <c r="M1015810" s="54" t="s">
        <v>1224</v>
      </c>
    </row>
    <row r="1015811" spans="3:13">
      <c r="C1015811" s="54">
        <v>4.5059906413157817E-2</v>
      </c>
      <c r="H1015811" s="54">
        <v>0.96371085163482217</v>
      </c>
      <c r="M1015811" s="54">
        <v>9.9200000000000004E-4</v>
      </c>
    </row>
    <row r="1015812" spans="3:13">
      <c r="C1015812" s="54">
        <v>3.740606523632322E-2</v>
      </c>
      <c r="H1015812" s="54">
        <v>0.48465474320031932</v>
      </c>
      <c r="M1015812" s="54">
        <v>1.9996E-2</v>
      </c>
    </row>
    <row r="1015813" spans="3:13">
      <c r="C1015813" s="54">
        <v>2.1970145413600834E-2</v>
      </c>
      <c r="H1015813" s="54">
        <v>1.5528938933845255</v>
      </c>
      <c r="M1015813" s="54">
        <v>3.3969999999999998E-3</v>
      </c>
    </row>
    <row r="1015814" spans="3:13">
      <c r="C1015814" s="54">
        <v>2.8353772922653429E-2</v>
      </c>
      <c r="H1015814" s="54">
        <v>0.57426789549802493</v>
      </c>
      <c r="M1015814" s="54">
        <v>4.248E-3</v>
      </c>
    </row>
    <row r="1015815" spans="3:13">
      <c r="C1015815" s="54">
        <v>4.3049601739210519E-2</v>
      </c>
      <c r="H1015815" s="54">
        <v>0.87481123848233699</v>
      </c>
      <c r="M1015815" s="54">
        <v>2.7699999999999999E-3</v>
      </c>
    </row>
    <row r="1015816" spans="3:13">
      <c r="C1015816" s="54">
        <v>5.3876270837737335E-2</v>
      </c>
      <c r="H1015816" s="54">
        <v>1.6349631897970485</v>
      </c>
      <c r="M1015816" s="54">
        <v>7.2779999999999997E-3</v>
      </c>
    </row>
    <row r="1015817" spans="3:13">
      <c r="C1015817" s="54">
        <v>3.8925127935938782E-2</v>
      </c>
      <c r="H1015817" s="54">
        <v>0.78659382910081799</v>
      </c>
      <c r="M1015817" s="54">
        <v>8.7290000000000006E-3</v>
      </c>
    </row>
    <row r="1015818" spans="3:13">
      <c r="C1015818" s="54">
        <v>5.9039956989634164E-2</v>
      </c>
      <c r="H1015818" s="54">
        <v>0.85731048901214202</v>
      </c>
      <c r="M1015818" s="54">
        <v>1.3089999999999999E-2</v>
      </c>
    </row>
    <row r="1015819" spans="3:13">
      <c r="C1015819" s="54">
        <v>1.7418226726490772E-2</v>
      </c>
      <c r="H1015819" s="54">
        <v>0.25225860529032862</v>
      </c>
      <c r="M1015819" s="54">
        <v>1.005E-2</v>
      </c>
    </row>
    <row r="1015820" spans="3:13">
      <c r="C1015820" s="54">
        <v>9.1568055162327189E-2</v>
      </c>
      <c r="H1015820" s="54">
        <v>1.154522391840624</v>
      </c>
      <c r="M1015820" s="54">
        <v>4.1910000000000003E-3</v>
      </c>
    </row>
    <row r="1015821" spans="3:13">
      <c r="C1015821" s="54">
        <v>4.5129438923112934E-2</v>
      </c>
      <c r="H1015821" s="54">
        <v>1.0402996069596908</v>
      </c>
      <c r="M1015821" s="54">
        <v>6.5300000000000004E-4</v>
      </c>
    </row>
    <row r="1015822" spans="3:13">
      <c r="C1015822" s="54">
        <v>4.1730626595018916E-2</v>
      </c>
      <c r="H1015822" s="54">
        <v>0.94988981372467185</v>
      </c>
      <c r="M1015822" s="54">
        <v>1.916E-3</v>
      </c>
    </row>
    <row r="1015823" spans="3:13">
      <c r="C1015823" s="54">
        <v>5.2828648431803092E-2</v>
      </c>
      <c r="H1015823" s="54">
        <v>1.3137761622372364</v>
      </c>
      <c r="M1015823" s="54">
        <v>6.2769999999999996E-3</v>
      </c>
    </row>
    <row r="1015824" spans="3:13">
      <c r="C1015824" s="54">
        <v>4.7758138428611513E-2</v>
      </c>
      <c r="H1015824" s="54">
        <v>0.8876933323560392</v>
      </c>
      <c r="M1015824" s="54">
        <v>3.8040000000000001E-3</v>
      </c>
    </row>
    <row r="1015825" spans="3:13">
      <c r="C1015825" s="54">
        <v>8.8370421335362992E-2</v>
      </c>
      <c r="H1015825" s="54">
        <v>2.4315377357932824</v>
      </c>
      <c r="M1015825" s="54">
        <v>2.2339999999999999E-2</v>
      </c>
    </row>
    <row r="1015826" spans="3:13">
      <c r="C1015826" s="54">
        <v>4.8270998206646161E-2</v>
      </c>
      <c r="H1015826" s="54">
        <v>0.55191354779714785</v>
      </c>
      <c r="M1015826" s="54">
        <v>1.2579E-2</v>
      </c>
    </row>
    <row r="1015827" spans="3:13">
      <c r="C1015827" s="54">
        <v>2.7435635935830843E-2</v>
      </c>
      <c r="H1015827" s="54">
        <v>1.6581670704781704</v>
      </c>
      <c r="M1015827" s="54">
        <v>4.7390000000000002E-3</v>
      </c>
    </row>
    <row r="1015828" spans="3:13">
      <c r="C1015828" s="54">
        <v>2.742604567359538E-2</v>
      </c>
      <c r="H1015828" s="54">
        <v>0.88366407396570612</v>
      </c>
      <c r="M1015828" s="54">
        <v>5.1710000000000002E-3</v>
      </c>
    </row>
    <row r="1015829" spans="3:13">
      <c r="C1015829" s="54">
        <v>5.7792811386112482E-2</v>
      </c>
      <c r="H1015829" s="54">
        <v>0.66057008419578356</v>
      </c>
      <c r="M1015829" s="54">
        <v>6.143E-3</v>
      </c>
    </row>
    <row r="1015830" spans="3:13">
      <c r="C1015830" s="54">
        <v>6.4995701246970891E-2</v>
      </c>
      <c r="H1015830" s="54">
        <v>2.630158826949538</v>
      </c>
      <c r="M1015830" s="54">
        <v>2.1676000000000001E-2</v>
      </c>
    </row>
    <row r="1015831" spans="3:13">
      <c r="C1015831" s="54">
        <v>0.10947431096420152</v>
      </c>
      <c r="H1015831" s="54">
        <v>0.86445994415991845</v>
      </c>
      <c r="M1015831" s="54">
        <v>1.337E-2</v>
      </c>
    </row>
    <row r="1015832" spans="3:13">
      <c r="C1015832" s="54">
        <v>4.4348950832952018E-2</v>
      </c>
      <c r="H1015832" s="54">
        <v>0.86301017683041092</v>
      </c>
      <c r="M1015832" s="54">
        <v>2.7339999999999999E-3</v>
      </c>
    </row>
    <row r="1015833" spans="3:13">
      <c r="C1015833" s="54">
        <v>8.8908291109755275E-2</v>
      </c>
      <c r="H1015833" s="54">
        <v>0.68328399888534475</v>
      </c>
      <c r="M1015833" s="54">
        <v>7.2820000000000003E-3</v>
      </c>
    </row>
    <row r="1015834" spans="3:13">
      <c r="C1015834" s="54">
        <v>6.6992408544587365E-2</v>
      </c>
      <c r="H1015834" s="54">
        <v>0.666441979335476</v>
      </c>
      <c r="M1015834" s="54">
        <v>8.4410000000000006E-3</v>
      </c>
    </row>
    <row r="1015835" spans="3:13">
      <c r="C1015835" s="54">
        <v>0.10230260038894111</v>
      </c>
      <c r="H1015835" s="54">
        <v>0.84439309162889109</v>
      </c>
      <c r="M1015835" s="54">
        <v>6.8950000000000001E-3</v>
      </c>
    </row>
    <row r="1015836" spans="3:13">
      <c r="C1015836" s="54">
        <v>7.516506817407069E-2</v>
      </c>
      <c r="H1015836" s="54">
        <v>1.7888826926117365</v>
      </c>
      <c r="M1015836" s="54">
        <v>1.6150000000000001E-2</v>
      </c>
    </row>
    <row r="1015837" spans="3:13">
      <c r="C1015837" s="54">
        <v>8.8458315191676198E-2</v>
      </c>
      <c r="H1015837" s="54">
        <v>1.7695245186193906</v>
      </c>
      <c r="M1015837" s="54">
        <v>2.2046E-2</v>
      </c>
    </row>
    <row r="1015838" spans="3:13">
      <c r="C1015838" s="54">
        <v>5.2766475957823467E-2</v>
      </c>
      <c r="H1015838" s="54">
        <v>2.4769566916721195</v>
      </c>
      <c r="M1015838" s="54">
        <v>2.1288999999999999E-2</v>
      </c>
    </row>
    <row r="1015839" spans="3:13">
      <c r="C1015839" s="54">
        <v>7.8882082704643655E-2</v>
      </c>
      <c r="H1015839" s="54">
        <v>0.72338969418707011</v>
      </c>
      <c r="M1015839" s="54">
        <v>7.0829999999999999E-3</v>
      </c>
    </row>
    <row r="1015840" spans="3:13">
      <c r="C1015840" s="54">
        <v>3.9934319161730007E-2</v>
      </c>
      <c r="H1015840" s="54">
        <v>1.2145187102184853</v>
      </c>
      <c r="M1015840" s="54">
        <v>4.457E-3</v>
      </c>
    </row>
    <row r="1015841" spans="3:13">
      <c r="C1015841" s="54">
        <v>4.9473520138967865E-2</v>
      </c>
      <c r="H1015841" s="54">
        <v>0.92719115036015176</v>
      </c>
      <c r="M1015841" s="54">
        <v>1.5319999999999999E-3</v>
      </c>
    </row>
    <row r="1015842" spans="3:13">
      <c r="C1015842" s="54">
        <v>8.5933283501507376E-2</v>
      </c>
      <c r="H1015842" s="54">
        <v>0.95710533333531134</v>
      </c>
      <c r="M1015842" s="54">
        <v>3.5469999999999998E-3</v>
      </c>
    </row>
    <row r="1015843" spans="3:13">
      <c r="C1015843" s="54">
        <v>8.3903037486537879E-2</v>
      </c>
      <c r="H1015843" s="54">
        <v>0.13624322388541518</v>
      </c>
      <c r="M1015843" s="54">
        <v>6.3480999999999996E-2</v>
      </c>
    </row>
    <row r="1015844" spans="3:13">
      <c r="C1015844" s="54">
        <v>4.5096203660596627E-2</v>
      </c>
      <c r="H1015844" s="54">
        <v>0.83910288255265753</v>
      </c>
      <c r="M1015844" s="54">
        <v>7.3130000000000001E-3</v>
      </c>
    </row>
    <row r="1015845" spans="3:13">
      <c r="C1015845" s="54">
        <v>4.74561892762718E-2</v>
      </c>
      <c r="H1015845" s="54">
        <v>1.4575501446143102</v>
      </c>
      <c r="M1015845" s="54">
        <v>4.4929999999999996E-3</v>
      </c>
    </row>
    <row r="1015846" spans="3:13">
      <c r="C1015846" s="54">
        <v>3.7301771902409665E-2</v>
      </c>
      <c r="H1015846" s="54">
        <v>1.0723226474119376</v>
      </c>
      <c r="M1015846" s="54">
        <v>3.0240000000000002E-3</v>
      </c>
    </row>
    <row r="1015847" spans="3:13">
      <c r="C1015847" s="54">
        <v>8.197247570591551E-2</v>
      </c>
      <c r="H1015847" s="54">
        <v>0.9516682562066946</v>
      </c>
      <c r="M1015847" s="54">
        <v>9.8930000000000008E-3</v>
      </c>
    </row>
    <row r="1015848" spans="3:13">
      <c r="C1015848" s="54">
        <v>4.5973586897288622E-2</v>
      </c>
      <c r="H1015848" s="54">
        <v>3.9069277819552592</v>
      </c>
      <c r="M1015848" s="54">
        <v>1.7845E-2</v>
      </c>
    </row>
    <row r="1015849" spans="3:13">
      <c r="C1015849" s="54">
        <v>0.18682881943400589</v>
      </c>
      <c r="H1015849" s="54">
        <v>1.4149805236485815</v>
      </c>
      <c r="M1015849" s="54">
        <v>2.3365E-2</v>
      </c>
    </row>
    <row r="1015850" spans="3:13">
      <c r="C1015850" s="54">
        <v>6.1667944916421961E-2</v>
      </c>
      <c r="H1015850" s="54">
        <v>0.73671190350136773</v>
      </c>
      <c r="M1015850" s="54">
        <v>5.1799999999999997E-3</v>
      </c>
    </row>
    <row r="1015851" spans="3:13">
      <c r="C1015851" s="54">
        <v>4.5748725448924728E-2</v>
      </c>
      <c r="H1015851" s="54">
        <v>0.74928826455297004</v>
      </c>
      <c r="M1015851" s="54">
        <v>4.9179999999999996E-3</v>
      </c>
    </row>
    <row r="1015852" spans="3:13">
      <c r="C1015852" s="54">
        <v>5.0761740725950395E-3</v>
      </c>
      <c r="H1015852" s="54">
        <v>0.54569985204507288</v>
      </c>
      <c r="M1015852" s="54">
        <v>7.9500000000000003E-4</v>
      </c>
    </row>
    <row r="1015853" spans="3:13">
      <c r="C1015853" s="54">
        <v>5.5107664181402539E-2</v>
      </c>
      <c r="H1015853" s="54">
        <v>1.4250839924543612</v>
      </c>
      <c r="M1015853" s="54">
        <v>6.5550000000000001E-3</v>
      </c>
    </row>
    <row r="1015854" spans="3:13">
      <c r="C1015854" s="54">
        <v>4.7591062335360472E-2</v>
      </c>
      <c r="H1015854" s="54">
        <v>0.83021181325111582</v>
      </c>
      <c r="M1015854" s="54">
        <v>7.489E-3</v>
      </c>
    </row>
    <row r="1015855" spans="3:13">
      <c r="C1015855" s="54">
        <v>2.8721736505302364E-2</v>
      </c>
      <c r="H1015855" s="54">
        <v>0.93417573124540798</v>
      </c>
      <c r="M1015855" s="54">
        <v>3.124E-3</v>
      </c>
    </row>
    <row r="1015856" spans="3:13">
      <c r="C1015856" s="54">
        <v>5.3545676131504905E-2</v>
      </c>
      <c r="H1015856" s="54">
        <v>0.36545298179453939</v>
      </c>
      <c r="M1015856" s="54">
        <v>2.6477000000000001E-2</v>
      </c>
    </row>
    <row r="1015857" spans="3:13">
      <c r="C1015857" s="54">
        <v>8.782093497681267E-4</v>
      </c>
      <c r="H1015857" s="54">
        <v>1.2507751101830376</v>
      </c>
      <c r="M1015857" s="54">
        <v>9.1000000000000003E-5</v>
      </c>
    </row>
    <row r="1015858" spans="3:13">
      <c r="C1015858" s="54">
        <v>4.0710265854282647E-2</v>
      </c>
      <c r="H1015858" s="54">
        <v>0.75982678985877961</v>
      </c>
      <c r="M1015858" s="54">
        <v>3.0360000000000001E-3</v>
      </c>
    </row>
    <row r="1015859" spans="3:13">
      <c r="C1015859" s="54">
        <v>3.7781665327779997E-2</v>
      </c>
      <c r="H1015859" s="54">
        <v>7.089317904691167E-2</v>
      </c>
      <c r="M1015859" s="54">
        <v>4.8391000000000003E-2</v>
      </c>
    </row>
    <row r="1015860" spans="3:13">
      <c r="C1015860" s="54">
        <v>2.120680180811968E-2</v>
      </c>
      <c r="H1015860" s="54">
        <v>1.0771734258004013</v>
      </c>
      <c r="M1015860" s="54">
        <v>2.3319999999999999E-3</v>
      </c>
    </row>
    <row r="1015861" spans="3:13">
      <c r="C1015861" s="54">
        <v>3.6479641426960814E-2</v>
      </c>
      <c r="H1015861" s="54">
        <v>0.96927529759454656</v>
      </c>
      <c r="M1015861" s="54">
        <v>2.2920000000000002E-3</v>
      </c>
    </row>
    <row r="1015862" spans="3:13">
      <c r="C1015862" s="54">
        <v>4.888758063401643E-2</v>
      </c>
      <c r="H1015862" s="54">
        <v>0.92008399688319353</v>
      </c>
      <c r="M1015862" s="54">
        <v>1.7899999999999999E-3</v>
      </c>
    </row>
    <row r="1015863" spans="3:13">
      <c r="C1015863" s="54">
        <v>2.9489443027787415E-2</v>
      </c>
      <c r="H1015863" s="54">
        <v>0.8572094592102032</v>
      </c>
      <c r="M1015863" s="54">
        <v>2.836E-3</v>
      </c>
    </row>
    <row r="1015864" spans="3:13">
      <c r="C1015864" s="54">
        <v>3.5794206211355054E-2</v>
      </c>
      <c r="H1015864" s="54">
        <v>0.51795685396217339</v>
      </c>
      <c r="M1015864" s="54">
        <v>8.0450000000000001E-3</v>
      </c>
    </row>
    <row r="1015865" spans="3:13">
      <c r="C1015865" s="54">
        <v>8.885580293093491E-2</v>
      </c>
      <c r="H1015865" s="54">
        <v>1.3172831496082702</v>
      </c>
      <c r="M1015865" s="54">
        <v>9.3650000000000001E-3</v>
      </c>
    </row>
    <row r="1015866" spans="3:13">
      <c r="C1015866" s="54">
        <v>2.8603795598854315E-2</v>
      </c>
      <c r="H1015866" s="54">
        <v>0.61637458364227082</v>
      </c>
      <c r="M1015866" s="54">
        <v>3.7799999999999999E-3</v>
      </c>
    </row>
    <row r="1015867" spans="3:13">
      <c r="C1015867" s="54">
        <v>2.9750287577154391E-2</v>
      </c>
      <c r="H1015867" s="54">
        <v>0.94882610255893773</v>
      </c>
      <c r="M1015867" s="54">
        <v>8.1800000000000004E-4</v>
      </c>
    </row>
    <row r="1015868" spans="3:13">
      <c r="C1015868" s="54">
        <v>4.3960780015009325E-2</v>
      </c>
      <c r="H1015868" s="54">
        <v>0.83574717432239631</v>
      </c>
      <c r="M1015868" s="54">
        <v>2.1810000000000002E-3</v>
      </c>
    </row>
    <row r="1015869" spans="3:13">
      <c r="C1015869" s="54">
        <v>1.6758963639937639E-2</v>
      </c>
      <c r="H1015869" s="54">
        <v>1.3788170063221501</v>
      </c>
      <c r="M1015869" s="54">
        <v>1.5920000000000001E-3</v>
      </c>
    </row>
    <row r="1015870" spans="3:13">
      <c r="C1015870" s="54">
        <v>4.4672080474894009E-2</v>
      </c>
      <c r="H1015870" s="54">
        <v>1.0096716356022046</v>
      </c>
      <c r="M1015870" s="54">
        <v>1.5969999999999999E-3</v>
      </c>
    </row>
    <row r="1015871" spans="3:13">
      <c r="C1015871" s="54">
        <v>0.17436949880896915</v>
      </c>
      <c r="H1015871" s="54">
        <v>0.38665621958351226</v>
      </c>
      <c r="M1015871" s="54">
        <v>3.3798000000000002E-2</v>
      </c>
    </row>
    <row r="1015872" spans="3:13">
      <c r="C1015872" s="54">
        <v>3.6780465204438513E-2</v>
      </c>
      <c r="H1015872" s="54">
        <v>1.0507508843656985</v>
      </c>
      <c r="M1015872" s="54">
        <v>1.0460000000000001E-3</v>
      </c>
    </row>
    <row r="1015873" spans="3:13">
      <c r="C1015873" s="54">
        <v>3.0833000459134109E-2</v>
      </c>
      <c r="H1015873" s="54">
        <v>0.83756723499575947</v>
      </c>
      <c r="M1015873" s="54">
        <v>2.4780000000000002E-3</v>
      </c>
    </row>
    <row r="1015874" spans="3:13">
      <c r="C1015874" s="54">
        <v>3.8043685361934088E-2</v>
      </c>
      <c r="H1015874" s="54">
        <v>0.739255292424569</v>
      </c>
      <c r="M1015874" s="54">
        <v>3.6099999999999999E-3</v>
      </c>
    </row>
    <row r="1015875" spans="3:13">
      <c r="C1015875" s="54">
        <v>2.9140050401477605E-2</v>
      </c>
      <c r="H1015875" s="54">
        <v>0.98815717751944543</v>
      </c>
      <c r="M1015875" s="54">
        <v>1.361E-3</v>
      </c>
    </row>
    <row r="1015876" spans="3:13">
      <c r="C1015876" s="54">
        <v>4.9942922227896681E-2</v>
      </c>
      <c r="H1015876" s="54">
        <v>1.014306074005735</v>
      </c>
      <c r="M1015876" s="54">
        <v>9.41E-4</v>
      </c>
    </row>
    <row r="1015877" spans="3:13">
      <c r="C1015877" s="54">
        <v>4.9463082108494615E-2</v>
      </c>
      <c r="H1015877" s="54">
        <v>0.82678008761581667</v>
      </c>
      <c r="M1015877" s="54">
        <v>3.4619999999999998E-3</v>
      </c>
    </row>
    <row r="1015878" spans="3:13">
      <c r="C1015878" s="54">
        <v>4.606552000699727E-2</v>
      </c>
      <c r="H1015878" s="54">
        <v>0.89469986428125048</v>
      </c>
      <c r="M1015878" s="54">
        <v>2.5360000000000001E-3</v>
      </c>
    </row>
    <row r="1015879" spans="3:13">
      <c r="C1015879" s="54">
        <v>3.5554141456631529E-2</v>
      </c>
      <c r="H1015879" s="54">
        <v>1.1950610358590832</v>
      </c>
      <c r="M1015879" s="54">
        <v>4.1619999999999999E-3</v>
      </c>
    </row>
    <row r="1015880" spans="3:13">
      <c r="C1015880" s="54">
        <v>3.2671684903604142E-2</v>
      </c>
      <c r="H1015880" s="54">
        <v>1.1379173950693919</v>
      </c>
      <c r="M1015880" s="54">
        <v>2.0449999999999999E-3</v>
      </c>
    </row>
    <row r="1015881" spans="3:13">
      <c r="C1015881" s="54">
        <v>3.3631924750098185E-2</v>
      </c>
      <c r="H1015881" s="54">
        <v>1.2654922075171169</v>
      </c>
      <c r="M1015881" s="54">
        <v>3.0379999999999999E-3</v>
      </c>
    </row>
    <row r="1015882" spans="3:13">
      <c r="C1015882" s="54">
        <v>2.0936738861138157E-2</v>
      </c>
      <c r="H1015882" s="54">
        <v>0.40589174644881959</v>
      </c>
      <c r="M1015882" s="54">
        <v>6.1500000000000001E-3</v>
      </c>
    </row>
    <row r="1015883" spans="3:13">
      <c r="C1015883" s="54">
        <v>3.0772951187603426E-2</v>
      </c>
      <c r="H1015883" s="54">
        <v>1.1107272593582402</v>
      </c>
      <c r="M1015883" s="54">
        <v>2.5799999999999998E-3</v>
      </c>
    </row>
    <row r="1015884" spans="3:13">
      <c r="C1015884" s="54">
        <v>0.21190060412260434</v>
      </c>
      <c r="H1015884" s="54">
        <v>0.90907293396195543</v>
      </c>
      <c r="M1015884" s="54">
        <v>1.2007E-2</v>
      </c>
    </row>
    <row r="1015885" spans="3:13">
      <c r="C1015885" s="54">
        <v>5.8735137891407052E-2</v>
      </c>
      <c r="H1015885" s="54">
        <v>2.1810264457932513</v>
      </c>
      <c r="M1015885" s="54">
        <v>1.6843E-2</v>
      </c>
    </row>
    <row r="1015886" spans="3:13">
      <c r="C1015886" s="54">
        <v>1.791399797858231E-2</v>
      </c>
      <c r="H1015886" s="54">
        <v>0.83331893671806789</v>
      </c>
      <c r="M1015886" s="54">
        <v>1.6000000000000001E-3</v>
      </c>
    </row>
    <row r="1015887" spans="3:13">
      <c r="C1015887" s="54">
        <v>2.8595590197915115E-2</v>
      </c>
      <c r="H1015887" s="54">
        <v>1.1021728286262631</v>
      </c>
      <c r="M1015887" s="54">
        <v>2.0089999999999999E-3</v>
      </c>
    </row>
    <row r="1015888" spans="3:13">
      <c r="C1015888" s="54">
        <v>1.518851294974388E-2</v>
      </c>
      <c r="H1015888" s="54">
        <v>0.73633525247542397</v>
      </c>
      <c r="M1015888" s="54">
        <v>1.647E-3</v>
      </c>
    </row>
    <row r="1015889" spans="3:13">
      <c r="C1015889" s="54">
        <v>1.3152287542009386E-2</v>
      </c>
      <c r="H1015889" s="54">
        <v>2.0654325961447135</v>
      </c>
      <c r="M1015889" s="54">
        <v>3.503E-3</v>
      </c>
    </row>
    <row r="1015890" spans="3:13">
      <c r="C1015890" s="54">
        <v>3.223722703468343E-2</v>
      </c>
      <c r="H1015890" s="54">
        <v>0.9780420492915104</v>
      </c>
      <c r="M1015890" s="54">
        <v>1.668E-3</v>
      </c>
    </row>
    <row r="1015891" spans="3:13">
      <c r="C1015891" s="54">
        <v>2.3282267087558896E-4</v>
      </c>
      <c r="H1015891" s="54">
        <v>0</v>
      </c>
      <c r="M1015891" s="54">
        <v>4.1199999999999999E-4</v>
      </c>
    </row>
    <row r="1032194" spans="3:13">
      <c r="C1032194" s="54" t="s">
        <v>1223</v>
      </c>
      <c r="H1032194" s="54" t="s">
        <v>1231</v>
      </c>
      <c r="M1032194" s="54" t="s">
        <v>1224</v>
      </c>
    </row>
    <row r="1032195" spans="3:13">
      <c r="C1032195" s="54">
        <v>4.5059906413157817E-2</v>
      </c>
      <c r="H1032195" s="54">
        <v>0.96371085163482217</v>
      </c>
      <c r="M1032195" s="54">
        <v>9.9200000000000004E-4</v>
      </c>
    </row>
    <row r="1032196" spans="3:13">
      <c r="C1032196" s="54">
        <v>3.740606523632322E-2</v>
      </c>
      <c r="H1032196" s="54">
        <v>0.48465474320031932</v>
      </c>
      <c r="M1032196" s="54">
        <v>1.9996E-2</v>
      </c>
    </row>
    <row r="1032197" spans="3:13">
      <c r="C1032197" s="54">
        <v>2.1970145413600834E-2</v>
      </c>
      <c r="H1032197" s="54">
        <v>1.5528938933845255</v>
      </c>
      <c r="M1032197" s="54">
        <v>3.3969999999999998E-3</v>
      </c>
    </row>
    <row r="1032198" spans="3:13">
      <c r="C1032198" s="54">
        <v>2.8353772922653429E-2</v>
      </c>
      <c r="H1032198" s="54">
        <v>0.57426789549802493</v>
      </c>
      <c r="M1032198" s="54">
        <v>4.248E-3</v>
      </c>
    </row>
    <row r="1032199" spans="3:13">
      <c r="C1032199" s="54">
        <v>4.3049601739210519E-2</v>
      </c>
      <c r="H1032199" s="54">
        <v>0.87481123848233699</v>
      </c>
      <c r="M1032199" s="54">
        <v>2.7699999999999999E-3</v>
      </c>
    </row>
    <row r="1032200" spans="3:13">
      <c r="C1032200" s="54">
        <v>5.3876270837737335E-2</v>
      </c>
      <c r="H1032200" s="54">
        <v>1.6349631897970485</v>
      </c>
      <c r="M1032200" s="54">
        <v>7.2779999999999997E-3</v>
      </c>
    </row>
    <row r="1032201" spans="3:13">
      <c r="C1032201" s="54">
        <v>3.8925127935938782E-2</v>
      </c>
      <c r="H1032201" s="54">
        <v>0.78659382910081799</v>
      </c>
      <c r="M1032201" s="54">
        <v>8.7290000000000006E-3</v>
      </c>
    </row>
    <row r="1032202" spans="3:13">
      <c r="C1032202" s="54">
        <v>5.9039956989634164E-2</v>
      </c>
      <c r="H1032202" s="54">
        <v>0.85731048901214202</v>
      </c>
      <c r="M1032202" s="54">
        <v>1.3089999999999999E-2</v>
      </c>
    </row>
    <row r="1032203" spans="3:13">
      <c r="C1032203" s="54">
        <v>1.7418226726490772E-2</v>
      </c>
      <c r="H1032203" s="54">
        <v>0.25225860529032862</v>
      </c>
      <c r="M1032203" s="54">
        <v>1.005E-2</v>
      </c>
    </row>
    <row r="1032204" spans="3:13">
      <c r="C1032204" s="54">
        <v>9.1568055162327189E-2</v>
      </c>
      <c r="H1032204" s="54">
        <v>1.154522391840624</v>
      </c>
      <c r="M1032204" s="54">
        <v>4.1910000000000003E-3</v>
      </c>
    </row>
    <row r="1032205" spans="3:13">
      <c r="C1032205" s="54">
        <v>4.5129438923112934E-2</v>
      </c>
      <c r="H1032205" s="54">
        <v>1.0402996069596908</v>
      </c>
      <c r="M1032205" s="54">
        <v>6.5300000000000004E-4</v>
      </c>
    </row>
    <row r="1032206" spans="3:13">
      <c r="C1032206" s="54">
        <v>4.1730626595018916E-2</v>
      </c>
      <c r="H1032206" s="54">
        <v>0.94988981372467185</v>
      </c>
      <c r="M1032206" s="54">
        <v>1.916E-3</v>
      </c>
    </row>
    <row r="1032207" spans="3:13">
      <c r="C1032207" s="54">
        <v>5.2828648431803092E-2</v>
      </c>
      <c r="H1032207" s="54">
        <v>1.3137761622372364</v>
      </c>
      <c r="M1032207" s="54">
        <v>6.2769999999999996E-3</v>
      </c>
    </row>
    <row r="1032208" spans="3:13">
      <c r="C1032208" s="54">
        <v>4.7758138428611513E-2</v>
      </c>
      <c r="H1032208" s="54">
        <v>0.8876933323560392</v>
      </c>
      <c r="M1032208" s="54">
        <v>3.8040000000000001E-3</v>
      </c>
    </row>
    <row r="1032209" spans="3:13">
      <c r="C1032209" s="54">
        <v>8.8370421335362992E-2</v>
      </c>
      <c r="H1032209" s="54">
        <v>2.4315377357932824</v>
      </c>
      <c r="M1032209" s="54">
        <v>2.2339999999999999E-2</v>
      </c>
    </row>
    <row r="1032210" spans="3:13">
      <c r="C1032210" s="54">
        <v>4.8270998206646161E-2</v>
      </c>
      <c r="H1032210" s="54">
        <v>0.55191354779714785</v>
      </c>
      <c r="M1032210" s="54">
        <v>1.2579E-2</v>
      </c>
    </row>
    <row r="1032211" spans="3:13">
      <c r="C1032211" s="54">
        <v>2.7435635935830843E-2</v>
      </c>
      <c r="H1032211" s="54">
        <v>1.6581670704781704</v>
      </c>
      <c r="M1032211" s="54">
        <v>4.7390000000000002E-3</v>
      </c>
    </row>
    <row r="1032212" spans="3:13">
      <c r="C1032212" s="54">
        <v>2.742604567359538E-2</v>
      </c>
      <c r="H1032212" s="54">
        <v>0.88366407396570612</v>
      </c>
      <c r="M1032212" s="54">
        <v>5.1710000000000002E-3</v>
      </c>
    </row>
    <row r="1032213" spans="3:13">
      <c r="C1032213" s="54">
        <v>5.7792811386112482E-2</v>
      </c>
      <c r="H1032213" s="54">
        <v>0.66057008419578356</v>
      </c>
      <c r="M1032213" s="54">
        <v>6.143E-3</v>
      </c>
    </row>
    <row r="1032214" spans="3:13">
      <c r="C1032214" s="54">
        <v>6.4995701246970891E-2</v>
      </c>
      <c r="H1032214" s="54">
        <v>2.630158826949538</v>
      </c>
      <c r="M1032214" s="54">
        <v>2.1676000000000001E-2</v>
      </c>
    </row>
    <row r="1032215" spans="3:13">
      <c r="C1032215" s="54">
        <v>0.10947431096420152</v>
      </c>
      <c r="H1032215" s="54">
        <v>0.86445994415991845</v>
      </c>
      <c r="M1032215" s="54">
        <v>1.337E-2</v>
      </c>
    </row>
    <row r="1032216" spans="3:13">
      <c r="C1032216" s="54">
        <v>4.4348950832952018E-2</v>
      </c>
      <c r="H1032216" s="54">
        <v>0.86301017683041092</v>
      </c>
      <c r="M1032216" s="54">
        <v>2.7339999999999999E-3</v>
      </c>
    </row>
    <row r="1032217" spans="3:13">
      <c r="C1032217" s="54">
        <v>8.8908291109755275E-2</v>
      </c>
      <c r="H1032217" s="54">
        <v>0.68328399888534475</v>
      </c>
      <c r="M1032217" s="54">
        <v>7.2820000000000003E-3</v>
      </c>
    </row>
    <row r="1032218" spans="3:13">
      <c r="C1032218" s="54">
        <v>6.6992408544587365E-2</v>
      </c>
      <c r="H1032218" s="54">
        <v>0.666441979335476</v>
      </c>
      <c r="M1032218" s="54">
        <v>8.4410000000000006E-3</v>
      </c>
    </row>
    <row r="1032219" spans="3:13">
      <c r="C1032219" s="54">
        <v>0.10230260038894111</v>
      </c>
      <c r="H1032219" s="54">
        <v>0.84439309162889109</v>
      </c>
      <c r="M1032219" s="54">
        <v>6.8950000000000001E-3</v>
      </c>
    </row>
    <row r="1032220" spans="3:13">
      <c r="C1032220" s="54">
        <v>7.516506817407069E-2</v>
      </c>
      <c r="H1032220" s="54">
        <v>1.7888826926117365</v>
      </c>
      <c r="M1032220" s="54">
        <v>1.6150000000000001E-2</v>
      </c>
    </row>
    <row r="1032221" spans="3:13">
      <c r="C1032221" s="54">
        <v>8.8458315191676198E-2</v>
      </c>
      <c r="H1032221" s="54">
        <v>1.7695245186193906</v>
      </c>
      <c r="M1032221" s="54">
        <v>2.2046E-2</v>
      </c>
    </row>
    <row r="1032222" spans="3:13">
      <c r="C1032222" s="54">
        <v>5.2766475957823467E-2</v>
      </c>
      <c r="H1032222" s="54">
        <v>2.4769566916721195</v>
      </c>
      <c r="M1032222" s="54">
        <v>2.1288999999999999E-2</v>
      </c>
    </row>
    <row r="1032223" spans="3:13">
      <c r="C1032223" s="54">
        <v>7.8882082704643655E-2</v>
      </c>
      <c r="H1032223" s="54">
        <v>0.72338969418707011</v>
      </c>
      <c r="M1032223" s="54">
        <v>7.0829999999999999E-3</v>
      </c>
    </row>
    <row r="1032224" spans="3:13">
      <c r="C1032224" s="54">
        <v>3.9934319161730007E-2</v>
      </c>
      <c r="H1032224" s="54">
        <v>1.2145187102184853</v>
      </c>
      <c r="M1032224" s="54">
        <v>4.457E-3</v>
      </c>
    </row>
    <row r="1032225" spans="3:13">
      <c r="C1032225" s="54">
        <v>4.9473520138967865E-2</v>
      </c>
      <c r="H1032225" s="54">
        <v>0.92719115036015176</v>
      </c>
      <c r="M1032225" s="54">
        <v>1.5319999999999999E-3</v>
      </c>
    </row>
    <row r="1032226" spans="3:13">
      <c r="C1032226" s="54">
        <v>8.5933283501507376E-2</v>
      </c>
      <c r="H1032226" s="54">
        <v>0.95710533333531134</v>
      </c>
      <c r="M1032226" s="54">
        <v>3.5469999999999998E-3</v>
      </c>
    </row>
    <row r="1032227" spans="3:13">
      <c r="C1032227" s="54">
        <v>8.3903037486537879E-2</v>
      </c>
      <c r="H1032227" s="54">
        <v>0.13624322388541518</v>
      </c>
      <c r="M1032227" s="54">
        <v>6.3480999999999996E-2</v>
      </c>
    </row>
    <row r="1032228" spans="3:13">
      <c r="C1032228" s="54">
        <v>4.5096203660596627E-2</v>
      </c>
      <c r="H1032228" s="54">
        <v>0.83910288255265753</v>
      </c>
      <c r="M1032228" s="54">
        <v>7.3130000000000001E-3</v>
      </c>
    </row>
    <row r="1032229" spans="3:13">
      <c r="C1032229" s="54">
        <v>4.74561892762718E-2</v>
      </c>
      <c r="H1032229" s="54">
        <v>1.4575501446143102</v>
      </c>
      <c r="M1032229" s="54">
        <v>4.4929999999999996E-3</v>
      </c>
    </row>
    <row r="1032230" spans="3:13">
      <c r="C1032230" s="54">
        <v>3.7301771902409665E-2</v>
      </c>
      <c r="H1032230" s="54">
        <v>1.0723226474119376</v>
      </c>
      <c r="M1032230" s="54">
        <v>3.0240000000000002E-3</v>
      </c>
    </row>
    <row r="1032231" spans="3:13">
      <c r="C1032231" s="54">
        <v>8.197247570591551E-2</v>
      </c>
      <c r="H1032231" s="54">
        <v>0.9516682562066946</v>
      </c>
      <c r="M1032231" s="54">
        <v>9.8930000000000008E-3</v>
      </c>
    </row>
    <row r="1032232" spans="3:13">
      <c r="C1032232" s="54">
        <v>4.5973586897288622E-2</v>
      </c>
      <c r="H1032232" s="54">
        <v>3.9069277819552592</v>
      </c>
      <c r="M1032232" s="54">
        <v>1.7845E-2</v>
      </c>
    </row>
    <row r="1032233" spans="3:13">
      <c r="C1032233" s="54">
        <v>0.18682881943400589</v>
      </c>
      <c r="H1032233" s="54">
        <v>1.4149805236485815</v>
      </c>
      <c r="M1032233" s="54">
        <v>2.3365E-2</v>
      </c>
    </row>
    <row r="1032234" spans="3:13">
      <c r="C1032234" s="54">
        <v>6.1667944916421961E-2</v>
      </c>
      <c r="H1032234" s="54">
        <v>0.73671190350136773</v>
      </c>
      <c r="M1032234" s="54">
        <v>5.1799999999999997E-3</v>
      </c>
    </row>
    <row r="1032235" spans="3:13">
      <c r="C1032235" s="54">
        <v>4.5748725448924728E-2</v>
      </c>
      <c r="H1032235" s="54">
        <v>0.74928826455297004</v>
      </c>
      <c r="M1032235" s="54">
        <v>4.9179999999999996E-3</v>
      </c>
    </row>
    <row r="1032236" spans="3:13">
      <c r="C1032236" s="54">
        <v>5.0761740725950395E-3</v>
      </c>
      <c r="H1032236" s="54">
        <v>0.54569985204507288</v>
      </c>
      <c r="M1032236" s="54">
        <v>7.9500000000000003E-4</v>
      </c>
    </row>
    <row r="1032237" spans="3:13">
      <c r="C1032237" s="54">
        <v>5.5107664181402539E-2</v>
      </c>
      <c r="H1032237" s="54">
        <v>1.4250839924543612</v>
      </c>
      <c r="M1032237" s="54">
        <v>6.5550000000000001E-3</v>
      </c>
    </row>
    <row r="1032238" spans="3:13">
      <c r="C1032238" s="54">
        <v>4.7591062335360472E-2</v>
      </c>
      <c r="H1032238" s="54">
        <v>0.83021181325111582</v>
      </c>
      <c r="M1032238" s="54">
        <v>7.489E-3</v>
      </c>
    </row>
    <row r="1032239" spans="3:13">
      <c r="C1032239" s="54">
        <v>2.8721736505302364E-2</v>
      </c>
      <c r="H1032239" s="54">
        <v>0.93417573124540798</v>
      </c>
      <c r="M1032239" s="54">
        <v>3.124E-3</v>
      </c>
    </row>
    <row r="1032240" spans="3:13">
      <c r="C1032240" s="54">
        <v>5.3545676131504905E-2</v>
      </c>
      <c r="H1032240" s="54">
        <v>0.36545298179453939</v>
      </c>
      <c r="M1032240" s="54">
        <v>2.6477000000000001E-2</v>
      </c>
    </row>
    <row r="1032241" spans="3:13">
      <c r="C1032241" s="54">
        <v>8.782093497681267E-4</v>
      </c>
      <c r="H1032241" s="54">
        <v>1.2507751101830376</v>
      </c>
      <c r="M1032241" s="54">
        <v>9.1000000000000003E-5</v>
      </c>
    </row>
    <row r="1032242" spans="3:13">
      <c r="C1032242" s="54">
        <v>4.0710265854282647E-2</v>
      </c>
      <c r="H1032242" s="54">
        <v>0.75982678985877961</v>
      </c>
      <c r="M1032242" s="54">
        <v>3.0360000000000001E-3</v>
      </c>
    </row>
    <row r="1032243" spans="3:13">
      <c r="C1032243" s="54">
        <v>3.7781665327779997E-2</v>
      </c>
      <c r="H1032243" s="54">
        <v>7.089317904691167E-2</v>
      </c>
      <c r="M1032243" s="54">
        <v>4.8391000000000003E-2</v>
      </c>
    </row>
    <row r="1032244" spans="3:13">
      <c r="C1032244" s="54">
        <v>2.120680180811968E-2</v>
      </c>
      <c r="H1032244" s="54">
        <v>1.0771734258004013</v>
      </c>
      <c r="M1032244" s="54">
        <v>2.3319999999999999E-3</v>
      </c>
    </row>
    <row r="1032245" spans="3:13">
      <c r="C1032245" s="54">
        <v>3.6479641426960814E-2</v>
      </c>
      <c r="H1032245" s="54">
        <v>0.96927529759454656</v>
      </c>
      <c r="M1032245" s="54">
        <v>2.2920000000000002E-3</v>
      </c>
    </row>
    <row r="1032246" spans="3:13">
      <c r="C1032246" s="54">
        <v>4.888758063401643E-2</v>
      </c>
      <c r="H1032246" s="54">
        <v>0.92008399688319353</v>
      </c>
      <c r="M1032246" s="54">
        <v>1.7899999999999999E-3</v>
      </c>
    </row>
    <row r="1032247" spans="3:13">
      <c r="C1032247" s="54">
        <v>2.9489443027787415E-2</v>
      </c>
      <c r="H1032247" s="54">
        <v>0.8572094592102032</v>
      </c>
      <c r="M1032247" s="54">
        <v>2.836E-3</v>
      </c>
    </row>
    <row r="1032248" spans="3:13">
      <c r="C1032248" s="54">
        <v>3.5794206211355054E-2</v>
      </c>
      <c r="H1032248" s="54">
        <v>0.51795685396217339</v>
      </c>
      <c r="M1032248" s="54">
        <v>8.0450000000000001E-3</v>
      </c>
    </row>
    <row r="1032249" spans="3:13">
      <c r="C1032249" s="54">
        <v>8.885580293093491E-2</v>
      </c>
      <c r="H1032249" s="54">
        <v>1.3172831496082702</v>
      </c>
      <c r="M1032249" s="54">
        <v>9.3650000000000001E-3</v>
      </c>
    </row>
    <row r="1032250" spans="3:13">
      <c r="C1032250" s="54">
        <v>2.8603795598854315E-2</v>
      </c>
      <c r="H1032250" s="54">
        <v>0.61637458364227082</v>
      </c>
      <c r="M1032250" s="54">
        <v>3.7799999999999999E-3</v>
      </c>
    </row>
    <row r="1032251" spans="3:13">
      <c r="C1032251" s="54">
        <v>2.9750287577154391E-2</v>
      </c>
      <c r="H1032251" s="54">
        <v>0.94882610255893773</v>
      </c>
      <c r="M1032251" s="54">
        <v>8.1800000000000004E-4</v>
      </c>
    </row>
    <row r="1032252" spans="3:13">
      <c r="C1032252" s="54">
        <v>4.3960780015009325E-2</v>
      </c>
      <c r="H1032252" s="54">
        <v>0.83574717432239631</v>
      </c>
      <c r="M1032252" s="54">
        <v>2.1810000000000002E-3</v>
      </c>
    </row>
    <row r="1032253" spans="3:13">
      <c r="C1032253" s="54">
        <v>1.6758963639937639E-2</v>
      </c>
      <c r="H1032253" s="54">
        <v>1.3788170063221501</v>
      </c>
      <c r="M1032253" s="54">
        <v>1.5920000000000001E-3</v>
      </c>
    </row>
    <row r="1032254" spans="3:13">
      <c r="C1032254" s="54">
        <v>4.4672080474894009E-2</v>
      </c>
      <c r="H1032254" s="54">
        <v>1.0096716356022046</v>
      </c>
      <c r="M1032254" s="54">
        <v>1.5969999999999999E-3</v>
      </c>
    </row>
    <row r="1032255" spans="3:13">
      <c r="C1032255" s="54">
        <v>0.17436949880896915</v>
      </c>
      <c r="H1032255" s="54">
        <v>0.38665621958351226</v>
      </c>
      <c r="M1032255" s="54">
        <v>3.3798000000000002E-2</v>
      </c>
    </row>
    <row r="1032256" spans="3:13">
      <c r="C1032256" s="54">
        <v>3.6780465204438513E-2</v>
      </c>
      <c r="H1032256" s="54">
        <v>1.0507508843656985</v>
      </c>
      <c r="M1032256" s="54">
        <v>1.0460000000000001E-3</v>
      </c>
    </row>
    <row r="1032257" spans="3:13">
      <c r="C1032257" s="54">
        <v>3.0833000459134109E-2</v>
      </c>
      <c r="H1032257" s="54">
        <v>0.83756723499575947</v>
      </c>
      <c r="M1032257" s="54">
        <v>2.4780000000000002E-3</v>
      </c>
    </row>
    <row r="1032258" spans="3:13">
      <c r="C1032258" s="54">
        <v>3.8043685361934088E-2</v>
      </c>
      <c r="H1032258" s="54">
        <v>0.739255292424569</v>
      </c>
      <c r="M1032258" s="54">
        <v>3.6099999999999999E-3</v>
      </c>
    </row>
    <row r="1032259" spans="3:13">
      <c r="C1032259" s="54">
        <v>2.9140050401477605E-2</v>
      </c>
      <c r="H1032259" s="54">
        <v>0.98815717751944543</v>
      </c>
      <c r="M1032259" s="54">
        <v>1.361E-3</v>
      </c>
    </row>
    <row r="1032260" spans="3:13">
      <c r="C1032260" s="54">
        <v>4.9942922227896681E-2</v>
      </c>
      <c r="H1032260" s="54">
        <v>1.014306074005735</v>
      </c>
      <c r="M1032260" s="54">
        <v>9.41E-4</v>
      </c>
    </row>
    <row r="1032261" spans="3:13">
      <c r="C1032261" s="54">
        <v>4.9463082108494615E-2</v>
      </c>
      <c r="H1032261" s="54">
        <v>0.82678008761581667</v>
      </c>
      <c r="M1032261" s="54">
        <v>3.4619999999999998E-3</v>
      </c>
    </row>
    <row r="1032262" spans="3:13">
      <c r="C1032262" s="54">
        <v>4.606552000699727E-2</v>
      </c>
      <c r="H1032262" s="54">
        <v>0.89469986428125048</v>
      </c>
      <c r="M1032262" s="54">
        <v>2.5360000000000001E-3</v>
      </c>
    </row>
    <row r="1032263" spans="3:13">
      <c r="C1032263" s="54">
        <v>3.5554141456631529E-2</v>
      </c>
      <c r="H1032263" s="54">
        <v>1.1950610358590832</v>
      </c>
      <c r="M1032263" s="54">
        <v>4.1619999999999999E-3</v>
      </c>
    </row>
    <row r="1032264" spans="3:13">
      <c r="C1032264" s="54">
        <v>3.2671684903604142E-2</v>
      </c>
      <c r="H1032264" s="54">
        <v>1.1379173950693919</v>
      </c>
      <c r="M1032264" s="54">
        <v>2.0449999999999999E-3</v>
      </c>
    </row>
    <row r="1032265" spans="3:13">
      <c r="C1032265" s="54">
        <v>3.3631924750098185E-2</v>
      </c>
      <c r="H1032265" s="54">
        <v>1.2654922075171169</v>
      </c>
      <c r="M1032265" s="54">
        <v>3.0379999999999999E-3</v>
      </c>
    </row>
    <row r="1032266" spans="3:13">
      <c r="C1032266" s="54">
        <v>2.0936738861138157E-2</v>
      </c>
      <c r="H1032266" s="54">
        <v>0.40589174644881959</v>
      </c>
      <c r="M1032266" s="54">
        <v>6.1500000000000001E-3</v>
      </c>
    </row>
    <row r="1032267" spans="3:13">
      <c r="C1032267" s="54">
        <v>3.0772951187603426E-2</v>
      </c>
      <c r="H1032267" s="54">
        <v>1.1107272593582402</v>
      </c>
      <c r="M1032267" s="54">
        <v>2.5799999999999998E-3</v>
      </c>
    </row>
    <row r="1032268" spans="3:13">
      <c r="C1032268" s="54">
        <v>0.21190060412260434</v>
      </c>
      <c r="H1032268" s="54">
        <v>0.90907293396195543</v>
      </c>
      <c r="M1032268" s="54">
        <v>1.2007E-2</v>
      </c>
    </row>
    <row r="1032269" spans="3:13">
      <c r="C1032269" s="54">
        <v>5.8735137891407052E-2</v>
      </c>
      <c r="H1032269" s="54">
        <v>2.1810264457932513</v>
      </c>
      <c r="M1032269" s="54">
        <v>1.6843E-2</v>
      </c>
    </row>
    <row r="1032270" spans="3:13">
      <c r="C1032270" s="54">
        <v>1.791399797858231E-2</v>
      </c>
      <c r="H1032270" s="54">
        <v>0.83331893671806789</v>
      </c>
      <c r="M1032270" s="54">
        <v>1.6000000000000001E-3</v>
      </c>
    </row>
    <row r="1032271" spans="3:13">
      <c r="C1032271" s="54">
        <v>2.8595590197915115E-2</v>
      </c>
      <c r="H1032271" s="54">
        <v>1.1021728286262631</v>
      </c>
      <c r="M1032271" s="54">
        <v>2.0089999999999999E-3</v>
      </c>
    </row>
    <row r="1032272" spans="3:13">
      <c r="C1032272" s="54">
        <v>1.518851294974388E-2</v>
      </c>
      <c r="H1032272" s="54">
        <v>0.73633525247542397</v>
      </c>
      <c r="M1032272" s="54">
        <v>1.647E-3</v>
      </c>
    </row>
    <row r="1032273" spans="3:13">
      <c r="C1032273" s="54">
        <v>1.3152287542009386E-2</v>
      </c>
      <c r="H1032273" s="54">
        <v>2.0654325961447135</v>
      </c>
      <c r="M1032273" s="54">
        <v>3.503E-3</v>
      </c>
    </row>
    <row r="1032274" spans="3:13">
      <c r="C1032274" s="54">
        <v>3.223722703468343E-2</v>
      </c>
      <c r="H1032274" s="54">
        <v>0.9780420492915104</v>
      </c>
      <c r="M1032274" s="54">
        <v>1.668E-3</v>
      </c>
    </row>
    <row r="1032275" spans="3:13">
      <c r="C1032275" s="54">
        <v>2.3282267087558896E-4</v>
      </c>
      <c r="H1032275" s="54">
        <v>0</v>
      </c>
      <c r="M1032275" s="54">
        <v>4.1199999999999999E-4</v>
      </c>
    </row>
  </sheetData>
  <sortState ref="K4:M83">
    <sortCondition ref="K4:K83"/>
  </sortState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7109375" customWidth="1"/>
    <col min="2" max="2" width="16.28515625" style="14" customWidth="1"/>
    <col min="3" max="3" width="14.7109375" customWidth="1"/>
    <col min="4" max="4" width="16.28515625" customWidth="1"/>
    <col min="5" max="5" width="18" customWidth="1"/>
    <col min="8" max="8" width="12.42578125" customWidth="1"/>
  </cols>
  <sheetData>
    <row r="1" spans="1:8" ht="76.5">
      <c r="A1" s="29" t="s">
        <v>73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3346003</v>
      </c>
      <c r="C9" s="32" t="s">
        <v>339</v>
      </c>
      <c r="D9" s="32">
        <v>5000</v>
      </c>
      <c r="E9" s="32">
        <v>0</v>
      </c>
      <c r="F9" s="32">
        <v>270301</v>
      </c>
      <c r="G9" s="32" t="s">
        <v>340</v>
      </c>
      <c r="H9" s="7">
        <f>B9+D9+F9</f>
        <v>3621304</v>
      </c>
    </row>
    <row r="10" spans="1:8" ht="15.75" thickBot="1">
      <c r="A10" s="33">
        <v>41306</v>
      </c>
      <c r="B10" s="32">
        <v>3495370</v>
      </c>
      <c r="C10" s="32" t="s">
        <v>341</v>
      </c>
      <c r="D10" s="32">
        <v>5000</v>
      </c>
      <c r="E10" s="32">
        <v>0</v>
      </c>
      <c r="F10" s="32">
        <v>273537</v>
      </c>
      <c r="G10" s="32" t="s">
        <v>342</v>
      </c>
      <c r="H10" s="7">
        <f t="shared" ref="H10:H21" si="0">B10+D10+F10</f>
        <v>3773907</v>
      </c>
    </row>
    <row r="11" spans="1:8" ht="15.75" thickBot="1">
      <c r="A11" s="33">
        <v>41334</v>
      </c>
      <c r="B11" s="32">
        <v>4105773</v>
      </c>
      <c r="C11" s="32" t="s">
        <v>343</v>
      </c>
      <c r="D11" s="32">
        <v>5000</v>
      </c>
      <c r="E11" s="32">
        <v>0</v>
      </c>
      <c r="F11" s="32">
        <v>275546</v>
      </c>
      <c r="G11" s="32" t="s">
        <v>344</v>
      </c>
      <c r="H11" s="7">
        <f t="shared" si="0"/>
        <v>4386319</v>
      </c>
    </row>
    <row r="12" spans="1:8" ht="15.75" thickBot="1">
      <c r="A12" s="33">
        <v>41365</v>
      </c>
      <c r="B12" s="32">
        <v>5960307</v>
      </c>
      <c r="C12" s="32" t="s">
        <v>345</v>
      </c>
      <c r="D12" s="32">
        <v>5000</v>
      </c>
      <c r="E12" s="32">
        <v>0</v>
      </c>
      <c r="F12" s="32">
        <v>266517</v>
      </c>
      <c r="G12" s="32" t="s">
        <v>346</v>
      </c>
      <c r="H12" s="7">
        <f t="shared" si="0"/>
        <v>6231824</v>
      </c>
    </row>
    <row r="13" spans="1:8" ht="15.75" thickBot="1">
      <c r="A13" s="33">
        <v>41395</v>
      </c>
      <c r="B13" s="32">
        <v>6380474</v>
      </c>
      <c r="C13" s="32" t="s">
        <v>347</v>
      </c>
      <c r="D13" s="32">
        <v>5000</v>
      </c>
      <c r="E13" s="32">
        <v>0</v>
      </c>
      <c r="F13" s="32">
        <v>269317</v>
      </c>
      <c r="G13" s="32" t="s">
        <v>348</v>
      </c>
      <c r="H13" s="7">
        <f t="shared" si="0"/>
        <v>6654791</v>
      </c>
    </row>
    <row r="14" spans="1:8" ht="15.75" thickBot="1">
      <c r="A14" s="33">
        <v>41426</v>
      </c>
      <c r="B14" s="32">
        <v>6450143</v>
      </c>
      <c r="C14" s="32" t="s">
        <v>349</v>
      </c>
      <c r="D14" s="32">
        <v>5000</v>
      </c>
      <c r="E14" s="32">
        <v>0</v>
      </c>
      <c r="F14" s="32">
        <v>267256</v>
      </c>
      <c r="G14" s="32" t="s">
        <v>350</v>
      </c>
      <c r="H14" s="7">
        <f t="shared" si="0"/>
        <v>6722399</v>
      </c>
    </row>
    <row r="15" spans="1:8" ht="15.75" thickBot="1">
      <c r="A15" s="33">
        <v>41456</v>
      </c>
      <c r="B15" s="32">
        <v>2507195</v>
      </c>
      <c r="C15" s="32" t="s">
        <v>351</v>
      </c>
      <c r="D15" s="32">
        <v>5000</v>
      </c>
      <c r="E15" s="32">
        <v>0</v>
      </c>
      <c r="F15" s="32">
        <v>257267</v>
      </c>
      <c r="G15" s="32" t="s">
        <v>352</v>
      </c>
      <c r="H15" s="7">
        <f t="shared" si="0"/>
        <v>2769462</v>
      </c>
    </row>
    <row r="16" spans="1:8" ht="15.75" thickBot="1">
      <c r="A16" s="33">
        <v>41487</v>
      </c>
      <c r="B16" s="32">
        <v>3502146</v>
      </c>
      <c r="C16" s="32" t="s">
        <v>353</v>
      </c>
      <c r="D16" s="32">
        <v>5000</v>
      </c>
      <c r="E16" s="32">
        <v>0</v>
      </c>
      <c r="F16" s="32">
        <v>279597</v>
      </c>
      <c r="G16" s="32" t="s">
        <v>354</v>
      </c>
      <c r="H16" s="7">
        <f t="shared" si="0"/>
        <v>3786743</v>
      </c>
    </row>
    <row r="17" spans="1:8" ht="15.75" thickBot="1">
      <c r="A17" s="33">
        <v>41518</v>
      </c>
      <c r="B17" s="32">
        <v>3324230</v>
      </c>
      <c r="C17" s="32" t="s">
        <v>355</v>
      </c>
      <c r="D17" s="32">
        <v>5000</v>
      </c>
      <c r="E17" s="32">
        <v>0</v>
      </c>
      <c r="F17" s="32">
        <v>283975</v>
      </c>
      <c r="G17" s="32" t="s">
        <v>356</v>
      </c>
      <c r="H17" s="7">
        <f t="shared" si="0"/>
        <v>3613205</v>
      </c>
    </row>
    <row r="18" spans="1:8" ht="15.75" thickBot="1">
      <c r="A18" s="33">
        <v>41548</v>
      </c>
      <c r="B18" s="32">
        <v>2808601</v>
      </c>
      <c r="C18" s="32" t="s">
        <v>357</v>
      </c>
      <c r="D18" s="32">
        <v>5000</v>
      </c>
      <c r="E18" s="32">
        <v>0</v>
      </c>
      <c r="F18" s="32">
        <v>273358</v>
      </c>
      <c r="G18" s="32" t="s">
        <v>358</v>
      </c>
      <c r="H18" s="7">
        <f t="shared" si="0"/>
        <v>3086959</v>
      </c>
    </row>
    <row r="19" spans="1:8" ht="15.75" thickBot="1">
      <c r="A19" s="34">
        <v>41579</v>
      </c>
      <c r="B19" s="35">
        <v>4977640</v>
      </c>
      <c r="C19" s="35" t="s">
        <v>359</v>
      </c>
      <c r="D19" s="32">
        <v>5000</v>
      </c>
      <c r="E19" s="35">
        <v>0</v>
      </c>
      <c r="F19" s="35">
        <v>277595</v>
      </c>
      <c r="G19" s="35" t="s">
        <v>360</v>
      </c>
      <c r="H19" s="7">
        <f t="shared" si="0"/>
        <v>5260235</v>
      </c>
    </row>
    <row r="20" spans="1:8" ht="15.75" thickBot="1">
      <c r="A20" s="33">
        <v>41609</v>
      </c>
      <c r="B20" s="32">
        <v>4088640</v>
      </c>
      <c r="C20" s="32" t="s">
        <v>361</v>
      </c>
      <c r="D20" s="32">
        <v>5000</v>
      </c>
      <c r="E20" s="32">
        <v>0</v>
      </c>
      <c r="F20" s="32">
        <v>265408</v>
      </c>
      <c r="G20" s="32" t="s">
        <v>362</v>
      </c>
      <c r="H20" s="7">
        <f t="shared" si="0"/>
        <v>4359048</v>
      </c>
    </row>
    <row r="21" spans="1:8" ht="15.75" thickBot="1">
      <c r="A21" s="33">
        <v>41640</v>
      </c>
      <c r="B21" s="32">
        <v>4076839</v>
      </c>
      <c r="C21" s="32" t="s">
        <v>363</v>
      </c>
      <c r="D21" s="32">
        <v>5000</v>
      </c>
      <c r="E21" s="32">
        <v>0</v>
      </c>
      <c r="F21" s="32">
        <v>195856</v>
      </c>
      <c r="G21" s="32" t="s">
        <v>364</v>
      </c>
      <c r="H21" s="7">
        <f t="shared" si="0"/>
        <v>4277695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85546875" customWidth="1"/>
    <col min="2" max="2" width="15.42578125" style="14" customWidth="1"/>
    <col min="3" max="3" width="16.85546875" customWidth="1"/>
    <col min="4" max="5" width="15.5703125" customWidth="1"/>
    <col min="8" max="8" width="14.140625" customWidth="1"/>
  </cols>
  <sheetData>
    <row r="1" spans="1:8" ht="102">
      <c r="A1" s="29" t="s">
        <v>74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1077476</v>
      </c>
      <c r="C9" s="32">
        <v>0</v>
      </c>
      <c r="D9" s="32">
        <v>0</v>
      </c>
      <c r="E9" s="32">
        <v>0</v>
      </c>
      <c r="F9" s="32">
        <v>39605</v>
      </c>
      <c r="G9" s="32">
        <v>0</v>
      </c>
      <c r="H9" s="7">
        <f>B9+D9+F9</f>
        <v>1117081</v>
      </c>
    </row>
    <row r="10" spans="1:8" ht="15.75" thickBot="1">
      <c r="A10" s="33">
        <v>41306</v>
      </c>
      <c r="B10" s="32">
        <v>1068811</v>
      </c>
      <c r="C10" s="32">
        <v>0</v>
      </c>
      <c r="D10" s="32">
        <v>0</v>
      </c>
      <c r="E10" s="32">
        <v>0</v>
      </c>
      <c r="F10" s="32">
        <v>40768</v>
      </c>
      <c r="G10" s="32">
        <v>0</v>
      </c>
      <c r="H10" s="7">
        <f t="shared" ref="H10:H21" si="0">B10+D10+F10</f>
        <v>1109579</v>
      </c>
    </row>
    <row r="11" spans="1:8" ht="15.75" thickBot="1">
      <c r="A11" s="33">
        <v>41334</v>
      </c>
      <c r="B11" s="32">
        <v>1118552</v>
      </c>
      <c r="C11" s="32">
        <v>0</v>
      </c>
      <c r="D11" s="32">
        <v>0</v>
      </c>
      <c r="E11" s="32">
        <v>0</v>
      </c>
      <c r="F11" s="32">
        <v>40846</v>
      </c>
      <c r="G11" s="32">
        <v>0</v>
      </c>
      <c r="H11" s="7">
        <f t="shared" si="0"/>
        <v>1159398</v>
      </c>
    </row>
    <row r="12" spans="1:8" ht="15.75" thickBot="1">
      <c r="A12" s="33">
        <v>41365</v>
      </c>
      <c r="B12" s="32">
        <v>1150263</v>
      </c>
      <c r="C12" s="32">
        <v>0</v>
      </c>
      <c r="D12" s="32">
        <v>0</v>
      </c>
      <c r="E12" s="32">
        <v>0</v>
      </c>
      <c r="F12" s="32">
        <v>41036</v>
      </c>
      <c r="G12" s="32">
        <v>0</v>
      </c>
      <c r="H12" s="7">
        <f t="shared" si="0"/>
        <v>1191299</v>
      </c>
    </row>
    <row r="13" spans="1:8" ht="15.75" thickBot="1">
      <c r="A13" s="33">
        <v>41395</v>
      </c>
      <c r="B13" s="32">
        <v>1164496</v>
      </c>
      <c r="C13" s="32">
        <v>0</v>
      </c>
      <c r="D13" s="32">
        <v>0</v>
      </c>
      <c r="E13" s="32">
        <v>0</v>
      </c>
      <c r="F13" s="32">
        <v>41791</v>
      </c>
      <c r="G13" s="32">
        <v>0</v>
      </c>
      <c r="H13" s="7">
        <f t="shared" si="0"/>
        <v>1206287</v>
      </c>
    </row>
    <row r="14" spans="1:8" ht="15.75" thickBot="1">
      <c r="A14" s="33">
        <v>41426</v>
      </c>
      <c r="B14" s="32">
        <v>1158442</v>
      </c>
      <c r="C14" s="32">
        <v>0</v>
      </c>
      <c r="D14" s="32">
        <v>0</v>
      </c>
      <c r="E14" s="32">
        <v>0</v>
      </c>
      <c r="F14" s="32">
        <v>42245</v>
      </c>
      <c r="G14" s="32">
        <v>0</v>
      </c>
      <c r="H14" s="7">
        <f t="shared" si="0"/>
        <v>1200687</v>
      </c>
    </row>
    <row r="15" spans="1:8" ht="15.75" thickBot="1">
      <c r="A15" s="34">
        <v>41456</v>
      </c>
      <c r="B15" s="35">
        <v>745470</v>
      </c>
      <c r="C15" s="35">
        <v>0</v>
      </c>
      <c r="D15" s="35">
        <v>0</v>
      </c>
      <c r="E15" s="35">
        <v>0</v>
      </c>
      <c r="F15" s="35">
        <v>41850</v>
      </c>
      <c r="G15" s="35">
        <v>0</v>
      </c>
      <c r="H15" s="7">
        <f t="shared" si="0"/>
        <v>787320</v>
      </c>
    </row>
    <row r="16" spans="1:8" ht="15.75" thickBot="1">
      <c r="A16" s="33">
        <v>41487</v>
      </c>
      <c r="B16" s="32">
        <v>741378</v>
      </c>
      <c r="C16" s="32">
        <v>0</v>
      </c>
      <c r="D16" s="32">
        <v>0</v>
      </c>
      <c r="E16" s="32">
        <v>0</v>
      </c>
      <c r="F16" s="32">
        <v>42079</v>
      </c>
      <c r="G16" s="32">
        <v>0</v>
      </c>
      <c r="H16" s="7">
        <f t="shared" si="0"/>
        <v>783457</v>
      </c>
    </row>
    <row r="17" spans="1:8" ht="15.75" thickBot="1">
      <c r="A17" s="33">
        <v>41518</v>
      </c>
      <c r="B17" s="32">
        <v>701833</v>
      </c>
      <c r="C17" s="32">
        <v>0</v>
      </c>
      <c r="D17" s="32">
        <v>0</v>
      </c>
      <c r="E17" s="32">
        <v>0</v>
      </c>
      <c r="F17" s="32">
        <v>43171</v>
      </c>
      <c r="G17" s="32">
        <v>0</v>
      </c>
      <c r="H17" s="7">
        <f t="shared" si="0"/>
        <v>745004</v>
      </c>
    </row>
    <row r="18" spans="1:8" ht="15.75" thickBot="1">
      <c r="A18" s="33">
        <v>41548</v>
      </c>
      <c r="B18" s="32">
        <v>703083</v>
      </c>
      <c r="C18" s="32">
        <v>0</v>
      </c>
      <c r="D18" s="32">
        <v>0</v>
      </c>
      <c r="E18" s="32">
        <v>0</v>
      </c>
      <c r="F18" s="32">
        <v>43747</v>
      </c>
      <c r="G18" s="32">
        <v>0</v>
      </c>
      <c r="H18" s="7">
        <f t="shared" si="0"/>
        <v>746830</v>
      </c>
    </row>
    <row r="19" spans="1:8" ht="15.75" thickBot="1">
      <c r="A19" s="33">
        <v>41579</v>
      </c>
      <c r="B19" s="32">
        <v>701132</v>
      </c>
      <c r="C19" s="32">
        <v>0</v>
      </c>
      <c r="D19" s="32">
        <v>0</v>
      </c>
      <c r="E19" s="32">
        <v>0</v>
      </c>
      <c r="F19" s="32">
        <v>44786</v>
      </c>
      <c r="G19" s="32">
        <v>0</v>
      </c>
      <c r="H19" s="7">
        <f t="shared" si="0"/>
        <v>745918</v>
      </c>
    </row>
    <row r="20" spans="1:8" ht="15.75" thickBot="1">
      <c r="A20" s="33">
        <v>41609</v>
      </c>
      <c r="B20" s="32">
        <v>658531</v>
      </c>
      <c r="C20" s="32">
        <v>0</v>
      </c>
      <c r="D20" s="32">
        <v>0</v>
      </c>
      <c r="E20" s="32">
        <v>0</v>
      </c>
      <c r="F20" s="32">
        <v>44706</v>
      </c>
      <c r="G20" s="32">
        <v>0</v>
      </c>
      <c r="H20" s="7">
        <f t="shared" si="0"/>
        <v>703237</v>
      </c>
    </row>
    <row r="21" spans="1:8" ht="15.75" thickBot="1">
      <c r="A21" s="33">
        <v>41640</v>
      </c>
      <c r="B21" s="32">
        <v>535363</v>
      </c>
      <c r="C21" s="32">
        <v>0</v>
      </c>
      <c r="D21" s="32">
        <v>0</v>
      </c>
      <c r="E21" s="32">
        <v>0</v>
      </c>
      <c r="F21" s="32">
        <v>46430</v>
      </c>
      <c r="G21" s="32">
        <v>0</v>
      </c>
      <c r="H21" s="7">
        <f t="shared" si="0"/>
        <v>581793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3.28515625" customWidth="1"/>
    <col min="2" max="2" width="21.140625" style="14" customWidth="1"/>
    <col min="3" max="3" width="15.85546875" customWidth="1"/>
    <col min="4" max="4" width="16.28515625" customWidth="1"/>
    <col min="5" max="5" width="18.42578125" customWidth="1"/>
    <col min="8" max="8" width="13.85546875" customWidth="1"/>
  </cols>
  <sheetData>
    <row r="1" spans="1:8" ht="102">
      <c r="A1" s="29" t="s">
        <v>75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1087926</v>
      </c>
      <c r="C9" s="32">
        <v>0</v>
      </c>
      <c r="D9" s="32">
        <v>0</v>
      </c>
      <c r="E9" s="32">
        <v>0</v>
      </c>
      <c r="F9" s="32">
        <v>180906</v>
      </c>
      <c r="G9" s="32" t="s">
        <v>365</v>
      </c>
      <c r="H9" s="7">
        <f>B9+D9+F9</f>
        <v>1268832</v>
      </c>
    </row>
    <row r="10" spans="1:8" ht="15.75" thickBot="1">
      <c r="A10" s="33">
        <v>41306</v>
      </c>
      <c r="B10" s="32">
        <v>1113701</v>
      </c>
      <c r="C10" s="32">
        <v>0</v>
      </c>
      <c r="D10" s="32">
        <v>0</v>
      </c>
      <c r="E10" s="32">
        <v>0</v>
      </c>
      <c r="F10" s="32">
        <v>184705</v>
      </c>
      <c r="G10" s="32" t="s">
        <v>366</v>
      </c>
      <c r="H10" s="7">
        <f t="shared" ref="H10:H21" si="0">B10+D10+F10</f>
        <v>1298406</v>
      </c>
    </row>
    <row r="11" spans="1:8" ht="15.75" thickBot="1">
      <c r="A11" s="33">
        <v>41334</v>
      </c>
      <c r="B11" s="32">
        <v>1126326</v>
      </c>
      <c r="C11" s="32">
        <v>0</v>
      </c>
      <c r="D11" s="32">
        <v>0</v>
      </c>
      <c r="E11" s="32">
        <v>0</v>
      </c>
      <c r="F11" s="32">
        <v>183563</v>
      </c>
      <c r="G11" s="32" t="s">
        <v>367</v>
      </c>
      <c r="H11" s="7">
        <f t="shared" si="0"/>
        <v>1309889</v>
      </c>
    </row>
    <row r="12" spans="1:8" ht="15.75" thickBot="1">
      <c r="A12" s="33">
        <v>41365</v>
      </c>
      <c r="B12" s="32">
        <v>1256275</v>
      </c>
      <c r="C12" s="32">
        <v>0</v>
      </c>
      <c r="D12" s="32">
        <v>0</v>
      </c>
      <c r="E12" s="32">
        <v>0</v>
      </c>
      <c r="F12" s="32">
        <v>181481</v>
      </c>
      <c r="G12" s="32" t="s">
        <v>368</v>
      </c>
      <c r="H12" s="7">
        <f t="shared" si="0"/>
        <v>1437756</v>
      </c>
    </row>
    <row r="13" spans="1:8" ht="15.75" thickBot="1">
      <c r="A13" s="33">
        <v>41395</v>
      </c>
      <c r="B13" s="32">
        <v>1715898</v>
      </c>
      <c r="C13" s="32">
        <v>0</v>
      </c>
      <c r="D13" s="32">
        <v>0</v>
      </c>
      <c r="E13" s="32">
        <v>0</v>
      </c>
      <c r="F13" s="32">
        <v>186266</v>
      </c>
      <c r="G13" s="32" t="s">
        <v>369</v>
      </c>
      <c r="H13" s="7">
        <f t="shared" si="0"/>
        <v>1902164</v>
      </c>
    </row>
    <row r="14" spans="1:8" ht="15.75" thickBot="1">
      <c r="A14" s="33">
        <v>41426</v>
      </c>
      <c r="B14" s="32">
        <v>1883503</v>
      </c>
      <c r="C14" s="32">
        <v>0</v>
      </c>
      <c r="D14" s="32">
        <v>0</v>
      </c>
      <c r="E14" s="32">
        <v>0</v>
      </c>
      <c r="F14" s="32">
        <v>194144</v>
      </c>
      <c r="G14" s="32" t="s">
        <v>370</v>
      </c>
      <c r="H14" s="7">
        <f t="shared" si="0"/>
        <v>2077647</v>
      </c>
    </row>
    <row r="15" spans="1:8" ht="15.75" thickBot="1">
      <c r="A15" s="33">
        <v>41456</v>
      </c>
      <c r="B15" s="32">
        <v>1872456</v>
      </c>
      <c r="C15" s="32">
        <v>0</v>
      </c>
      <c r="D15" s="32">
        <v>0</v>
      </c>
      <c r="E15" s="32">
        <v>0</v>
      </c>
      <c r="F15" s="32">
        <v>202958</v>
      </c>
      <c r="G15" s="32" t="s">
        <v>371</v>
      </c>
      <c r="H15" s="7">
        <f t="shared" si="0"/>
        <v>2075414</v>
      </c>
    </row>
    <row r="16" spans="1:8" ht="15.75" thickBot="1">
      <c r="A16" s="33">
        <v>41487</v>
      </c>
      <c r="B16" s="32">
        <v>636778</v>
      </c>
      <c r="C16" s="32">
        <v>0</v>
      </c>
      <c r="D16" s="32">
        <v>0</v>
      </c>
      <c r="E16" s="32">
        <v>0</v>
      </c>
      <c r="F16" s="32">
        <v>208632</v>
      </c>
      <c r="G16" s="32" t="s">
        <v>372</v>
      </c>
      <c r="H16" s="7">
        <f t="shared" si="0"/>
        <v>845410</v>
      </c>
    </row>
    <row r="17" spans="1:8" ht="15.75" thickBot="1">
      <c r="A17" s="33">
        <v>41518</v>
      </c>
      <c r="B17" s="32">
        <v>632896</v>
      </c>
      <c r="C17" s="32">
        <v>0</v>
      </c>
      <c r="D17" s="32">
        <v>0</v>
      </c>
      <c r="E17" s="32">
        <v>0</v>
      </c>
      <c r="F17" s="32">
        <v>203056</v>
      </c>
      <c r="G17" s="32" t="s">
        <v>373</v>
      </c>
      <c r="H17" s="7">
        <f t="shared" si="0"/>
        <v>835952</v>
      </c>
    </row>
    <row r="18" spans="1:8" ht="15.75" thickBot="1">
      <c r="A18" s="33">
        <v>41548</v>
      </c>
      <c r="B18" s="32">
        <v>589528</v>
      </c>
      <c r="C18" s="32">
        <v>0</v>
      </c>
      <c r="D18" s="32">
        <v>0</v>
      </c>
      <c r="E18" s="32">
        <v>0</v>
      </c>
      <c r="F18" s="32">
        <v>209953</v>
      </c>
      <c r="G18" s="32" t="s">
        <v>374</v>
      </c>
      <c r="H18" s="7">
        <f t="shared" si="0"/>
        <v>799481</v>
      </c>
    </row>
    <row r="19" spans="1:8" ht="15.75" thickBot="1">
      <c r="A19" s="34">
        <v>41579</v>
      </c>
      <c r="B19" s="35">
        <v>607072</v>
      </c>
      <c r="C19" s="35">
        <v>0</v>
      </c>
      <c r="D19" s="35">
        <v>0</v>
      </c>
      <c r="E19" s="35">
        <v>0</v>
      </c>
      <c r="F19" s="35">
        <v>218053</v>
      </c>
      <c r="G19" s="35" t="s">
        <v>375</v>
      </c>
      <c r="H19" s="7">
        <f t="shared" si="0"/>
        <v>825125</v>
      </c>
    </row>
    <row r="20" spans="1:8" ht="15.75" thickBot="1">
      <c r="A20" s="33">
        <v>41609</v>
      </c>
      <c r="B20" s="32">
        <v>635335</v>
      </c>
      <c r="C20" s="32">
        <v>0</v>
      </c>
      <c r="D20" s="32">
        <v>0</v>
      </c>
      <c r="E20" s="32">
        <v>0</v>
      </c>
      <c r="F20" s="32">
        <v>217401</v>
      </c>
      <c r="G20" s="32" t="s">
        <v>376</v>
      </c>
      <c r="H20" s="7">
        <f t="shared" si="0"/>
        <v>852736</v>
      </c>
    </row>
    <row r="21" spans="1:8" ht="15.75" thickBot="1">
      <c r="A21" s="33">
        <v>41640</v>
      </c>
      <c r="B21" s="32">
        <v>590308</v>
      </c>
      <c r="C21" s="32">
        <v>0</v>
      </c>
      <c r="D21" s="32">
        <v>0</v>
      </c>
      <c r="E21" s="32">
        <v>0</v>
      </c>
      <c r="F21" s="32">
        <v>245813</v>
      </c>
      <c r="G21" s="32" t="s">
        <v>377</v>
      </c>
      <c r="H21" s="7">
        <f t="shared" si="0"/>
        <v>836121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28515625" customWidth="1"/>
    <col min="2" max="2" width="16.42578125" style="15" customWidth="1"/>
    <col min="3" max="3" width="16.42578125" customWidth="1"/>
    <col min="4" max="4" width="15.28515625" customWidth="1"/>
    <col min="5" max="5" width="18" customWidth="1"/>
    <col min="8" max="8" width="14.42578125" customWidth="1"/>
  </cols>
  <sheetData>
    <row r="1" spans="1:8" ht="76.5">
      <c r="A1" s="29" t="s">
        <v>77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2237560</v>
      </c>
      <c r="C9" s="32">
        <v>0</v>
      </c>
      <c r="D9" s="32">
        <v>0</v>
      </c>
      <c r="E9" s="32">
        <v>0</v>
      </c>
      <c r="F9" s="32">
        <v>241020</v>
      </c>
      <c r="G9" s="32" t="s">
        <v>378</v>
      </c>
      <c r="H9">
        <f>B9+D9+F9</f>
        <v>2478580</v>
      </c>
    </row>
    <row r="10" spans="1:8" ht="15.75" thickBot="1">
      <c r="A10" s="33">
        <v>41306</v>
      </c>
      <c r="B10" s="32">
        <v>2372300</v>
      </c>
      <c r="C10" s="32">
        <v>0</v>
      </c>
      <c r="D10" s="32">
        <v>0</v>
      </c>
      <c r="E10" s="32">
        <v>0</v>
      </c>
      <c r="F10" s="32">
        <v>237277</v>
      </c>
      <c r="G10" s="32" t="s">
        <v>379</v>
      </c>
      <c r="H10">
        <f t="shared" ref="H10:H21" si="0">B10+D10+F10</f>
        <v>2609577</v>
      </c>
    </row>
    <row r="11" spans="1:8" ht="15.75" thickBot="1">
      <c r="A11" s="33">
        <v>41334</v>
      </c>
      <c r="B11" s="32">
        <v>2638931</v>
      </c>
      <c r="C11" s="32">
        <v>0</v>
      </c>
      <c r="D11" s="32">
        <v>0</v>
      </c>
      <c r="E11" s="32">
        <v>0</v>
      </c>
      <c r="F11" s="32">
        <v>244604</v>
      </c>
      <c r="G11" s="32" t="s">
        <v>380</v>
      </c>
      <c r="H11">
        <f t="shared" si="0"/>
        <v>2883535</v>
      </c>
    </row>
    <row r="12" spans="1:8" ht="15.75" thickBot="1">
      <c r="A12" s="33">
        <v>41365</v>
      </c>
      <c r="B12" s="32">
        <v>2707779</v>
      </c>
      <c r="C12" s="32">
        <v>0</v>
      </c>
      <c r="D12" s="32">
        <v>0</v>
      </c>
      <c r="E12" s="32">
        <v>0</v>
      </c>
      <c r="F12" s="32">
        <v>235617</v>
      </c>
      <c r="G12" s="32" t="s">
        <v>381</v>
      </c>
      <c r="H12">
        <f t="shared" si="0"/>
        <v>2943396</v>
      </c>
    </row>
    <row r="13" spans="1:8" ht="15.75" thickBot="1">
      <c r="A13" s="33">
        <v>41395</v>
      </c>
      <c r="B13" s="32">
        <v>2794619</v>
      </c>
      <c r="C13" s="32">
        <v>0</v>
      </c>
      <c r="D13" s="32">
        <v>0</v>
      </c>
      <c r="E13" s="32">
        <v>0</v>
      </c>
      <c r="F13" s="32">
        <v>223527</v>
      </c>
      <c r="G13" s="32" t="s">
        <v>382</v>
      </c>
      <c r="H13">
        <f t="shared" si="0"/>
        <v>3018146</v>
      </c>
    </row>
    <row r="14" spans="1:8" ht="15.75" thickBot="1">
      <c r="A14" s="33">
        <v>41426</v>
      </c>
      <c r="B14" s="32">
        <v>2890695</v>
      </c>
      <c r="C14" s="32">
        <v>0</v>
      </c>
      <c r="D14" s="32">
        <v>0</v>
      </c>
      <c r="E14" s="32">
        <v>0</v>
      </c>
      <c r="F14" s="32">
        <v>220985</v>
      </c>
      <c r="G14" s="32" t="s">
        <v>383</v>
      </c>
      <c r="H14">
        <f t="shared" si="0"/>
        <v>3111680</v>
      </c>
    </row>
    <row r="15" spans="1:8" ht="15.75" thickBot="1">
      <c r="A15" s="33">
        <v>41456</v>
      </c>
      <c r="B15" s="32">
        <v>1695784</v>
      </c>
      <c r="C15" s="32">
        <v>0</v>
      </c>
      <c r="D15" s="32">
        <v>0</v>
      </c>
      <c r="E15" s="32">
        <v>0</v>
      </c>
      <c r="F15" s="32">
        <v>194434</v>
      </c>
      <c r="G15" s="32" t="s">
        <v>384</v>
      </c>
      <c r="H15">
        <f t="shared" si="0"/>
        <v>1890218</v>
      </c>
    </row>
    <row r="16" spans="1:8" ht="15.75" thickBot="1">
      <c r="A16" s="33">
        <v>41487</v>
      </c>
      <c r="B16" s="32">
        <v>2543315</v>
      </c>
      <c r="C16" s="32" t="s">
        <v>385</v>
      </c>
      <c r="D16" s="32">
        <v>0</v>
      </c>
      <c r="E16" s="32">
        <v>0</v>
      </c>
      <c r="F16" s="32">
        <v>201515</v>
      </c>
      <c r="G16" s="32" t="s">
        <v>386</v>
      </c>
      <c r="H16">
        <f t="shared" si="0"/>
        <v>2744830</v>
      </c>
    </row>
    <row r="17" spans="1:8" ht="15.75" thickBot="1">
      <c r="A17" s="33">
        <v>41518</v>
      </c>
      <c r="B17" s="32">
        <v>1381202</v>
      </c>
      <c r="C17" s="32" t="s">
        <v>387</v>
      </c>
      <c r="D17" s="32">
        <v>0</v>
      </c>
      <c r="E17" s="32">
        <v>0</v>
      </c>
      <c r="F17" s="32">
        <v>206349</v>
      </c>
      <c r="G17" s="32" t="s">
        <v>388</v>
      </c>
      <c r="H17">
        <f t="shared" si="0"/>
        <v>1587551</v>
      </c>
    </row>
    <row r="18" spans="1:8" ht="15.75" thickBot="1">
      <c r="A18" s="33">
        <v>41548</v>
      </c>
      <c r="B18" s="32">
        <v>878943</v>
      </c>
      <c r="C18" s="32">
        <v>0</v>
      </c>
      <c r="D18" s="32">
        <v>0</v>
      </c>
      <c r="E18" s="32">
        <v>0</v>
      </c>
      <c r="F18" s="32">
        <v>221266</v>
      </c>
      <c r="G18" s="32" t="s">
        <v>389</v>
      </c>
      <c r="H18">
        <f t="shared" si="0"/>
        <v>1100209</v>
      </c>
    </row>
    <row r="19" spans="1:8" ht="15.75" thickBot="1">
      <c r="A19" s="34">
        <v>41579</v>
      </c>
      <c r="B19" s="35">
        <v>1638102</v>
      </c>
      <c r="C19" s="35">
        <v>0</v>
      </c>
      <c r="D19" s="35">
        <v>10000</v>
      </c>
      <c r="E19" s="35">
        <v>0</v>
      </c>
      <c r="F19" s="35">
        <v>208488</v>
      </c>
      <c r="G19" s="35" t="s">
        <v>390</v>
      </c>
      <c r="H19">
        <f t="shared" si="0"/>
        <v>1856590</v>
      </c>
    </row>
    <row r="20" spans="1:8" ht="15.75" thickBot="1">
      <c r="A20" s="33">
        <v>41609</v>
      </c>
      <c r="B20" s="32">
        <v>1907761</v>
      </c>
      <c r="C20" s="32">
        <v>0</v>
      </c>
      <c r="D20" s="32">
        <v>10000</v>
      </c>
      <c r="E20" s="32">
        <v>0</v>
      </c>
      <c r="F20" s="32">
        <v>214795</v>
      </c>
      <c r="G20" s="32" t="s">
        <v>391</v>
      </c>
      <c r="H20">
        <f t="shared" si="0"/>
        <v>2132556</v>
      </c>
    </row>
    <row r="21" spans="1:8" ht="15.75" thickBot="1">
      <c r="A21" s="33">
        <v>41640</v>
      </c>
      <c r="B21" s="32">
        <v>1148516</v>
      </c>
      <c r="C21" s="32">
        <v>0</v>
      </c>
      <c r="D21" s="32">
        <v>0</v>
      </c>
      <c r="E21" s="32">
        <v>0</v>
      </c>
      <c r="F21" s="32">
        <v>236593</v>
      </c>
      <c r="G21" s="32" t="s">
        <v>392</v>
      </c>
      <c r="H21">
        <f t="shared" si="0"/>
        <v>1385109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9.140625" style="15" customWidth="1"/>
    <col min="3" max="3" width="16.5703125" customWidth="1"/>
    <col min="4" max="4" width="18.85546875" customWidth="1"/>
    <col min="5" max="5" width="17.140625" customWidth="1"/>
    <col min="6" max="6" width="13.5703125" customWidth="1"/>
    <col min="7" max="7" width="14.5703125" customWidth="1"/>
    <col min="8" max="8" width="16" customWidth="1"/>
  </cols>
  <sheetData>
    <row r="1" spans="1:8" ht="76.5">
      <c r="A1" s="29" t="s">
        <v>81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9844034</v>
      </c>
      <c r="C9" s="32" t="s">
        <v>393</v>
      </c>
      <c r="D9" s="32">
        <v>0</v>
      </c>
      <c r="E9" s="32">
        <v>0</v>
      </c>
      <c r="F9" s="32">
        <v>2733823</v>
      </c>
      <c r="G9" s="32" t="s">
        <v>394</v>
      </c>
      <c r="H9" s="7">
        <f>B9+D9+F9</f>
        <v>12577857</v>
      </c>
    </row>
    <row r="10" spans="1:8" ht="15.75" thickBot="1">
      <c r="A10" s="33">
        <v>41306</v>
      </c>
      <c r="B10" s="32">
        <v>10084225</v>
      </c>
      <c r="C10" s="32" t="s">
        <v>395</v>
      </c>
      <c r="D10" s="32">
        <v>0</v>
      </c>
      <c r="E10" s="32">
        <v>0</v>
      </c>
      <c r="F10" s="32">
        <v>2910273</v>
      </c>
      <c r="G10" s="32" t="s">
        <v>396</v>
      </c>
      <c r="H10" s="7">
        <f t="shared" ref="H10:H21" si="0">B10+D10+F10</f>
        <v>12994498</v>
      </c>
    </row>
    <row r="11" spans="1:8" ht="15.75" thickBot="1">
      <c r="A11" s="33">
        <v>41334</v>
      </c>
      <c r="B11" s="32">
        <v>11108002</v>
      </c>
      <c r="C11" s="32" t="s">
        <v>397</v>
      </c>
      <c r="D11" s="32">
        <v>0</v>
      </c>
      <c r="E11" s="32">
        <v>0</v>
      </c>
      <c r="F11" s="32">
        <v>2945704</v>
      </c>
      <c r="G11" s="32" t="s">
        <v>398</v>
      </c>
      <c r="H11" s="7">
        <f t="shared" si="0"/>
        <v>14053706</v>
      </c>
    </row>
    <row r="12" spans="1:8" ht="15.75" thickBot="1">
      <c r="A12" s="33">
        <v>41365</v>
      </c>
      <c r="B12" s="32">
        <v>11508906</v>
      </c>
      <c r="C12" s="32" t="s">
        <v>399</v>
      </c>
      <c r="D12" s="32">
        <v>0</v>
      </c>
      <c r="E12" s="32">
        <v>0</v>
      </c>
      <c r="F12" s="32">
        <v>3022045</v>
      </c>
      <c r="G12" s="32" t="s">
        <v>400</v>
      </c>
      <c r="H12" s="7">
        <f t="shared" si="0"/>
        <v>14530951</v>
      </c>
    </row>
    <row r="13" spans="1:8" ht="15.75" thickBot="1">
      <c r="A13" s="33">
        <v>41395</v>
      </c>
      <c r="B13" s="32">
        <v>11794074</v>
      </c>
      <c r="C13" s="32" t="s">
        <v>401</v>
      </c>
      <c r="D13" s="32">
        <v>0</v>
      </c>
      <c r="E13" s="32">
        <v>0</v>
      </c>
      <c r="F13" s="32">
        <v>3147682</v>
      </c>
      <c r="G13" s="32" t="s">
        <v>402</v>
      </c>
      <c r="H13" s="7">
        <f t="shared" si="0"/>
        <v>14941756</v>
      </c>
    </row>
    <row r="14" spans="1:8" ht="15.75" thickBot="1">
      <c r="A14" s="33">
        <v>41426</v>
      </c>
      <c r="B14" s="32">
        <v>14110000</v>
      </c>
      <c r="C14" s="32" t="s">
        <v>403</v>
      </c>
      <c r="D14" s="32">
        <v>0</v>
      </c>
      <c r="E14" s="32">
        <v>0</v>
      </c>
      <c r="F14" s="32">
        <v>3250603</v>
      </c>
      <c r="G14" s="32" t="s">
        <v>404</v>
      </c>
      <c r="H14" s="7">
        <f t="shared" si="0"/>
        <v>17360603</v>
      </c>
    </row>
    <row r="15" spans="1:8" ht="15.75" thickBot="1">
      <c r="A15" s="33">
        <v>41456</v>
      </c>
      <c r="B15" s="32">
        <v>14885827</v>
      </c>
      <c r="C15" s="32" t="s">
        <v>405</v>
      </c>
      <c r="D15" s="32">
        <v>0</v>
      </c>
      <c r="E15" s="32">
        <v>0</v>
      </c>
      <c r="F15" s="32">
        <v>3158216</v>
      </c>
      <c r="G15" s="32" t="s">
        <v>406</v>
      </c>
      <c r="H15" s="7">
        <f t="shared" si="0"/>
        <v>18044043</v>
      </c>
    </row>
    <row r="16" spans="1:8" ht="15.75" thickBot="1">
      <c r="A16" s="33">
        <v>41487</v>
      </c>
      <c r="B16" s="32">
        <v>14884092</v>
      </c>
      <c r="C16" s="32" t="s">
        <v>407</v>
      </c>
      <c r="D16" s="32">
        <v>0</v>
      </c>
      <c r="E16" s="32">
        <v>0</v>
      </c>
      <c r="F16" s="32">
        <v>3269018</v>
      </c>
      <c r="G16" s="32" t="s">
        <v>408</v>
      </c>
      <c r="H16" s="7">
        <f t="shared" si="0"/>
        <v>18153110</v>
      </c>
    </row>
    <row r="17" spans="1:8" ht="15.75" thickBot="1">
      <c r="A17" s="33">
        <v>41518</v>
      </c>
      <c r="B17" s="32">
        <v>14764143</v>
      </c>
      <c r="C17" s="32" t="s">
        <v>409</v>
      </c>
      <c r="D17" s="32">
        <v>0</v>
      </c>
      <c r="E17" s="32">
        <v>0</v>
      </c>
      <c r="F17" s="32">
        <v>3315523</v>
      </c>
      <c r="G17" s="32" t="s">
        <v>410</v>
      </c>
      <c r="H17" s="7">
        <f t="shared" si="0"/>
        <v>18079666</v>
      </c>
    </row>
    <row r="18" spans="1:8" ht="15.75" thickBot="1">
      <c r="A18" s="34">
        <v>41548</v>
      </c>
      <c r="B18" s="35">
        <v>14023796</v>
      </c>
      <c r="C18" s="35" t="s">
        <v>411</v>
      </c>
      <c r="D18" s="35">
        <v>0</v>
      </c>
      <c r="E18" s="35">
        <v>0</v>
      </c>
      <c r="F18" s="35">
        <v>3398822</v>
      </c>
      <c r="G18" s="35" t="s">
        <v>412</v>
      </c>
      <c r="H18" s="7">
        <f t="shared" si="0"/>
        <v>17422618</v>
      </c>
    </row>
    <row r="19" spans="1:8" ht="15.75" thickBot="1">
      <c r="A19" s="33">
        <v>41579</v>
      </c>
      <c r="B19" s="32">
        <v>14746816</v>
      </c>
      <c r="C19" s="32" t="s">
        <v>413</v>
      </c>
      <c r="D19" s="32">
        <v>0</v>
      </c>
      <c r="E19" s="32">
        <v>0</v>
      </c>
      <c r="F19" s="32">
        <v>3213520</v>
      </c>
      <c r="G19" s="32" t="s">
        <v>414</v>
      </c>
      <c r="H19" s="7">
        <f t="shared" si="0"/>
        <v>17960336</v>
      </c>
    </row>
    <row r="20" spans="1:8" ht="15.75" thickBot="1">
      <c r="A20" s="33">
        <v>41609</v>
      </c>
      <c r="B20" s="32">
        <v>13908353</v>
      </c>
      <c r="C20" s="32" t="s">
        <v>415</v>
      </c>
      <c r="D20" s="32">
        <v>0</v>
      </c>
      <c r="E20" s="32">
        <v>0</v>
      </c>
      <c r="F20" s="32">
        <v>3222570</v>
      </c>
      <c r="G20" s="32" t="s">
        <v>416</v>
      </c>
      <c r="H20" s="7">
        <f t="shared" si="0"/>
        <v>17130923</v>
      </c>
    </row>
    <row r="21" spans="1:8" ht="15.75" thickBot="1">
      <c r="A21" s="33">
        <v>41640</v>
      </c>
      <c r="B21" s="32">
        <v>11367876</v>
      </c>
      <c r="C21" s="32" t="s">
        <v>417</v>
      </c>
      <c r="D21" s="32">
        <v>0</v>
      </c>
      <c r="E21" s="32">
        <v>0</v>
      </c>
      <c r="F21" s="32">
        <v>2866374</v>
      </c>
      <c r="G21" s="32" t="s">
        <v>418</v>
      </c>
      <c r="H21" s="7">
        <f t="shared" si="0"/>
        <v>14234250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3.28515625" customWidth="1"/>
    <col min="2" max="2" width="15.28515625" style="14" customWidth="1"/>
    <col min="3" max="3" width="21" customWidth="1"/>
    <col min="4" max="4" width="17.5703125" customWidth="1"/>
    <col min="5" max="5" width="17.140625" customWidth="1"/>
    <col min="6" max="6" width="17" customWidth="1"/>
    <col min="8" max="8" width="12.85546875" customWidth="1"/>
  </cols>
  <sheetData>
    <row r="1" spans="1:8" ht="127.5">
      <c r="A1" s="29" t="s">
        <v>46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1926054</v>
      </c>
      <c r="C9" s="32" t="s">
        <v>419</v>
      </c>
      <c r="D9" s="32">
        <v>0</v>
      </c>
      <c r="E9" s="32">
        <v>0</v>
      </c>
      <c r="F9" s="32">
        <v>134792</v>
      </c>
      <c r="G9" s="32" t="s">
        <v>420</v>
      </c>
      <c r="H9" s="7">
        <f>B9+D9+F9</f>
        <v>2060846</v>
      </c>
    </row>
    <row r="10" spans="1:8" ht="15.75" thickBot="1">
      <c r="A10" s="33">
        <v>41306</v>
      </c>
      <c r="B10" s="32">
        <v>1941407</v>
      </c>
      <c r="C10" s="32" t="s">
        <v>421</v>
      </c>
      <c r="D10" s="32">
        <v>0</v>
      </c>
      <c r="E10" s="32">
        <v>0</v>
      </c>
      <c r="F10" s="32">
        <v>117909</v>
      </c>
      <c r="G10" s="32" t="s">
        <v>422</v>
      </c>
      <c r="H10" s="7">
        <f t="shared" ref="H10:H21" si="0">B10+D10+F10</f>
        <v>2059316</v>
      </c>
    </row>
    <row r="11" spans="1:8" ht="15.75" thickBot="1">
      <c r="A11" s="33">
        <v>41334</v>
      </c>
      <c r="B11" s="32">
        <v>1942759</v>
      </c>
      <c r="C11" s="32" t="s">
        <v>423</v>
      </c>
      <c r="D11" s="32">
        <v>0</v>
      </c>
      <c r="E11" s="32">
        <v>0</v>
      </c>
      <c r="F11" s="32">
        <v>122809</v>
      </c>
      <c r="G11" s="32" t="s">
        <v>424</v>
      </c>
      <c r="H11" s="7">
        <f t="shared" si="0"/>
        <v>2065568</v>
      </c>
    </row>
    <row r="12" spans="1:8" ht="15.75" thickBot="1">
      <c r="A12" s="33">
        <v>41365</v>
      </c>
      <c r="B12" s="32">
        <v>1981245</v>
      </c>
      <c r="C12" s="32" t="s">
        <v>425</v>
      </c>
      <c r="D12" s="32">
        <v>0</v>
      </c>
      <c r="E12" s="32">
        <v>0</v>
      </c>
      <c r="F12" s="32">
        <v>129248</v>
      </c>
      <c r="G12" s="32" t="s">
        <v>426</v>
      </c>
      <c r="H12" s="7">
        <f t="shared" si="0"/>
        <v>2110493</v>
      </c>
    </row>
    <row r="13" spans="1:8" ht="15.75" thickBot="1">
      <c r="A13" s="33">
        <v>41395</v>
      </c>
      <c r="B13" s="32">
        <v>2468024</v>
      </c>
      <c r="C13" s="32" t="s">
        <v>427</v>
      </c>
      <c r="D13" s="32">
        <v>0</v>
      </c>
      <c r="E13" s="32">
        <v>0</v>
      </c>
      <c r="F13" s="32">
        <v>136731</v>
      </c>
      <c r="G13" s="32" t="s">
        <v>428</v>
      </c>
      <c r="H13" s="7">
        <f t="shared" si="0"/>
        <v>2604755</v>
      </c>
    </row>
    <row r="14" spans="1:8" ht="15.75" thickBot="1">
      <c r="A14" s="33">
        <v>41426</v>
      </c>
      <c r="B14" s="32">
        <v>2824590</v>
      </c>
      <c r="C14" s="32" t="s">
        <v>429</v>
      </c>
      <c r="D14" s="32">
        <v>0</v>
      </c>
      <c r="E14" s="32">
        <v>0</v>
      </c>
      <c r="F14" s="32">
        <v>143517</v>
      </c>
      <c r="G14" s="32" t="s">
        <v>430</v>
      </c>
      <c r="H14" s="7">
        <f t="shared" si="0"/>
        <v>2968107</v>
      </c>
    </row>
    <row r="15" spans="1:8" ht="15.75" thickBot="1">
      <c r="A15" s="33">
        <v>41456</v>
      </c>
      <c r="B15" s="32">
        <v>1569067</v>
      </c>
      <c r="C15" s="32" t="s">
        <v>431</v>
      </c>
      <c r="D15" s="32">
        <v>0</v>
      </c>
      <c r="E15" s="32">
        <v>0</v>
      </c>
      <c r="F15" s="32">
        <v>148519</v>
      </c>
      <c r="G15" s="32" t="s">
        <v>432</v>
      </c>
      <c r="H15" s="7">
        <f t="shared" si="0"/>
        <v>1717586</v>
      </c>
    </row>
    <row r="16" spans="1:8" ht="15.75" thickBot="1">
      <c r="A16" s="33">
        <v>41487</v>
      </c>
      <c r="B16" s="32">
        <v>1789224</v>
      </c>
      <c r="C16" s="32" t="s">
        <v>433</v>
      </c>
      <c r="D16" s="32">
        <v>0</v>
      </c>
      <c r="E16" s="32">
        <v>0</v>
      </c>
      <c r="F16" s="32">
        <v>160807</v>
      </c>
      <c r="G16" s="32" t="s">
        <v>434</v>
      </c>
      <c r="H16" s="7">
        <f t="shared" si="0"/>
        <v>1950031</v>
      </c>
    </row>
    <row r="17" spans="1:8" ht="15.75" thickBot="1">
      <c r="A17" s="33">
        <v>41518</v>
      </c>
      <c r="B17" s="32">
        <v>1891469</v>
      </c>
      <c r="C17" s="32" t="s">
        <v>435</v>
      </c>
      <c r="D17" s="32">
        <v>0</v>
      </c>
      <c r="E17" s="32">
        <v>0</v>
      </c>
      <c r="F17" s="32">
        <v>164768</v>
      </c>
      <c r="G17" s="32" t="s">
        <v>436</v>
      </c>
      <c r="H17" s="7">
        <f t="shared" si="0"/>
        <v>2056237</v>
      </c>
    </row>
    <row r="18" spans="1:8" ht="15.75" thickBot="1">
      <c r="A18" s="34">
        <v>41548</v>
      </c>
      <c r="B18" s="35">
        <v>2070898</v>
      </c>
      <c r="C18" s="35" t="s">
        <v>437</v>
      </c>
      <c r="D18" s="35">
        <v>0</v>
      </c>
      <c r="E18" s="35">
        <v>0</v>
      </c>
      <c r="F18" s="35">
        <v>172675</v>
      </c>
      <c r="G18" s="35" t="s">
        <v>438</v>
      </c>
      <c r="H18" s="7">
        <f t="shared" si="0"/>
        <v>2243573</v>
      </c>
    </row>
    <row r="19" spans="1:8" ht="15.75" thickBot="1">
      <c r="A19" s="33">
        <v>41579</v>
      </c>
      <c r="B19" s="32">
        <v>2256619</v>
      </c>
      <c r="C19" s="32" t="s">
        <v>439</v>
      </c>
      <c r="D19" s="32">
        <v>0</v>
      </c>
      <c r="E19" s="32">
        <v>0</v>
      </c>
      <c r="F19" s="32">
        <v>167312</v>
      </c>
      <c r="G19" s="32" t="s">
        <v>440</v>
      </c>
      <c r="H19" s="7">
        <f t="shared" si="0"/>
        <v>2423931</v>
      </c>
    </row>
    <row r="20" spans="1:8" ht="15.75" thickBot="1">
      <c r="A20" s="33">
        <v>41609</v>
      </c>
      <c r="B20" s="32">
        <v>2254849</v>
      </c>
      <c r="C20" s="32" t="s">
        <v>441</v>
      </c>
      <c r="D20" s="32">
        <v>0</v>
      </c>
      <c r="E20" s="32">
        <v>0</v>
      </c>
      <c r="F20" s="32">
        <v>172425</v>
      </c>
      <c r="G20" s="32" t="s">
        <v>442</v>
      </c>
      <c r="H20" s="7">
        <f t="shared" si="0"/>
        <v>2427274</v>
      </c>
    </row>
    <row r="21" spans="1:8" ht="15.75" thickBot="1">
      <c r="A21" s="33">
        <v>41640</v>
      </c>
      <c r="B21" s="32">
        <v>2281717</v>
      </c>
      <c r="C21" s="32" t="s">
        <v>443</v>
      </c>
      <c r="D21" s="32">
        <v>0</v>
      </c>
      <c r="E21" s="32">
        <v>0</v>
      </c>
      <c r="F21" s="32">
        <v>181515</v>
      </c>
      <c r="G21" s="32" t="s">
        <v>444</v>
      </c>
      <c r="H21" s="7">
        <f t="shared" si="0"/>
        <v>2463232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93</v>
      </c>
    </row>
    <row r="2" spans="1:1">
      <c r="A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42578125" customWidth="1"/>
    <col min="2" max="2" width="15.7109375" style="14" customWidth="1"/>
    <col min="3" max="3" width="16.140625" customWidth="1"/>
    <col min="4" max="4" width="14.85546875" customWidth="1"/>
    <col min="5" max="5" width="14.42578125" customWidth="1"/>
    <col min="6" max="6" width="16.28515625" customWidth="1"/>
    <col min="8" max="8" width="14.28515625" customWidth="1"/>
  </cols>
  <sheetData>
    <row r="1" spans="1:8" ht="102">
      <c r="A1" s="29" t="s">
        <v>49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9">
        <v>9689128</v>
      </c>
      <c r="C9" s="32" t="s">
        <v>445</v>
      </c>
      <c r="D9" s="32">
        <v>30000</v>
      </c>
      <c r="E9" s="32">
        <v>0</v>
      </c>
      <c r="F9" s="32">
        <v>675421</v>
      </c>
      <c r="G9" s="32" t="s">
        <v>446</v>
      </c>
      <c r="H9" s="42">
        <f>B9+D9+F9</f>
        <v>10394549</v>
      </c>
    </row>
    <row r="10" spans="1:8" ht="15.75" thickBot="1">
      <c r="A10" s="33">
        <v>41306</v>
      </c>
      <c r="B10" s="39">
        <v>9643250</v>
      </c>
      <c r="C10" s="32" t="s">
        <v>447</v>
      </c>
      <c r="D10" s="32">
        <v>30000</v>
      </c>
      <c r="E10" s="32">
        <v>0</v>
      </c>
      <c r="F10" s="32">
        <v>670717</v>
      </c>
      <c r="G10" s="32" t="s">
        <v>448</v>
      </c>
      <c r="H10" s="42">
        <f t="shared" ref="H10:H21" si="0">B10+D10+F10</f>
        <v>10343967</v>
      </c>
    </row>
    <row r="11" spans="1:8" ht="15.75" thickBot="1">
      <c r="A11" s="33">
        <v>41334</v>
      </c>
      <c r="B11" s="39">
        <v>9968533</v>
      </c>
      <c r="C11" s="32" t="s">
        <v>449</v>
      </c>
      <c r="D11" s="32">
        <v>30000</v>
      </c>
      <c r="E11" s="32">
        <v>0</v>
      </c>
      <c r="F11" s="32">
        <v>701064</v>
      </c>
      <c r="G11" s="32" t="s">
        <v>450</v>
      </c>
      <c r="H11" s="42">
        <f t="shared" si="0"/>
        <v>10699597</v>
      </c>
    </row>
    <row r="12" spans="1:8" ht="15.75" thickBot="1">
      <c r="A12" s="33">
        <v>41365</v>
      </c>
      <c r="B12" s="39">
        <v>6118905</v>
      </c>
      <c r="C12" s="32" t="s">
        <v>451</v>
      </c>
      <c r="D12" s="32">
        <v>30000</v>
      </c>
      <c r="E12" s="32">
        <v>0</v>
      </c>
      <c r="F12" s="32">
        <v>456722</v>
      </c>
      <c r="G12" s="32" t="s">
        <v>452</v>
      </c>
      <c r="H12" s="42">
        <f t="shared" si="0"/>
        <v>6605627</v>
      </c>
    </row>
    <row r="13" spans="1:8" ht="15.75" thickBot="1">
      <c r="A13" s="33">
        <v>41395</v>
      </c>
      <c r="B13" s="39">
        <v>7322221</v>
      </c>
      <c r="C13" s="32" t="s">
        <v>453</v>
      </c>
      <c r="D13" s="32">
        <v>30000</v>
      </c>
      <c r="E13" s="32">
        <v>0</v>
      </c>
      <c r="F13" s="32">
        <v>507513</v>
      </c>
      <c r="G13" s="32" t="s">
        <v>454</v>
      </c>
      <c r="H13" s="42">
        <f t="shared" si="0"/>
        <v>7859734</v>
      </c>
    </row>
    <row r="14" spans="1:8" ht="15.75" thickBot="1">
      <c r="A14" s="33">
        <v>41426</v>
      </c>
      <c r="B14" s="40">
        <v>5249951</v>
      </c>
      <c r="C14" s="32" t="s">
        <v>455</v>
      </c>
      <c r="D14" s="32">
        <v>30000</v>
      </c>
      <c r="E14" s="32">
        <v>0</v>
      </c>
      <c r="F14" s="32">
        <v>542069</v>
      </c>
      <c r="G14" s="32" t="s">
        <v>456</v>
      </c>
      <c r="H14" s="42">
        <f t="shared" si="0"/>
        <v>5822020</v>
      </c>
    </row>
    <row r="15" spans="1:8" ht="15.75" thickBot="1">
      <c r="A15" s="33">
        <v>41456</v>
      </c>
      <c r="B15" s="39">
        <v>5228586</v>
      </c>
      <c r="C15" s="32" t="s">
        <v>457</v>
      </c>
      <c r="D15" s="32">
        <v>30000</v>
      </c>
      <c r="E15" s="32">
        <v>0</v>
      </c>
      <c r="F15" s="32">
        <v>590052</v>
      </c>
      <c r="G15" s="32" t="s">
        <v>458</v>
      </c>
      <c r="H15" s="42">
        <f t="shared" si="0"/>
        <v>5848638</v>
      </c>
    </row>
    <row r="16" spans="1:8" ht="15.75" thickBot="1">
      <c r="A16" s="33">
        <v>41487</v>
      </c>
      <c r="B16" s="39">
        <v>5054901</v>
      </c>
      <c r="C16" s="32" t="s">
        <v>459</v>
      </c>
      <c r="D16" s="32">
        <v>30000</v>
      </c>
      <c r="E16" s="32">
        <v>0</v>
      </c>
      <c r="F16" s="32">
        <v>629311</v>
      </c>
      <c r="G16" s="32" t="s">
        <v>460</v>
      </c>
      <c r="H16" s="42">
        <f t="shared" si="0"/>
        <v>5714212</v>
      </c>
    </row>
    <row r="17" spans="1:8" ht="15.75" thickBot="1">
      <c r="A17" s="33">
        <v>41518</v>
      </c>
      <c r="B17" s="39">
        <v>6967400</v>
      </c>
      <c r="C17" s="32" t="s">
        <v>461</v>
      </c>
      <c r="D17" s="32">
        <v>30000</v>
      </c>
      <c r="E17" s="32">
        <v>0</v>
      </c>
      <c r="F17" s="32">
        <v>631487</v>
      </c>
      <c r="G17" s="32" t="s">
        <v>462</v>
      </c>
      <c r="H17" s="42">
        <f t="shared" si="0"/>
        <v>7628887</v>
      </c>
    </row>
    <row r="18" spans="1:8" ht="15.75" thickBot="1">
      <c r="A18" s="34">
        <v>41548</v>
      </c>
      <c r="B18" s="41">
        <v>6156707</v>
      </c>
      <c r="C18" s="35" t="s">
        <v>463</v>
      </c>
      <c r="D18" s="32">
        <v>30000</v>
      </c>
      <c r="E18" s="35">
        <v>0</v>
      </c>
      <c r="F18" s="35">
        <v>669117</v>
      </c>
      <c r="G18" s="35" t="s">
        <v>464</v>
      </c>
      <c r="H18" s="42">
        <f t="shared" si="0"/>
        <v>6855824</v>
      </c>
    </row>
    <row r="19" spans="1:8" ht="15.75" thickBot="1">
      <c r="A19" s="33">
        <v>41579</v>
      </c>
      <c r="B19" s="39">
        <v>6641379</v>
      </c>
      <c r="C19" s="32" t="s">
        <v>465</v>
      </c>
      <c r="D19" s="32">
        <v>30000</v>
      </c>
      <c r="E19" s="32">
        <v>0</v>
      </c>
      <c r="F19" s="32">
        <v>607020</v>
      </c>
      <c r="G19" s="32" t="s">
        <v>466</v>
      </c>
      <c r="H19" s="42">
        <f t="shared" si="0"/>
        <v>7278399</v>
      </c>
    </row>
    <row r="20" spans="1:8" ht="15.75" thickBot="1">
      <c r="A20" s="33">
        <v>41609</v>
      </c>
      <c r="B20" s="39">
        <v>6490800</v>
      </c>
      <c r="C20" s="32" t="s">
        <v>467</v>
      </c>
      <c r="D20" s="32">
        <v>45000</v>
      </c>
      <c r="E20" s="32">
        <v>0</v>
      </c>
      <c r="F20" s="32">
        <v>654936</v>
      </c>
      <c r="G20" s="32" t="s">
        <v>468</v>
      </c>
      <c r="H20" s="42">
        <f t="shared" si="0"/>
        <v>7190736</v>
      </c>
    </row>
    <row r="21" spans="1:8" ht="15.75" thickBot="1">
      <c r="A21" s="33">
        <v>41640</v>
      </c>
      <c r="B21" s="39">
        <v>5595143</v>
      </c>
      <c r="C21" s="32" t="s">
        <v>469</v>
      </c>
      <c r="D21" s="32">
        <v>45000</v>
      </c>
      <c r="E21" s="32">
        <v>0</v>
      </c>
      <c r="F21" s="32">
        <v>670526</v>
      </c>
      <c r="G21" s="32" t="s">
        <v>470</v>
      </c>
      <c r="H21" s="42">
        <f t="shared" si="0"/>
        <v>6310669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42578125" customWidth="1"/>
    <col min="2" max="2" width="18.7109375" style="15" customWidth="1"/>
    <col min="3" max="3" width="20" customWidth="1"/>
    <col min="4" max="4" width="18.7109375" customWidth="1"/>
    <col min="5" max="5" width="17.28515625" customWidth="1"/>
    <col min="6" max="6" width="16.28515625" customWidth="1"/>
    <col min="7" max="7" width="15.28515625" customWidth="1"/>
    <col min="8" max="8" width="15.7109375" customWidth="1"/>
  </cols>
  <sheetData>
    <row r="1" spans="1:8" ht="76.5">
      <c r="A1" s="29" t="s">
        <v>94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52687354</v>
      </c>
      <c r="C9" s="32" t="s">
        <v>471</v>
      </c>
      <c r="D9" s="32">
        <v>11831</v>
      </c>
      <c r="E9" s="32">
        <v>0</v>
      </c>
      <c r="F9" s="32">
        <v>11607573</v>
      </c>
      <c r="G9" s="32" t="s">
        <v>472</v>
      </c>
      <c r="H9">
        <f>B9+D9+F9</f>
        <v>64306758</v>
      </c>
    </row>
    <row r="10" spans="1:8" ht="15.75" thickBot="1">
      <c r="A10" s="33">
        <v>41306</v>
      </c>
      <c r="B10" s="32">
        <v>52539599</v>
      </c>
      <c r="C10" s="32" t="s">
        <v>473</v>
      </c>
      <c r="D10" s="32">
        <v>11831</v>
      </c>
      <c r="E10" s="32">
        <v>0</v>
      </c>
      <c r="F10" s="32">
        <v>12323118</v>
      </c>
      <c r="G10" s="32" t="s">
        <v>474</v>
      </c>
      <c r="H10">
        <f t="shared" ref="H10:H21" si="0">B10+D10+F10</f>
        <v>64874548</v>
      </c>
    </row>
    <row r="11" spans="1:8" ht="15.75" thickBot="1">
      <c r="A11" s="33">
        <v>41334</v>
      </c>
      <c r="B11" s="32">
        <v>56544585</v>
      </c>
      <c r="C11" s="32" t="s">
        <v>475</v>
      </c>
      <c r="D11" s="32">
        <v>11831</v>
      </c>
      <c r="E11" s="32">
        <v>0</v>
      </c>
      <c r="F11" s="32">
        <v>13166853</v>
      </c>
      <c r="G11" s="32" t="s">
        <v>476</v>
      </c>
      <c r="H11">
        <f t="shared" si="0"/>
        <v>69723269</v>
      </c>
    </row>
    <row r="12" spans="1:8" ht="15.75" thickBot="1">
      <c r="A12" s="33">
        <v>41365</v>
      </c>
      <c r="B12" s="32">
        <v>57269861</v>
      </c>
      <c r="C12" s="32" t="s">
        <v>477</v>
      </c>
      <c r="D12" s="32">
        <v>11831</v>
      </c>
      <c r="E12" s="32">
        <v>0</v>
      </c>
      <c r="F12" s="32">
        <v>13932823</v>
      </c>
      <c r="G12" s="32" t="s">
        <v>478</v>
      </c>
      <c r="H12">
        <f t="shared" si="0"/>
        <v>71214515</v>
      </c>
    </row>
    <row r="13" spans="1:8" ht="15.75" thickBot="1">
      <c r="A13" s="33">
        <v>41395</v>
      </c>
      <c r="B13" s="32">
        <v>58156491</v>
      </c>
      <c r="C13" s="32" t="s">
        <v>479</v>
      </c>
      <c r="D13" s="32">
        <v>11831</v>
      </c>
      <c r="E13" s="32">
        <v>0</v>
      </c>
      <c r="F13" s="32">
        <v>14668808</v>
      </c>
      <c r="G13" s="32" t="s">
        <v>480</v>
      </c>
      <c r="H13">
        <f t="shared" si="0"/>
        <v>72837130</v>
      </c>
    </row>
    <row r="14" spans="1:8" ht="15.75" thickBot="1">
      <c r="A14" s="33">
        <v>41426</v>
      </c>
      <c r="B14" s="32">
        <v>58802290</v>
      </c>
      <c r="C14" s="32" t="s">
        <v>481</v>
      </c>
      <c r="D14" s="32">
        <v>11831</v>
      </c>
      <c r="E14" s="32">
        <v>0</v>
      </c>
      <c r="F14" s="32">
        <v>15501263</v>
      </c>
      <c r="G14" s="32" t="s">
        <v>482</v>
      </c>
      <c r="H14">
        <f t="shared" si="0"/>
        <v>74315384</v>
      </c>
    </row>
    <row r="15" spans="1:8" ht="15.75" thickBot="1">
      <c r="A15" s="33">
        <v>41456</v>
      </c>
      <c r="B15" s="32">
        <v>55973303</v>
      </c>
      <c r="C15" s="32" t="s">
        <v>483</v>
      </c>
      <c r="D15" s="32">
        <v>11831</v>
      </c>
      <c r="E15" s="32">
        <v>0</v>
      </c>
      <c r="F15" s="32">
        <v>15845958</v>
      </c>
      <c r="G15" s="32" t="s">
        <v>484</v>
      </c>
      <c r="H15">
        <f t="shared" si="0"/>
        <v>71831092</v>
      </c>
    </row>
    <row r="16" spans="1:8" ht="15.75" thickBot="1">
      <c r="A16" s="33">
        <v>41487</v>
      </c>
      <c r="B16" s="32">
        <v>53446927</v>
      </c>
      <c r="C16" s="32" t="s">
        <v>485</v>
      </c>
      <c r="D16" s="32">
        <v>11831</v>
      </c>
      <c r="E16" s="32">
        <v>0</v>
      </c>
      <c r="F16" s="32">
        <v>16901015</v>
      </c>
      <c r="G16" s="32" t="s">
        <v>486</v>
      </c>
      <c r="H16">
        <f t="shared" si="0"/>
        <v>70359773</v>
      </c>
    </row>
    <row r="17" spans="1:8" ht="15.75" thickBot="1">
      <c r="A17" s="33">
        <v>41518</v>
      </c>
      <c r="B17" s="32">
        <v>51335634</v>
      </c>
      <c r="C17" s="32" t="s">
        <v>487</v>
      </c>
      <c r="D17" s="32">
        <v>1831</v>
      </c>
      <c r="E17" s="32">
        <v>0</v>
      </c>
      <c r="F17" s="32">
        <v>17643225</v>
      </c>
      <c r="G17" s="32" t="s">
        <v>488</v>
      </c>
      <c r="H17">
        <f t="shared" si="0"/>
        <v>68980690</v>
      </c>
    </row>
    <row r="18" spans="1:8" ht="15.75" thickBot="1">
      <c r="A18" s="33">
        <v>41548</v>
      </c>
      <c r="B18" s="32">
        <v>50281251</v>
      </c>
      <c r="C18" s="32" t="s">
        <v>489</v>
      </c>
      <c r="D18" s="32">
        <v>1831</v>
      </c>
      <c r="E18" s="32">
        <v>0</v>
      </c>
      <c r="F18" s="32">
        <v>18218482</v>
      </c>
      <c r="G18" s="32" t="s">
        <v>490</v>
      </c>
      <c r="H18">
        <f t="shared" si="0"/>
        <v>68501564</v>
      </c>
    </row>
    <row r="19" spans="1:8" ht="15.75" thickBot="1">
      <c r="A19" s="34">
        <v>41579</v>
      </c>
      <c r="B19" s="35">
        <v>53673743</v>
      </c>
      <c r="C19" s="35" t="s">
        <v>491</v>
      </c>
      <c r="D19" s="35">
        <v>76831</v>
      </c>
      <c r="E19" s="35">
        <v>0</v>
      </c>
      <c r="F19" s="35">
        <v>18559068</v>
      </c>
      <c r="G19" s="35" t="s">
        <v>492</v>
      </c>
      <c r="H19">
        <f t="shared" si="0"/>
        <v>72309642</v>
      </c>
    </row>
    <row r="20" spans="1:8" ht="15.75" thickBot="1">
      <c r="A20" s="33">
        <v>41609</v>
      </c>
      <c r="B20" s="32">
        <v>55497179</v>
      </c>
      <c r="C20" s="32" t="s">
        <v>493</v>
      </c>
      <c r="D20" s="32">
        <v>136831</v>
      </c>
      <c r="E20" s="32">
        <v>0</v>
      </c>
      <c r="F20" s="32">
        <v>18880089</v>
      </c>
      <c r="G20" s="32" t="s">
        <v>494</v>
      </c>
      <c r="H20">
        <f t="shared" si="0"/>
        <v>74514099</v>
      </c>
    </row>
    <row r="21" spans="1:8" ht="15.75" thickBot="1">
      <c r="A21" s="33">
        <v>41640</v>
      </c>
      <c r="B21" s="32">
        <v>45563260</v>
      </c>
      <c r="C21" s="32" t="s">
        <v>495</v>
      </c>
      <c r="D21" s="32">
        <v>156831</v>
      </c>
      <c r="E21" s="32">
        <v>0</v>
      </c>
      <c r="F21" s="32">
        <v>19465073</v>
      </c>
      <c r="G21" s="32" t="s">
        <v>496</v>
      </c>
      <c r="H21">
        <f t="shared" si="0"/>
        <v>65185164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28515625" customWidth="1"/>
    <col min="2" max="2" width="16.140625" style="14" customWidth="1"/>
    <col min="3" max="3" width="15.85546875" customWidth="1"/>
    <col min="4" max="4" width="16.7109375" customWidth="1"/>
    <col min="5" max="5" width="15.42578125" customWidth="1"/>
    <col min="6" max="6" width="13.5703125" customWidth="1"/>
    <col min="7" max="7" width="12.5703125" customWidth="1"/>
    <col min="8" max="8" width="14.85546875" customWidth="1"/>
  </cols>
  <sheetData>
    <row r="1" spans="1:8" ht="102">
      <c r="A1" s="29" t="s">
        <v>51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7039517</v>
      </c>
      <c r="C9" s="32" t="s">
        <v>497</v>
      </c>
      <c r="D9" s="32">
        <v>9689</v>
      </c>
      <c r="E9" s="32">
        <v>0</v>
      </c>
      <c r="F9" s="32">
        <v>812673</v>
      </c>
      <c r="G9" s="32" t="s">
        <v>498</v>
      </c>
      <c r="H9" s="7">
        <f>B9+D9+F9</f>
        <v>7861879</v>
      </c>
    </row>
    <row r="10" spans="1:8" ht="15.75" thickBot="1">
      <c r="A10" s="33">
        <v>41306</v>
      </c>
      <c r="B10" s="32">
        <v>6730858</v>
      </c>
      <c r="C10" s="32" t="s">
        <v>499</v>
      </c>
      <c r="D10" s="32">
        <v>9689</v>
      </c>
      <c r="E10" s="32">
        <v>0</v>
      </c>
      <c r="F10" s="32">
        <v>828810</v>
      </c>
      <c r="G10" s="32" t="s">
        <v>500</v>
      </c>
      <c r="H10" s="7">
        <f t="shared" ref="H10:H21" si="0">B10+D10+F10</f>
        <v>7569357</v>
      </c>
    </row>
    <row r="11" spans="1:8" ht="15.75" thickBot="1">
      <c r="A11" s="33">
        <v>41334</v>
      </c>
      <c r="B11" s="32">
        <v>6606713</v>
      </c>
      <c r="C11" s="32" t="s">
        <v>501</v>
      </c>
      <c r="D11" s="32">
        <v>9689</v>
      </c>
      <c r="E11" s="32">
        <v>0</v>
      </c>
      <c r="F11" s="32">
        <v>841509</v>
      </c>
      <c r="G11" s="32" t="s">
        <v>502</v>
      </c>
      <c r="H11" s="7">
        <f t="shared" si="0"/>
        <v>7457911</v>
      </c>
    </row>
    <row r="12" spans="1:8" ht="15.75" thickBot="1">
      <c r="A12" s="33">
        <v>41365</v>
      </c>
      <c r="B12" s="32">
        <v>6438567</v>
      </c>
      <c r="C12" s="32" t="s">
        <v>503</v>
      </c>
      <c r="D12" s="32">
        <v>9689</v>
      </c>
      <c r="E12" s="32">
        <v>0</v>
      </c>
      <c r="F12" s="32">
        <v>818231</v>
      </c>
      <c r="G12" s="32" t="s">
        <v>504</v>
      </c>
      <c r="H12" s="7">
        <f t="shared" si="0"/>
        <v>7266487</v>
      </c>
    </row>
    <row r="13" spans="1:8" ht="15.75" thickBot="1">
      <c r="A13" s="33">
        <v>41395</v>
      </c>
      <c r="B13" s="32">
        <v>6421763</v>
      </c>
      <c r="C13" s="32" t="s">
        <v>505</v>
      </c>
      <c r="D13" s="32">
        <v>9689</v>
      </c>
      <c r="E13" s="32">
        <v>0</v>
      </c>
      <c r="F13" s="38">
        <v>691774</v>
      </c>
      <c r="G13" s="32" t="s">
        <v>506</v>
      </c>
      <c r="H13" s="7">
        <f t="shared" si="0"/>
        <v>7123226</v>
      </c>
    </row>
    <row r="14" spans="1:8" ht="15.75" thickBot="1">
      <c r="A14" s="33">
        <v>41426</v>
      </c>
      <c r="B14" s="32">
        <v>6451318</v>
      </c>
      <c r="C14" s="32" t="s">
        <v>507</v>
      </c>
      <c r="D14" s="32">
        <v>9689</v>
      </c>
      <c r="E14" s="32">
        <v>0</v>
      </c>
      <c r="F14" s="32">
        <v>700538</v>
      </c>
      <c r="G14" s="32" t="s">
        <v>508</v>
      </c>
      <c r="H14" s="7">
        <f t="shared" si="0"/>
        <v>7161545</v>
      </c>
    </row>
    <row r="15" spans="1:8" ht="15.75" thickBot="1">
      <c r="A15" s="33">
        <v>41456</v>
      </c>
      <c r="B15" s="32">
        <v>6210742</v>
      </c>
      <c r="C15" s="32" t="s">
        <v>509</v>
      </c>
      <c r="D15" s="32">
        <v>9689</v>
      </c>
      <c r="E15" s="32">
        <v>0</v>
      </c>
      <c r="F15" s="32">
        <v>646965</v>
      </c>
      <c r="G15" s="32" t="s">
        <v>510</v>
      </c>
      <c r="H15" s="7">
        <f t="shared" si="0"/>
        <v>6867396</v>
      </c>
    </row>
    <row r="16" spans="1:8" ht="15.75" thickBot="1">
      <c r="A16" s="33">
        <v>41487</v>
      </c>
      <c r="B16" s="32">
        <v>6183518</v>
      </c>
      <c r="C16" s="32" t="s">
        <v>511</v>
      </c>
      <c r="D16" s="32">
        <v>9689</v>
      </c>
      <c r="E16" s="32">
        <v>0</v>
      </c>
      <c r="F16" s="32">
        <v>670660</v>
      </c>
      <c r="G16" s="32" t="s">
        <v>512</v>
      </c>
      <c r="H16" s="7">
        <f t="shared" si="0"/>
        <v>6863867</v>
      </c>
    </row>
    <row r="17" spans="1:8" ht="15.75" thickBot="1">
      <c r="A17" s="33">
        <v>41518</v>
      </c>
      <c r="B17" s="32">
        <v>6349979</v>
      </c>
      <c r="C17" s="32" t="s">
        <v>513</v>
      </c>
      <c r="D17" s="32">
        <v>9689</v>
      </c>
      <c r="E17" s="32">
        <v>0</v>
      </c>
      <c r="F17" s="32">
        <v>676133</v>
      </c>
      <c r="G17" s="32" t="s">
        <v>514</v>
      </c>
      <c r="H17" s="7">
        <f t="shared" si="0"/>
        <v>7035801</v>
      </c>
    </row>
    <row r="18" spans="1:8" ht="15.75" thickBot="1">
      <c r="A18" s="33">
        <v>41548</v>
      </c>
      <c r="B18" s="32">
        <v>5791945</v>
      </c>
      <c r="C18" s="32" t="s">
        <v>515</v>
      </c>
      <c r="D18" s="32">
        <v>9689</v>
      </c>
      <c r="E18" s="32">
        <v>0</v>
      </c>
      <c r="F18" s="32">
        <v>609877</v>
      </c>
      <c r="G18" s="32" t="s">
        <v>516</v>
      </c>
      <c r="H18" s="7">
        <f t="shared" si="0"/>
        <v>6411511</v>
      </c>
    </row>
    <row r="19" spans="1:8" ht="15.75" thickBot="1">
      <c r="A19" s="33">
        <v>41579</v>
      </c>
      <c r="B19" s="32">
        <v>6189750</v>
      </c>
      <c r="C19" s="32" t="s">
        <v>517</v>
      </c>
      <c r="D19" s="32">
        <v>9689</v>
      </c>
      <c r="E19" s="32">
        <v>0</v>
      </c>
      <c r="F19" s="32">
        <v>654248</v>
      </c>
      <c r="G19" s="32" t="s">
        <v>518</v>
      </c>
      <c r="H19" s="7">
        <f t="shared" si="0"/>
        <v>6853687</v>
      </c>
    </row>
    <row r="20" spans="1:8" ht="15.75" thickBot="1">
      <c r="A20" s="34">
        <v>41609</v>
      </c>
      <c r="B20" s="35">
        <v>6688512</v>
      </c>
      <c r="C20" s="35" t="s">
        <v>519</v>
      </c>
      <c r="D20" s="32">
        <v>9689</v>
      </c>
      <c r="E20" s="35">
        <v>0</v>
      </c>
      <c r="F20" s="35">
        <v>689089</v>
      </c>
      <c r="G20" s="35" t="s">
        <v>520</v>
      </c>
      <c r="H20" s="7">
        <f t="shared" si="0"/>
        <v>7387290</v>
      </c>
    </row>
    <row r="21" spans="1:8" ht="15.75" thickBot="1">
      <c r="A21" s="33">
        <v>41640</v>
      </c>
      <c r="B21" s="32">
        <v>4963732</v>
      </c>
      <c r="C21" s="32" t="s">
        <v>521</v>
      </c>
      <c r="D21" s="32">
        <v>9689</v>
      </c>
      <c r="E21" s="32">
        <v>0</v>
      </c>
      <c r="F21" s="32">
        <v>513219</v>
      </c>
      <c r="G21" s="32" t="s">
        <v>522</v>
      </c>
      <c r="H21" s="7">
        <f t="shared" si="0"/>
        <v>5486640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46"/>
  <sheetViews>
    <sheetView tabSelected="1" zoomScale="78" zoomScaleNormal="78" workbookViewId="0">
      <selection activeCell="C6" sqref="C6"/>
    </sheetView>
  </sheetViews>
  <sheetFormatPr defaultRowHeight="15"/>
  <cols>
    <col min="1" max="1" width="23" customWidth="1"/>
    <col min="2" max="2" width="16.28515625" customWidth="1"/>
    <col min="3" max="3" width="13.85546875" style="15" customWidth="1"/>
    <col min="4" max="4" width="14.140625" style="12" customWidth="1"/>
    <col min="5" max="5" width="13.85546875" style="15" customWidth="1"/>
    <col min="6" max="6" width="13.140625" style="14" customWidth="1"/>
    <col min="7" max="11" width="12.7109375" style="14" customWidth="1"/>
    <col min="12" max="12" width="15.85546875" style="20" customWidth="1"/>
    <col min="13" max="13" width="14" style="14" customWidth="1"/>
    <col min="14" max="14" width="13.7109375" style="14" customWidth="1"/>
    <col min="15" max="15" width="13.42578125" style="14" customWidth="1"/>
    <col min="16" max="16" width="13.28515625" style="14" customWidth="1"/>
    <col min="17" max="17" width="12.7109375" style="14" customWidth="1"/>
    <col min="18" max="18" width="13" style="14" customWidth="1"/>
    <col min="19" max="19" width="13.42578125" style="15" customWidth="1"/>
    <col min="20" max="20" width="14.42578125" style="18" customWidth="1"/>
    <col min="21" max="21" width="15.28515625" style="14" customWidth="1"/>
    <col min="22" max="22" width="14.42578125" style="14" customWidth="1"/>
    <col min="23" max="23" width="14.5703125" style="15" customWidth="1"/>
    <col min="24" max="24" width="16.140625" style="14" customWidth="1"/>
    <col min="25" max="25" width="14" style="14" customWidth="1"/>
    <col min="26" max="26" width="14.42578125" style="14" customWidth="1"/>
    <col min="27" max="27" width="14.140625" style="14" customWidth="1"/>
    <col min="28" max="28" width="13.7109375" style="14" customWidth="1"/>
    <col min="29" max="29" width="14.7109375" style="14" customWidth="1"/>
    <col min="30" max="30" width="14.5703125" style="14" customWidth="1"/>
    <col min="31" max="31" width="14.7109375" style="14" customWidth="1"/>
    <col min="32" max="32" width="15.5703125" style="14" customWidth="1"/>
    <col min="33" max="33" width="15" style="14" customWidth="1"/>
    <col min="34" max="34" width="14.42578125" style="15" customWidth="1"/>
    <col min="35" max="35" width="14.85546875" style="15" customWidth="1"/>
    <col min="36" max="36" width="15.28515625" style="15" customWidth="1"/>
    <col min="37" max="37" width="15" style="14" customWidth="1"/>
    <col min="38" max="38" width="14.28515625" style="14" customWidth="1"/>
    <col min="39" max="39" width="15" style="14" customWidth="1"/>
    <col min="40" max="40" width="15.140625" style="14" customWidth="1"/>
    <col min="41" max="41" width="16.140625" style="14" customWidth="1"/>
    <col min="42" max="42" width="15.85546875" style="14" customWidth="1"/>
    <col min="43" max="43" width="13.42578125" style="14" customWidth="1"/>
    <col min="44" max="44" width="14.28515625" style="14" customWidth="1"/>
    <col min="45" max="45" width="14.7109375" style="14" customWidth="1"/>
    <col min="46" max="46" width="16" style="14" customWidth="1"/>
    <col min="47" max="47" width="15.85546875" style="14" customWidth="1"/>
    <col min="48" max="48" width="15.85546875" style="15" customWidth="1"/>
    <col min="49" max="49" width="14.5703125" style="14" customWidth="1"/>
    <col min="50" max="50" width="13.85546875" style="14" customWidth="1"/>
    <col min="51" max="52" width="13.42578125" style="14" customWidth="1"/>
    <col min="53" max="54" width="14.7109375" style="14" customWidth="1"/>
    <col min="55" max="55" width="15.140625" style="14" customWidth="1"/>
    <col min="56" max="56" width="14.28515625" style="14" customWidth="1"/>
    <col min="57" max="57" width="14.7109375" style="14" customWidth="1"/>
    <col min="58" max="58" width="16.140625" style="14" customWidth="1"/>
    <col min="59" max="59" width="14.85546875" style="14" customWidth="1"/>
    <col min="60" max="60" width="15.28515625" style="14" customWidth="1"/>
    <col min="61" max="61" width="13.5703125" style="14" customWidth="1"/>
    <col min="62" max="62" width="13.42578125" style="14" customWidth="1"/>
    <col min="63" max="63" width="12.42578125" style="14" customWidth="1"/>
    <col min="64" max="65" width="13.28515625" style="14" customWidth="1"/>
    <col min="66" max="66" width="13" style="14" customWidth="1"/>
    <col min="67" max="67" width="14.140625" style="14" customWidth="1"/>
    <col min="68" max="68" width="14.7109375" style="14" customWidth="1"/>
    <col min="69" max="70" width="11.7109375" style="14" customWidth="1"/>
    <col min="71" max="71" width="12.42578125" style="14" customWidth="1"/>
    <col min="72" max="72" width="13.42578125" style="14" customWidth="1"/>
    <col min="73" max="73" width="14" style="14" customWidth="1"/>
    <col min="74" max="74" width="13.85546875" style="14" customWidth="1"/>
    <col min="75" max="75" width="12.140625" style="14" customWidth="1"/>
    <col min="76" max="76" width="13.7109375" style="14" customWidth="1"/>
    <col min="77" max="77" width="13" style="14" customWidth="1"/>
    <col min="78" max="78" width="14" style="14" customWidth="1"/>
    <col min="79" max="79" width="13.28515625" style="14" customWidth="1"/>
    <col min="80" max="80" width="13.42578125" style="14" customWidth="1"/>
    <col min="81" max="81" width="14.7109375" style="14" customWidth="1"/>
    <col min="82" max="82" width="14" style="14" customWidth="1"/>
  </cols>
  <sheetData>
    <row r="1" spans="1:82" ht="89.25" customHeight="1">
      <c r="A1" s="8" t="s">
        <v>181</v>
      </c>
      <c r="B1" s="9"/>
      <c r="C1" s="9"/>
      <c r="D1" s="9"/>
      <c r="E1" s="9"/>
      <c r="F1" s="9"/>
      <c r="G1" s="9"/>
      <c r="H1" s="36"/>
      <c r="I1" s="9"/>
      <c r="J1" s="10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>
      <c r="A2" s="7"/>
      <c r="B2" s="7"/>
      <c r="C2" s="14"/>
    </row>
    <row r="3" spans="1:82" s="17" customFormat="1" ht="15" customHeight="1">
      <c r="A3" s="1"/>
      <c r="B3" s="1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52</v>
      </c>
      <c r="BC3" s="24">
        <v>53</v>
      </c>
      <c r="BD3" s="24">
        <v>54</v>
      </c>
      <c r="BE3" s="24">
        <v>55</v>
      </c>
      <c r="BF3" s="24">
        <v>56</v>
      </c>
      <c r="BG3" s="24">
        <v>57</v>
      </c>
      <c r="BH3" s="24">
        <v>58</v>
      </c>
      <c r="BI3" s="24">
        <v>59</v>
      </c>
      <c r="BJ3" s="24">
        <v>60</v>
      </c>
      <c r="BK3" s="24">
        <v>61</v>
      </c>
      <c r="BL3" s="24">
        <v>62</v>
      </c>
      <c r="BM3" s="24">
        <v>63</v>
      </c>
      <c r="BN3" s="24">
        <v>64</v>
      </c>
      <c r="BO3" s="24">
        <v>65</v>
      </c>
      <c r="BP3" s="24">
        <v>66</v>
      </c>
      <c r="BQ3" s="24">
        <v>67</v>
      </c>
      <c r="BR3" s="24">
        <v>68</v>
      </c>
      <c r="BS3" s="24">
        <v>69</v>
      </c>
      <c r="BT3" s="24">
        <v>70</v>
      </c>
      <c r="BU3" s="24">
        <v>71</v>
      </c>
      <c r="BV3" s="24">
        <v>72</v>
      </c>
      <c r="BW3" s="24">
        <v>73</v>
      </c>
      <c r="BX3" s="24">
        <v>74</v>
      </c>
      <c r="BY3" s="24">
        <v>75</v>
      </c>
      <c r="BZ3" s="24">
        <v>76</v>
      </c>
      <c r="CA3" s="24">
        <v>77</v>
      </c>
      <c r="CB3" s="24">
        <v>78</v>
      </c>
      <c r="CC3" s="24">
        <v>79</v>
      </c>
      <c r="CD3" s="24">
        <v>80</v>
      </c>
    </row>
    <row r="4" spans="1:82" ht="30">
      <c r="A4" s="16" t="s">
        <v>1</v>
      </c>
      <c r="B4" s="16" t="s">
        <v>1250</v>
      </c>
      <c r="C4" s="16" t="s">
        <v>0</v>
      </c>
      <c r="D4" s="16" t="s">
        <v>2</v>
      </c>
      <c r="E4" s="16" t="s">
        <v>3</v>
      </c>
      <c r="F4" s="16" t="s">
        <v>4</v>
      </c>
      <c r="G4" s="16" t="s">
        <v>106</v>
      </c>
      <c r="H4" s="16" t="s">
        <v>107</v>
      </c>
      <c r="I4" s="16" t="s">
        <v>108</v>
      </c>
      <c r="J4" s="16" t="s">
        <v>109</v>
      </c>
      <c r="K4" s="16" t="s">
        <v>110</v>
      </c>
      <c r="L4" s="16" t="s">
        <v>13</v>
      </c>
      <c r="M4" s="16" t="s">
        <v>111</v>
      </c>
      <c r="N4" s="16" t="s">
        <v>112</v>
      </c>
      <c r="O4" s="16" t="s">
        <v>113</v>
      </c>
      <c r="P4" s="16" t="s">
        <v>114</v>
      </c>
      <c r="Q4" s="16" t="s">
        <v>115</v>
      </c>
      <c r="R4" s="16" t="s">
        <v>116</v>
      </c>
      <c r="S4" s="16" t="s">
        <v>117</v>
      </c>
      <c r="T4" s="16" t="s">
        <v>118</v>
      </c>
      <c r="U4" s="16" t="s">
        <v>119</v>
      </c>
      <c r="V4" s="16" t="s">
        <v>120</v>
      </c>
      <c r="W4" s="16" t="s">
        <v>121</v>
      </c>
      <c r="X4" s="16" t="s">
        <v>122</v>
      </c>
      <c r="Y4" s="16" t="s">
        <v>123</v>
      </c>
      <c r="Z4" s="16" t="s">
        <v>124</v>
      </c>
      <c r="AA4" s="16" t="s">
        <v>125</v>
      </c>
      <c r="AB4" s="16" t="s">
        <v>126</v>
      </c>
      <c r="AC4" s="16" t="s">
        <v>92</v>
      </c>
      <c r="AD4" s="16" t="s">
        <v>127</v>
      </c>
      <c r="AE4" s="16" t="s">
        <v>128</v>
      </c>
      <c r="AF4" s="16" t="s">
        <v>129</v>
      </c>
      <c r="AG4" s="16" t="s">
        <v>39</v>
      </c>
      <c r="AH4" s="16" t="s">
        <v>130</v>
      </c>
      <c r="AI4" s="16" t="s">
        <v>131</v>
      </c>
      <c r="AJ4" s="16" t="s">
        <v>132</v>
      </c>
      <c r="AK4" s="16" t="s">
        <v>133</v>
      </c>
      <c r="AL4" s="16" t="s">
        <v>134</v>
      </c>
      <c r="AM4" s="16" t="s">
        <v>135</v>
      </c>
      <c r="AN4" s="16" t="s">
        <v>136</v>
      </c>
      <c r="AO4" s="16" t="s">
        <v>137</v>
      </c>
      <c r="AP4" s="16" t="s">
        <v>138</v>
      </c>
      <c r="AQ4" s="16" t="s">
        <v>139</v>
      </c>
      <c r="AR4" s="16" t="s">
        <v>140</v>
      </c>
      <c r="AS4" s="16" t="s">
        <v>141</v>
      </c>
      <c r="AT4" s="16" t="s">
        <v>142</v>
      </c>
      <c r="AU4" s="16" t="s">
        <v>143</v>
      </c>
      <c r="AV4" s="16" t="s">
        <v>41</v>
      </c>
      <c r="AW4" s="16" t="s">
        <v>144</v>
      </c>
      <c r="AX4" s="16" t="s">
        <v>98</v>
      </c>
      <c r="AY4" s="16" t="s">
        <v>145</v>
      </c>
      <c r="AZ4" s="16" t="s">
        <v>146</v>
      </c>
      <c r="BA4" s="16" t="s">
        <v>147</v>
      </c>
      <c r="BB4" s="16" t="s">
        <v>148</v>
      </c>
      <c r="BC4" s="16" t="s">
        <v>149</v>
      </c>
      <c r="BD4" s="16" t="s">
        <v>150</v>
      </c>
      <c r="BE4" s="16" t="s">
        <v>151</v>
      </c>
      <c r="BF4" s="16" t="s">
        <v>152</v>
      </c>
      <c r="BG4" s="16" t="s">
        <v>153</v>
      </c>
      <c r="BH4" s="16" t="s">
        <v>154</v>
      </c>
      <c r="BI4" s="16" t="s">
        <v>155</v>
      </c>
      <c r="BJ4" s="16" t="s">
        <v>36</v>
      </c>
      <c r="BK4" s="16" t="s">
        <v>37</v>
      </c>
      <c r="BL4" s="16" t="s">
        <v>156</v>
      </c>
      <c r="BM4" s="16" t="s">
        <v>157</v>
      </c>
      <c r="BN4" s="16" t="s">
        <v>40</v>
      </c>
      <c r="BO4" s="16" t="s">
        <v>158</v>
      </c>
      <c r="BP4" s="16" t="s">
        <v>159</v>
      </c>
      <c r="BQ4" s="16" t="s">
        <v>160</v>
      </c>
      <c r="BR4" s="16" t="s">
        <v>161</v>
      </c>
      <c r="BS4" s="16" t="s">
        <v>162</v>
      </c>
      <c r="BT4" s="16" t="s">
        <v>163</v>
      </c>
      <c r="BU4" s="16" t="s">
        <v>164</v>
      </c>
      <c r="BV4" s="16" t="s">
        <v>167</v>
      </c>
      <c r="BW4" s="16" t="s">
        <v>168</v>
      </c>
      <c r="BX4" s="16" t="s">
        <v>38</v>
      </c>
      <c r="BY4" s="16" t="s">
        <v>169</v>
      </c>
      <c r="BZ4" s="16" t="s">
        <v>42</v>
      </c>
      <c r="CA4" s="16" t="s">
        <v>170</v>
      </c>
      <c r="CB4" s="16" t="s">
        <v>171</v>
      </c>
      <c r="CC4" s="16" t="s">
        <v>44</v>
      </c>
      <c r="CD4" s="16" t="s">
        <v>172</v>
      </c>
    </row>
    <row r="5" spans="1:82" s="24" customFormat="1">
      <c r="A5" s="22"/>
      <c r="B5" s="19"/>
      <c r="C5" s="19"/>
      <c r="D5" s="19"/>
      <c r="E5" s="19"/>
      <c r="F5" s="19"/>
      <c r="G5" s="19"/>
      <c r="H5" s="19"/>
      <c r="I5" s="19"/>
      <c r="J5" s="19"/>
      <c r="K5" s="19"/>
      <c r="L5" s="2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</row>
    <row r="6" spans="1:82" s="24" customFormat="1">
      <c r="A6" s="25">
        <v>41275</v>
      </c>
      <c r="B6" s="46">
        <f>просрочки!B6/кредиты!B6</f>
        <v>4.0854578979116894E-2</v>
      </c>
      <c r="C6" s="46">
        <f>просрочки!C6/кредиты!C6</f>
        <v>6.6373953496401891E-2</v>
      </c>
      <c r="D6" s="46">
        <f>просрочки!D6/кредиты!D6</f>
        <v>1.513746610965056E-2</v>
      </c>
      <c r="E6" s="46">
        <f>просрочки!E6/кредиты!E6</f>
        <v>3.2561861543897876E-2</v>
      </c>
      <c r="F6" s="46">
        <f>просрочки!F6/кредиты!F6</f>
        <v>3.758253896487735E-2</v>
      </c>
      <c r="G6" s="46">
        <f>просрочки!G6/кредиты!G6</f>
        <v>3.5365393409825009E-2</v>
      </c>
      <c r="H6" s="46">
        <f>просрочки!H6/кредиты!H6</f>
        <v>4.021988640131819E-2</v>
      </c>
      <c r="I6" s="46">
        <f>просрочки!I6/кредиты!I6</f>
        <v>5.8922364870899975E-2</v>
      </c>
      <c r="J6" s="46">
        <f>просрочки!J6/кредиты!J6</f>
        <v>4.9255767264437145E-2</v>
      </c>
      <c r="K6" s="46">
        <f>просрочки!K6/кредиты!K6</f>
        <v>7.5352489255575222E-2</v>
      </c>
      <c r="L6" s="46">
        <f>просрочки!L6/кредиты!L6</f>
        <v>3.9827783899316946E-2</v>
      </c>
      <c r="M6" s="46">
        <f>просрочки!M6/кредиты!M6</f>
        <v>3.8061035464355047E-2</v>
      </c>
      <c r="N6" s="46">
        <f>просрочки!N6/кредиты!N6</f>
        <v>4.2606559349275437E-2</v>
      </c>
      <c r="O6" s="46">
        <f>просрочки!O6/кредиты!O6</f>
        <v>4.7281860144349049E-2</v>
      </c>
      <c r="P6" s="46">
        <f>просрочки!P6/кредиты!P6</f>
        <v>4.6043985212437327E-2</v>
      </c>
      <c r="Q6" s="46">
        <f>просрочки!Q6/кредиты!Q6</f>
        <v>4.8268750941971771E-2</v>
      </c>
      <c r="R6" s="46">
        <f>просрочки!R6/кредиты!R6</f>
        <v>1.7423584308370769E-2</v>
      </c>
      <c r="S6" s="46">
        <f>просрочки!S6/кредиты!S6</f>
        <v>2.2210329304078617E-2</v>
      </c>
      <c r="T6" s="46">
        <f>просрочки!T6/кредиты!T6</f>
        <v>5.6128310365721336E-2</v>
      </c>
      <c r="U6" s="46">
        <f>просрочки!U6/кредиты!U6</f>
        <v>3.3293095919181136E-2</v>
      </c>
      <c r="V6" s="46">
        <f>просрочки!V6/кредиты!V6</f>
        <v>0.11295191787366651</v>
      </c>
      <c r="W6" s="46">
        <f>просрочки!W6/кредиты!W6</f>
        <v>4.1164333077872227E-2</v>
      </c>
      <c r="X6" s="46">
        <f>просрочки!X6/кредиты!X6</f>
        <v>9.1986747526703661E-2</v>
      </c>
      <c r="Y6" s="46">
        <f>просрочки!Y6/кредиты!Y6</f>
        <v>6.2428554957766828E-2</v>
      </c>
      <c r="Z6" s="46">
        <f>просрочки!Z6/кредиты!Z6</f>
        <v>9.0268965189696196E-2</v>
      </c>
      <c r="AA6" s="46">
        <f>просрочки!AA6/кредиты!AA6</f>
        <v>4.8505083829562541E-2</v>
      </c>
      <c r="AB6" s="46">
        <f>просрочки!AB6/кредиты!AB6</f>
        <v>5.6549891026196418E-2</v>
      </c>
      <c r="AC6" s="46">
        <f>просрочки!AC6/кредиты!AC6</f>
        <v>3.2689674510914223E-2</v>
      </c>
      <c r="AD6" s="46">
        <f>просрочки!AD6/кредиты!AD6</f>
        <v>7.6547705044913678E-2</v>
      </c>
      <c r="AE6" s="46">
        <f>просрочки!AE6/кредиты!AE6</f>
        <v>3.0774815853560789E-2</v>
      </c>
      <c r="AF6" s="46">
        <f>просрочки!AF6/кредиты!AF6</f>
        <v>4.6389968985069613E-2</v>
      </c>
      <c r="AG6" s="46">
        <f>просрочки!AG6/кредиты!AG6</f>
        <v>7.537389165853664E-2</v>
      </c>
      <c r="AH6" s="46">
        <f>просрочки!AH6/кредиты!AH6</f>
        <v>0.14766595440995869</v>
      </c>
      <c r="AI6" s="46">
        <f>просрочки!AI6/кредиты!AI6</f>
        <v>4.393930651840066E-2</v>
      </c>
      <c r="AJ6" s="46">
        <f>просрочки!AJ6/кредиты!AJ6</f>
        <v>3.6726438266606737E-2</v>
      </c>
      <c r="AK6" s="46">
        <f>просрочки!AK6/кредиты!AK6</f>
        <v>3.2903073197816143E-2</v>
      </c>
      <c r="AL6" s="46">
        <f>просрочки!AL6/кредиты!AL6</f>
        <v>6.4326556001305185E-2</v>
      </c>
      <c r="AM6" s="46">
        <f>просрочки!AM6/кредиты!AM6</f>
        <v>1.8152132952291705E-2</v>
      </c>
      <c r="AN6" s="46">
        <f>просрочки!AN6/кредиты!AN6</f>
        <v>0.13895564022485099</v>
      </c>
      <c r="AO6" s="46">
        <f>просрочки!AO6/кредиты!AO6</f>
        <v>6.0189838925074034E-2</v>
      </c>
      <c r="AP6" s="46">
        <f>просрочки!AP6/кредиты!AP6</f>
        <v>4.5407653834270069E-2</v>
      </c>
      <c r="AQ6" s="46">
        <f>просрочки!AQ6/кредиты!AQ6</f>
        <v>5.0663458980210524E-3</v>
      </c>
      <c r="AR6" s="46">
        <f>просрочки!AR6/кредиты!AR6</f>
        <v>4.0994743901082813E-2</v>
      </c>
      <c r="AS6" s="46">
        <f>просрочки!AS6/кредиты!AS6</f>
        <v>4.0750601555962059E-2</v>
      </c>
      <c r="AT6" s="46">
        <f>просрочки!AT6/кредиты!AT6</f>
        <v>2.9694819609792478E-2</v>
      </c>
      <c r="AU6" s="46">
        <f>просрочки!AU6/кредиты!AU6</f>
        <v>8.6526632571781295E-2</v>
      </c>
      <c r="AV6" s="46">
        <f>просрочки!AV6/кредиты!AV6</f>
        <v>7.0269243821790021E-4</v>
      </c>
      <c r="AW6" s="46">
        <f>просрочки!AW6/кредиты!AW6</f>
        <v>4.1603449877261889E-2</v>
      </c>
      <c r="AX6" s="46">
        <f>просрочки!AX6/кредиты!AX6</f>
        <v>0.14431885411533366</v>
      </c>
      <c r="AY6" s="46">
        <f>просрочки!AY6/кредиты!AY6</f>
        <v>1.8347476835793002E-2</v>
      </c>
      <c r="AZ6" s="46">
        <f>просрочки!AZ6/кредиты!AZ6</f>
        <v>3.3646745751068269E-2</v>
      </c>
      <c r="BA6" s="46">
        <f>просрочки!BA6/кредиты!BA6</f>
        <v>4.4187409637740115E-2</v>
      </c>
      <c r="BB6" s="46">
        <f>просрочки!BB6/кредиты!BB6</f>
        <v>3.2861107294475445E-2</v>
      </c>
      <c r="BC6" s="46">
        <f>просрочки!BC6/кредиты!BC6</f>
        <v>4.2088664138455509E-2</v>
      </c>
      <c r="BD6" s="46">
        <f>просрочки!BD6/кредиты!BD6</f>
        <v>7.1440516932742684E-2</v>
      </c>
      <c r="BE6" s="46">
        <f>просрочки!BE6/кредиты!BE6</f>
        <v>3.121998053702946E-2</v>
      </c>
      <c r="BF6" s="46">
        <f>просрочки!BF6/кредиты!BF6</f>
        <v>2.6566876517340784E-2</v>
      </c>
      <c r="BG6" s="46">
        <f>просрочки!BG6/кредиты!BG6</f>
        <v>4.5122088781847758E-2</v>
      </c>
      <c r="BH6" s="46">
        <f>просрочки!BH6/кредиты!BH6</f>
        <v>1.3059308471108087E-2</v>
      </c>
      <c r="BI6" s="46">
        <f>просрочки!BI6/кредиты!BI6</f>
        <v>3.8254992464930242E-2</v>
      </c>
      <c r="BJ6" s="46">
        <f>просрочки!BJ6/кредиты!BJ6</f>
        <v>0.16816125270351018</v>
      </c>
      <c r="BK6" s="46">
        <f>просрочки!BK6/кредиты!BK6</f>
        <v>3.2131624741841509E-2</v>
      </c>
      <c r="BL6" s="46">
        <f>просрочки!BL6/кредиты!BL6</f>
        <v>2.9862802270887119E-2</v>
      </c>
      <c r="BM6" s="46">
        <f>просрочки!BM6/кредиты!BM6</f>
        <v>4.0081271005646103E-2</v>
      </c>
      <c r="BN6" s="46">
        <f>просрочки!BN6/кредиты!BN6</f>
        <v>2.4610568614236349E-2</v>
      </c>
      <c r="BO6" s="46">
        <f>просрочки!BO6/кредиты!BO6</f>
        <v>4.5626413693421852E-2</v>
      </c>
      <c r="BP6" s="46">
        <f>просрочки!BP6/кредиты!BP6</f>
        <v>4.7021617106034912E-2</v>
      </c>
      <c r="BQ6" s="46">
        <f>просрочки!BQ6/кредиты!BQ6</f>
        <v>4.0973567910224641E-2</v>
      </c>
      <c r="BR6" s="46">
        <f>просрочки!BR6/кредиты!BR6</f>
        <v>2.6477969752645821E-2</v>
      </c>
      <c r="BS6" s="46">
        <f>просрочки!BS6/кредиты!BS6</f>
        <v>2.7498201035626529E-2</v>
      </c>
      <c r="BT6" s="46">
        <f>просрочки!BT6/кредиты!BT6</f>
        <v>2.6132034847255126E-2</v>
      </c>
      <c r="BU6" s="46">
        <f>просрочки!BU6/кредиты!BU6</f>
        <v>3.4365221702706429E-2</v>
      </c>
      <c r="BV6" s="46">
        <f>просрочки!BV6/кредиты!BV6</f>
        <v>2.2892303844198283E-2</v>
      </c>
      <c r="BW6" s="46">
        <f>просрочки!BW6/кредиты!BW6</f>
        <v>0.19762377465666922</v>
      </c>
      <c r="BX6" s="46">
        <f>просрочки!BX6/кредиты!BX6</f>
        <v>3.4113690736836344E-2</v>
      </c>
      <c r="BY6" s="46">
        <f>просрочки!BY6/кредиты!BY6</f>
        <v>1.7412220041112036E-2</v>
      </c>
      <c r="BZ6" s="46">
        <f>просрочки!BZ6/кредиты!BZ6</f>
        <v>2.3850356710879456E-2</v>
      </c>
      <c r="CA6" s="46">
        <f>просрочки!CA6/кредиты!CA6</f>
        <v>1.6767309381709283E-2</v>
      </c>
      <c r="CB6" s="46">
        <f>просрочки!CB6/кредиты!CB6</f>
        <v>9.5051808229621847E-3</v>
      </c>
      <c r="CC6" s="46">
        <f>просрочки!CC6/кредиты!CC6</f>
        <v>2.998525357231337E-2</v>
      </c>
      <c r="CD6" s="46">
        <f>просрочки!CD6/кредиты!CD6</f>
        <v>9.0078861493836111E-4</v>
      </c>
    </row>
    <row r="7" spans="1:82" s="24" customFormat="1">
      <c r="A7" s="25">
        <v>41306</v>
      </c>
      <c r="B7" s="46">
        <f>просрочки!B7/кредиты!B7</f>
        <v>4.2319217256306281E-2</v>
      </c>
      <c r="C7" s="46">
        <f>просрочки!C7/кредиты!C7</f>
        <v>6.9320370419122146E-2</v>
      </c>
      <c r="D7" s="46">
        <f>просрочки!D7/кредиты!D7</f>
        <v>1.4519665215984932E-2</v>
      </c>
      <c r="E7" s="46">
        <f>просрочки!E7/кредиты!E7</f>
        <v>3.2337091815596478E-2</v>
      </c>
      <c r="F7" s="46">
        <f>просрочки!F7/кредиты!F7</f>
        <v>4.0795109125475404E-2</v>
      </c>
      <c r="G7" s="46">
        <f>просрочки!G7/кредиты!G7</f>
        <v>4.110272162083016E-2</v>
      </c>
      <c r="H7" s="46">
        <f>просрочки!H7/кредиты!H7</f>
        <v>4.3869175922865954E-2</v>
      </c>
      <c r="I7" s="46">
        <f>просрочки!I7/кредиты!I7</f>
        <v>6.397807930051029E-2</v>
      </c>
      <c r="J7" s="46">
        <f>просрочки!J7/кредиты!J7</f>
        <v>1.2526865278102272E-2</v>
      </c>
      <c r="K7" s="46">
        <f>просрочки!K7/кредиты!K7</f>
        <v>7.9249448965326375E-2</v>
      </c>
      <c r="L7" s="46">
        <f>просрочки!L7/кредиты!L7</f>
        <v>4.1632249234688744E-2</v>
      </c>
      <c r="M7" s="46">
        <f>просрочки!M7/кредиты!M7</f>
        <v>3.9969981857755958E-2</v>
      </c>
      <c r="N7" s="46">
        <f>просрочки!N7/кредиты!N7</f>
        <v>4.286880041305189E-2</v>
      </c>
      <c r="O7" s="46">
        <f>просрочки!O7/кредиты!O7</f>
        <v>5.0924477871416206E-2</v>
      </c>
      <c r="P7" s="46">
        <f>просрочки!P7/кредиты!P7</f>
        <v>5.1405881296481735E-2</v>
      </c>
      <c r="Q7" s="46">
        <f>просрочки!Q7/кредиты!Q7</f>
        <v>5.8213445083997672E-2</v>
      </c>
      <c r="R7" s="46">
        <f>просрочки!R7/кредиты!R7</f>
        <v>1.8236295709719179E-2</v>
      </c>
      <c r="S7" s="46">
        <f>просрочки!S7/кредиты!S7</f>
        <v>2.3077088377290375E-2</v>
      </c>
      <c r="T7" s="46">
        <f>просрочки!T7/кредиты!T7</f>
        <v>5.8071552422185403E-2</v>
      </c>
      <c r="U7" s="46">
        <f>просрочки!U7/кредиты!U7</f>
        <v>3.4407334056829088E-2</v>
      </c>
      <c r="V7" s="46">
        <f>просрочки!V7/кредиты!V7</f>
        <v>0.1105441773570284</v>
      </c>
      <c r="W7" s="46">
        <f>просрочки!W7/кредиты!W7</f>
        <v>4.1413355075112152E-2</v>
      </c>
      <c r="X7" s="46">
        <f>просрочки!X7/кредиты!X7</f>
        <v>8.7194301279667208E-2</v>
      </c>
      <c r="Y7" s="46">
        <f>просрочки!Y7/кредиты!Y7</f>
        <v>6.2607357179219919E-2</v>
      </c>
      <c r="Z7" s="46">
        <f>просрочки!Z7/кредиты!Z7</f>
        <v>9.0279126275797289E-2</v>
      </c>
      <c r="AA7" s="46">
        <f>просрочки!AA7/кредиты!AA7</f>
        <v>4.9909268388256899E-2</v>
      </c>
      <c r="AB7" s="46">
        <f>просрочки!AB7/кредиты!AB7</f>
        <v>6.1053126294533515E-2</v>
      </c>
      <c r="AC7" s="46">
        <f>просрочки!AC7/кредиты!AC7</f>
        <v>3.3330457645374359E-2</v>
      </c>
      <c r="AD7" s="46">
        <f>просрочки!AD7/кредиты!AD7</f>
        <v>7.96178282674984E-2</v>
      </c>
      <c r="AE7" s="46">
        <f>просрочки!AE7/кредиты!AE7</f>
        <v>3.4520347973738194E-2</v>
      </c>
      <c r="AF7" s="46">
        <f>просрочки!AF7/кредиты!AF7</f>
        <v>4.6221842185159297E-2</v>
      </c>
      <c r="AG7" s="46">
        <f>просрочки!AG7/кредиты!AG7</f>
        <v>7.8792846614729239E-2</v>
      </c>
      <c r="AH7" s="46">
        <f>просрочки!AH7/кредиты!AH7</f>
        <v>0.14823702723244747</v>
      </c>
      <c r="AI7" s="46">
        <f>просрочки!AI7/кредиты!AI7</f>
        <v>4.4578004423431253E-2</v>
      </c>
      <c r="AJ7" s="46">
        <f>просрочки!AJ7/кредиты!AJ7</f>
        <v>3.9075240364005261E-2</v>
      </c>
      <c r="AK7" s="46">
        <f>просрочки!AK7/кредиты!AK7</f>
        <v>3.6506522715085532E-2</v>
      </c>
      <c r="AL7" s="46">
        <f>просрочки!AL7/кредиты!AL7</f>
        <v>7.1823411928971903E-2</v>
      </c>
      <c r="AM7" s="46">
        <f>просрочки!AM7/кредиты!AM7</f>
        <v>2.3717461700344323E-2</v>
      </c>
      <c r="AN7" s="46">
        <f>просрочки!AN7/кредиты!AN7</f>
        <v>0.14842809970050699</v>
      </c>
      <c r="AO7" s="46">
        <f>просрочки!AO7/кредиты!AO7</f>
        <v>5.9764600880698959E-2</v>
      </c>
      <c r="AP7" s="46">
        <f>просрочки!AP7/кредиты!AP7</f>
        <v>4.5815126459417051E-2</v>
      </c>
      <c r="AQ7" s="46">
        <f>просрочки!AQ7/кредиты!AQ7</f>
        <v>5.2452725388821382E-3</v>
      </c>
      <c r="AR7" s="46">
        <f>просрочки!AR7/кредиты!AR7</f>
        <v>4.2812940890369577E-2</v>
      </c>
      <c r="AS7" s="46">
        <f>просрочки!AS7/кредиты!AS7</f>
        <v>4.1896092487840042E-2</v>
      </c>
      <c r="AT7" s="46">
        <f>просрочки!AT7/кредиты!AT7</f>
        <v>2.9944078028681782E-2</v>
      </c>
      <c r="AU7" s="46">
        <f>просрочки!AU7/кредиты!AU7</f>
        <v>0.10010388260727225</v>
      </c>
      <c r="AV7" s="46">
        <f>просрочки!AV7/кредиты!AV7</f>
        <v>6.7287020866479454E-4</v>
      </c>
      <c r="AW7" s="46">
        <f>просрочки!AW7/кредиты!AW7</f>
        <v>4.1610552826321673E-2</v>
      </c>
      <c r="AX7" s="46">
        <f>просрочки!AX7/кредиты!AX7</f>
        <v>0.14283839181221564</v>
      </c>
      <c r="AY7" s="46">
        <f>просрочки!AY7/кредиты!AY7</f>
        <v>1.9041168189819994E-2</v>
      </c>
      <c r="AZ7" s="46">
        <f>просрочки!AZ7/кредиты!AZ7</f>
        <v>3.7813966685069214E-2</v>
      </c>
      <c r="BA7" s="46">
        <f>просрочки!BA7/кредиты!BA7</f>
        <v>4.4190396769105716E-2</v>
      </c>
      <c r="BB7" s="46">
        <f>просрочки!BB7/кредиты!BB7</f>
        <v>3.2020222040819703E-2</v>
      </c>
      <c r="BC7" s="46">
        <f>просрочки!BC7/кредиты!BC7</f>
        <v>4.2424395423032966E-2</v>
      </c>
      <c r="BD7" s="46">
        <f>просрочки!BD7/кредиты!BD7</f>
        <v>7.6561290058619572E-2</v>
      </c>
      <c r="BE7" s="46">
        <f>просрочки!BE7/кредиты!BE7</f>
        <v>2.6647737336318436E-2</v>
      </c>
      <c r="BF7" s="46">
        <f>просрочки!BF7/кредиты!BF7</f>
        <v>2.783479500150568E-2</v>
      </c>
      <c r="BG7" s="46">
        <f>просрочки!BG7/кредиты!BG7</f>
        <v>4.5251577220007451E-2</v>
      </c>
      <c r="BH7" s="46">
        <f>просрочки!BH7/кредиты!BH7</f>
        <v>1.3857005898080739E-2</v>
      </c>
      <c r="BI7" s="46">
        <f>просрочки!BI7/кредиты!BI7</f>
        <v>3.9196609160795197E-2</v>
      </c>
      <c r="BJ7" s="46">
        <f>просрочки!BJ7/кредиты!BJ7</f>
        <v>0.17403042921819906</v>
      </c>
      <c r="BK7" s="46">
        <f>просрочки!BK7/кредиты!BK7</f>
        <v>3.4413621668770773E-2</v>
      </c>
      <c r="BL7" s="46">
        <f>просрочки!BL7/кредиты!BL7</f>
        <v>3.1437522878690331E-2</v>
      </c>
      <c r="BM7" s="46">
        <f>просрочки!BM7/кредиты!BM7</f>
        <v>4.145193420396158E-2</v>
      </c>
      <c r="BN7" s="46">
        <f>просрочки!BN7/кредиты!BN7</f>
        <v>2.7876058054828512E-2</v>
      </c>
      <c r="BO7" s="46">
        <f>просрочки!BO7/кредиты!BO7</f>
        <v>4.5401062400781136E-2</v>
      </c>
      <c r="BP7" s="46">
        <f>просрочки!BP7/кредиты!BP7</f>
        <v>4.7292582242688189E-2</v>
      </c>
      <c r="BQ7" s="46">
        <f>просрочки!BQ7/кредиты!BQ7</f>
        <v>4.4777371149740772E-2</v>
      </c>
      <c r="BR7" s="46">
        <f>просрочки!BR7/кредиты!BR7</f>
        <v>2.6987813297434941E-2</v>
      </c>
      <c r="BS7" s="46">
        <f>просрочки!BS7/кредиты!BS7</f>
        <v>2.9180208457564836E-2</v>
      </c>
      <c r="BT7" s="46">
        <f>просрочки!BT7/кредиты!BT7</f>
        <v>2.6994260663089235E-2</v>
      </c>
      <c r="BU7" s="46">
        <f>просрочки!BU7/кредиты!BU7</f>
        <v>2.8692892906646259E-2</v>
      </c>
      <c r="BV7" s="46">
        <f>просрочки!BV7/кредиты!BV7</f>
        <v>2.5517839212905631E-2</v>
      </c>
      <c r="BW7" s="46">
        <f>просрочки!BW7/кредиты!BW7</f>
        <v>0.20702191471068113</v>
      </c>
      <c r="BX7" s="46">
        <f>просрочки!BX7/кредиты!BX7</f>
        <v>3.5605628170522083E-2</v>
      </c>
      <c r="BY7" s="46">
        <f>просрочки!BY7/кредиты!BY7</f>
        <v>1.8264815445567489E-2</v>
      </c>
      <c r="BZ7" s="46">
        <f>просрочки!BZ7/кредиты!BZ7</f>
        <v>2.4879938774145932E-2</v>
      </c>
      <c r="CA7" s="46">
        <f>просрочки!CA7/кредиты!CA7</f>
        <v>1.4143674707378817E-2</v>
      </c>
      <c r="CB7" s="46">
        <f>просрочки!CB7/кредиты!CB7</f>
        <v>1.1731523492697737E-2</v>
      </c>
      <c r="CC7" s="46">
        <f>просрочки!CC7/кредиты!CC7</f>
        <v>3.0674673142527746E-2</v>
      </c>
      <c r="CD7" s="46">
        <f>просрочки!CD7/кредиты!CD7</f>
        <v>1.0817186345665993E-3</v>
      </c>
    </row>
    <row r="8" spans="1:82" s="24" customFormat="1">
      <c r="A8" s="25">
        <v>41334</v>
      </c>
      <c r="B8" s="46">
        <f>просрочки!B8/кредиты!B8</f>
        <v>4.2453983044060895E-2</v>
      </c>
      <c r="C8" s="46">
        <f>просрочки!C8/кредиты!C8</f>
        <v>7.0131869021877527E-2</v>
      </c>
      <c r="D8" s="46">
        <f>просрочки!D8/кредиты!D8</f>
        <v>2.2488823392429406E-2</v>
      </c>
      <c r="E8" s="46">
        <f>просрочки!E8/кредиты!E8</f>
        <v>3.2714781557041293E-2</v>
      </c>
      <c r="F8" s="46">
        <f>просрочки!F8/кредиты!F8</f>
        <v>4.0326328877128018E-2</v>
      </c>
      <c r="G8" s="46">
        <f>просрочки!G8/кредиты!G8</f>
        <v>4.9845109036747076E-2</v>
      </c>
      <c r="H8" s="46">
        <f>просрочки!H8/кредиты!H8</f>
        <v>4.3632743842443943E-2</v>
      </c>
      <c r="I8" s="46">
        <f>просрочки!I8/кредиты!I8</f>
        <v>6.8234730236312116E-2</v>
      </c>
      <c r="J8" s="46">
        <f>просрочки!J8/кредиты!J8</f>
        <v>1.41184901844043E-2</v>
      </c>
      <c r="K8" s="46">
        <f>просрочки!K8/кредиты!K8</f>
        <v>8.4006643708291973E-2</v>
      </c>
      <c r="L8" s="46">
        <f>просрочки!L8/кредиты!L8</f>
        <v>4.1348717019642982E-2</v>
      </c>
      <c r="M8" s="46">
        <f>просрочки!M8/кредиты!M8</f>
        <v>4.050134442212007E-2</v>
      </c>
      <c r="N8" s="46">
        <f>просрочки!N8/кредиты!N8</f>
        <v>4.4862383665372048E-2</v>
      </c>
      <c r="O8" s="46">
        <f>просрочки!O8/кредиты!O8</f>
        <v>4.7803859935592205E-2</v>
      </c>
      <c r="P8" s="46">
        <f>просрочки!P8/кредиты!P8</f>
        <v>6.0291964805083975E-2</v>
      </c>
      <c r="Q8" s="46">
        <f>просрочки!Q8/кредиты!Q8</f>
        <v>5.9517586388816837E-2</v>
      </c>
      <c r="R8" s="46">
        <f>просрочки!R8/кредиты!R8</f>
        <v>1.8389441982234238E-2</v>
      </c>
      <c r="S8" s="46">
        <f>просрочки!S8/кредиты!S8</f>
        <v>2.808697562406413E-2</v>
      </c>
      <c r="T8" s="46">
        <f>просрочки!T8/кредиты!T8</f>
        <v>5.9032510670042886E-2</v>
      </c>
      <c r="U8" s="46">
        <f>просрочки!U8/кредиты!U8</f>
        <v>3.5127434412198427E-2</v>
      </c>
      <c r="V8" s="46">
        <f>просрочки!V8/кредиты!V8</f>
        <v>0.11445304972439577</v>
      </c>
      <c r="W8" s="46">
        <f>просрочки!W8/кредиты!W8</f>
        <v>4.4023000828349396E-2</v>
      </c>
      <c r="X8" s="46">
        <f>просрочки!X8/кредиты!X8</f>
        <v>8.7633635986330158E-2</v>
      </c>
      <c r="Y8" s="46">
        <f>просрочки!Y8/кредиты!Y8</f>
        <v>6.5008425578014326E-2</v>
      </c>
      <c r="Z8" s="46">
        <f>просрочки!Z8/кредиты!Z8</f>
        <v>0.10115520108250724</v>
      </c>
      <c r="AA8" s="46">
        <f>просрочки!AA8/кредиты!AA8</f>
        <v>5.8406746736571931E-2</v>
      </c>
      <c r="AB8" s="46">
        <f>просрочки!AB8/кредиты!AB8</f>
        <v>6.429928215166808E-2</v>
      </c>
      <c r="AC8" s="46">
        <f>просрочки!AC8/кредиты!AC8</f>
        <v>3.5923406809108521E-2</v>
      </c>
      <c r="AD8" s="46">
        <f>просрочки!AD8/кредиты!AD8</f>
        <v>7.5149511886163742E-2</v>
      </c>
      <c r="AE8" s="46">
        <f>просрочки!AE8/кредиты!AE8</f>
        <v>3.4510138438161211E-2</v>
      </c>
      <c r="AF8" s="46">
        <f>просрочки!AF8/кредиты!AF8</f>
        <v>4.5871713814279277E-2</v>
      </c>
      <c r="AG8" s="46">
        <f>просрочки!AG8/кредиты!AG8</f>
        <v>8.1335002730830191E-2</v>
      </c>
      <c r="AH8" s="46">
        <f>просрочки!AH8/кредиты!AH8</f>
        <v>0.14510432070522367</v>
      </c>
      <c r="AI8" s="46">
        <f>просрочки!AI8/кредиты!AI8</f>
        <v>4.6129900276558715E-2</v>
      </c>
      <c r="AJ8" s="46">
        <f>просрочки!AJ8/кредиты!AJ8</f>
        <v>3.9808018728034883E-2</v>
      </c>
      <c r="AK8" s="46">
        <f>просрочки!AK8/кредиты!AK8</f>
        <v>3.6667244553178921E-2</v>
      </c>
      <c r="AL8" s="46">
        <f>просрочки!AL8/кредиты!AL8</f>
        <v>7.1868220587217799E-2</v>
      </c>
      <c r="AM8" s="46">
        <f>просрочки!AM8/кредиты!AM8</f>
        <v>2.8427794176717178E-2</v>
      </c>
      <c r="AN8" s="46">
        <f>просрочки!AN8/кредиты!AN8</f>
        <v>0.17246138832391578</v>
      </c>
      <c r="AO8" s="46">
        <f>просрочки!AO8/кредиты!AO8</f>
        <v>5.8290855539422884E-2</v>
      </c>
      <c r="AP8" s="46">
        <f>просрочки!AP8/кредиты!AP8</f>
        <v>4.6919680834111153E-2</v>
      </c>
      <c r="AQ8" s="46">
        <f>просрочки!AQ8/кредиты!AQ8</f>
        <v>5.6138591902537499E-3</v>
      </c>
      <c r="AR8" s="46">
        <f>просрочки!AR8/кредиты!AR8</f>
        <v>4.4406809191778307E-2</v>
      </c>
      <c r="AS8" s="46">
        <f>просрочки!AS8/кредиты!AS8</f>
        <v>5.1947726130292256E-2</v>
      </c>
      <c r="AT8" s="46">
        <f>просрочки!AT8/кредиты!AT8</f>
        <v>3.0474570558885299E-2</v>
      </c>
      <c r="AU8" s="46">
        <f>просрочки!AU8/кредиты!AU8</f>
        <v>9.9626545502954092E-2</v>
      </c>
      <c r="AV8" s="46">
        <f>просрочки!AV8/кредиты!AV8</f>
        <v>7.2741073023516959E-4</v>
      </c>
      <c r="AW8" s="46">
        <f>просрочки!AW8/кредиты!AW8</f>
        <v>4.221336762905805E-2</v>
      </c>
      <c r="AX8" s="46">
        <f>просрочки!AX8/кредиты!AX8</f>
        <v>2.0976402828474995E-2</v>
      </c>
      <c r="AY8" s="46">
        <f>просрочки!AY8/кредиты!AY8</f>
        <v>1.9809067002308927E-2</v>
      </c>
      <c r="AZ8" s="46">
        <f>просрочки!AZ8/кредиты!AZ8</f>
        <v>3.850794845573257E-2</v>
      </c>
      <c r="BA8" s="46">
        <f>просрочки!BA8/кредиты!BA8</f>
        <v>4.4987310310780182E-2</v>
      </c>
      <c r="BB8" s="46">
        <f>просрочки!BB8/кредиты!BB8</f>
        <v>2.7608310382316856E-2</v>
      </c>
      <c r="BC8" s="46">
        <f>просрочки!BC8/кредиты!BC8</f>
        <v>4.1974125380907695E-2</v>
      </c>
      <c r="BD8" s="46">
        <f>просрочки!BD8/кредиты!BD8</f>
        <v>8.4724583886835236E-2</v>
      </c>
      <c r="BE8" s="46">
        <f>просрочки!BE8/кредиты!BE8</f>
        <v>2.6423756737640018E-2</v>
      </c>
      <c r="BF8" s="46">
        <f>просрочки!BF8/кредиты!BF8</f>
        <v>2.7933923888809203E-2</v>
      </c>
      <c r="BG8" s="46">
        <f>просрочки!BG8/кредиты!BG8</f>
        <v>3.9363677561230319E-2</v>
      </c>
      <c r="BH8" s="46">
        <f>просрочки!BH8/кредиты!BH8</f>
        <v>1.4334312833369897E-2</v>
      </c>
      <c r="BI8" s="46">
        <f>просрочки!BI8/кредиты!BI8</f>
        <v>4.1741332704313655E-2</v>
      </c>
      <c r="BJ8" s="46">
        <f>просрочки!BJ8/кредиты!BJ8</f>
        <v>0.17522496020093453</v>
      </c>
      <c r="BK8" s="46">
        <f>просрочки!BK8/кредиты!BK8</f>
        <v>3.609432792428853E-2</v>
      </c>
      <c r="BL8" s="46">
        <f>просрочки!BL8/кредиты!BL8</f>
        <v>3.2671031897267021E-2</v>
      </c>
      <c r="BM8" s="46">
        <f>просрочки!BM8/кредиты!BM8</f>
        <v>3.8977198490173441E-2</v>
      </c>
      <c r="BN8" s="46">
        <f>просрочки!BN8/кредиты!BN8</f>
        <v>2.9087464486966953E-2</v>
      </c>
      <c r="BO8" s="46">
        <f>просрочки!BO8/кредиты!BO8</f>
        <v>4.6208155598867186E-2</v>
      </c>
      <c r="BP8" s="46">
        <f>просрочки!BP8/кредиты!BP8</f>
        <v>4.8327896332905275E-2</v>
      </c>
      <c r="BQ8" s="46">
        <f>просрочки!BQ8/кредиты!BQ8</f>
        <v>4.5129958939161087E-2</v>
      </c>
      <c r="BR8" s="46">
        <f>просрочки!BR8/кредиты!BR8</f>
        <v>2.7645944025944794E-2</v>
      </c>
      <c r="BS8" s="46">
        <f>просрочки!BS8/кредиты!BS8</f>
        <v>3.05912306054699E-2</v>
      </c>
      <c r="BT8" s="46">
        <f>просрочки!BT8/кредиты!BT8</f>
        <v>2.7141249755925308E-2</v>
      </c>
      <c r="BU8" s="46">
        <f>просрочки!BU8/кредиты!BU8</f>
        <v>2.2904942407830305E-2</v>
      </c>
      <c r="BV8" s="46">
        <f>просрочки!BV8/кредиты!BV8</f>
        <v>2.8781611271333253E-2</v>
      </c>
      <c r="BW8" s="46">
        <f>просрочки!BW8/кредиты!BW8</f>
        <v>0.21072422532244126</v>
      </c>
      <c r="BX8" s="46">
        <f>просрочки!BX8/кредиты!BX8</f>
        <v>3.7879710620805529E-2</v>
      </c>
      <c r="BY8" s="46">
        <f>просрочки!BY8/кредиты!BY8</f>
        <v>1.8293731333274284E-2</v>
      </c>
      <c r="BZ8" s="46">
        <f>просрочки!BZ8/кредиты!BZ8</f>
        <v>2.541548943510848E-2</v>
      </c>
      <c r="CA8" s="46">
        <f>просрочки!CA8/кредиты!CA8</f>
        <v>1.3845402913291375E-2</v>
      </c>
      <c r="CB8" s="46">
        <f>просрочки!CB8/кредиты!CB8</f>
        <v>9.5081823149210688E-3</v>
      </c>
      <c r="CC8" s="46">
        <f>просрочки!CC8/кредиты!CC8</f>
        <v>3.1166463270384786E-2</v>
      </c>
      <c r="CD8" s="46">
        <f>просрочки!CD8/кредиты!CD8</f>
        <v>8.1136480100210673E-4</v>
      </c>
    </row>
    <row r="9" spans="1:82" s="24" customFormat="1">
      <c r="A9" s="25">
        <v>41365</v>
      </c>
      <c r="B9" s="46">
        <f>просрочки!B9/кредиты!B9</f>
        <v>4.2314484787747332E-2</v>
      </c>
      <c r="C9" s="46">
        <f>просрочки!C9/кредиты!C9</f>
        <v>1.0688689575017321E-2</v>
      </c>
      <c r="D9" s="46">
        <f>просрочки!D9/кредиты!D9</f>
        <v>1.9707109705603659E-2</v>
      </c>
      <c r="E9" s="46">
        <f>просрочки!E9/кредиты!E9</f>
        <v>2.756795652189831E-2</v>
      </c>
      <c r="F9" s="46">
        <f>просрочки!F9/кредиты!F9</f>
        <v>4.332983774594433E-2</v>
      </c>
      <c r="G9" s="46">
        <f>просрочки!G9/кредиты!G9</f>
        <v>4.4989449549292661E-2</v>
      </c>
      <c r="H9" s="46">
        <f>просрочки!H9/кредиты!H9</f>
        <v>4.4742573444628828E-2</v>
      </c>
      <c r="I9" s="46">
        <f>просрочки!I9/кредиты!I9</f>
        <v>7.0224448274180298E-2</v>
      </c>
      <c r="J9" s="46">
        <f>просрочки!J9/кредиты!J9</f>
        <v>1.3200106250812933E-2</v>
      </c>
      <c r="K9" s="46">
        <f>просрочки!K9/кредиты!K9</f>
        <v>8.3978429883248509E-2</v>
      </c>
      <c r="L9" s="46">
        <f>просрочки!L9/кредиты!L9</f>
        <v>4.1735786570783626E-2</v>
      </c>
      <c r="M9" s="46">
        <f>просрочки!M9/кредиты!M9</f>
        <v>4.0489947190716503E-2</v>
      </c>
      <c r="N9" s="46">
        <f>просрочки!N9/кредиты!N9</f>
        <v>5.1492412874918174E-2</v>
      </c>
      <c r="O9" s="46">
        <f>просрочки!O9/кредиты!O9</f>
        <v>4.7521897539143508E-2</v>
      </c>
      <c r="P9" s="46">
        <f>просрочки!P9/кредиты!P9</f>
        <v>8.827554726754322E-2</v>
      </c>
      <c r="Q9" s="46">
        <f>просрочки!Q9/кредиты!Q9</f>
        <v>5.9650548537150815E-2</v>
      </c>
      <c r="R9" s="46">
        <f>просрочки!R9/кредиты!R9</f>
        <v>2.0524108528663314E-2</v>
      </c>
      <c r="S9" s="46">
        <f>просрочки!S9/кредиты!S9</f>
        <v>2.98566598416404E-2</v>
      </c>
      <c r="T9" s="46">
        <f>просрочки!T9/кредиты!T9</f>
        <v>5.6353731053461531E-2</v>
      </c>
      <c r="U9" s="46">
        <f>просрочки!U9/кредиты!U9</f>
        <v>3.6495133723939484E-2</v>
      </c>
      <c r="V9" s="46">
        <f>просрочки!V9/кредиты!V9</f>
        <v>7.7755979788377616E-2</v>
      </c>
      <c r="W9" s="46">
        <f>просрочки!W9/кредиты!W9</f>
        <v>4.3829315245159366E-2</v>
      </c>
      <c r="X9" s="46">
        <f>просрочки!X9/кредиты!X9</f>
        <v>8.3442834666049792E-2</v>
      </c>
      <c r="Y9" s="46">
        <f>просрочки!Y9/кредиты!Y9</f>
        <v>6.85473670921522E-2</v>
      </c>
      <c r="Z9" s="46">
        <f>просрочки!Z9/кредиты!Z9</f>
        <v>0.1006801117210059</v>
      </c>
      <c r="AA9" s="46">
        <f>просрочки!AA9/кредиты!AA9</f>
        <v>5.7303996235391681E-2</v>
      </c>
      <c r="AB9" s="46">
        <f>просрочки!AB9/кредиты!AB9</f>
        <v>6.4063028703714067E-2</v>
      </c>
      <c r="AC9" s="46">
        <f>просрочки!AC9/кредиты!AC9</f>
        <v>3.3092187074826772E-2</v>
      </c>
      <c r="AD9" s="46">
        <f>просрочки!AD9/кредиты!AD9</f>
        <v>8.0256947374406445E-2</v>
      </c>
      <c r="AE9" s="46">
        <f>просрочки!AE9/кредиты!AE9</f>
        <v>3.207220360866523E-2</v>
      </c>
      <c r="AF9" s="46">
        <f>просрочки!AF9/кредиты!AF9</f>
        <v>4.3462049926414163E-2</v>
      </c>
      <c r="AG9" s="46">
        <f>просрочки!AG9/кредиты!AG9</f>
        <v>7.9467079874362759E-2</v>
      </c>
      <c r="AH9" s="46">
        <f>просрочки!AH9/кредиты!AH9</f>
        <v>0.1430567356870231</v>
      </c>
      <c r="AI9" s="46">
        <f>просрочки!AI9/кредиты!AI9</f>
        <v>4.6828582125848971E-2</v>
      </c>
      <c r="AJ9" s="46">
        <f>просрочки!AJ9/кредиты!AJ9</f>
        <v>4.1236344548054589E-2</v>
      </c>
      <c r="AK9" s="46">
        <f>просрочки!AK9/кредиты!AK9</f>
        <v>2.9479122424257771E-2</v>
      </c>
      <c r="AL9" s="46">
        <f>просрочки!AL9/кредиты!AL9</f>
        <v>8.1086633402417577E-2</v>
      </c>
      <c r="AM9" s="46">
        <f>просрочки!AM9/кредиты!AM9</f>
        <v>3.1309833123297943E-2</v>
      </c>
      <c r="AN9" s="46">
        <f>просрочки!AN9/кредиты!AN9</f>
        <v>0.14701847792543654</v>
      </c>
      <c r="AO9" s="46">
        <f>просрочки!AO9/кредиты!AO9</f>
        <v>5.7226212101718986E-2</v>
      </c>
      <c r="AP9" s="46">
        <f>просрочки!AP9/кредиты!AP9</f>
        <v>4.5780699654319607E-2</v>
      </c>
      <c r="AQ9" s="46">
        <f>просрочки!AQ9/кредиты!AQ9</f>
        <v>5.3399020682979338E-3</v>
      </c>
      <c r="AR9" s="46">
        <f>просрочки!AR9/кредиты!AR9</f>
        <v>5.0652884623519807E-2</v>
      </c>
      <c r="AS9" s="46">
        <f>просрочки!AS9/кредиты!AS9</f>
        <v>5.4627440987653784E-2</v>
      </c>
      <c r="AT9" s="46">
        <f>просрочки!AT9/кредиты!AT9</f>
        <v>2.5808537170678172E-2</v>
      </c>
      <c r="AU9" s="46">
        <f>просрочки!AU9/кредиты!AU9</f>
        <v>3.8403927996421006E-2</v>
      </c>
      <c r="AV9" s="46">
        <f>просрочки!AV9/кредиты!AV9</f>
        <v>7.5759417362838088E-4</v>
      </c>
      <c r="AW9" s="46">
        <f>просрочки!AW9/кредиты!AW9</f>
        <v>3.8814783233517954E-2</v>
      </c>
      <c r="AX9" s="46">
        <f>просрочки!AX9/кредиты!AX9</f>
        <v>1.9274482428789166E-2</v>
      </c>
      <c r="AY9" s="46">
        <f>просрочки!AY9/кредиты!AY9</f>
        <v>1.8580616898853548E-2</v>
      </c>
      <c r="AZ9" s="46">
        <f>просрочки!AZ9/кредиты!AZ9</f>
        <v>3.4633252266486989E-2</v>
      </c>
      <c r="BA9" s="46">
        <f>просрочки!BA9/кредиты!BA9</f>
        <v>4.403276661990603E-2</v>
      </c>
      <c r="BB9" s="46">
        <f>просрочки!BB9/кредиты!BB9</f>
        <v>2.7221219991165273E-2</v>
      </c>
      <c r="BC9" s="46">
        <f>просрочки!BC9/кредиты!BC9</f>
        <v>3.8443776878041319E-2</v>
      </c>
      <c r="BD9" s="46">
        <f>просрочки!BD9/кредиты!BD9</f>
        <v>8.177759244482008E-2</v>
      </c>
      <c r="BE9" s="46">
        <f>просрочки!BE9/кредиты!BE9</f>
        <v>2.7374412789803994E-2</v>
      </c>
      <c r="BF9" s="46">
        <f>просрочки!BF9/кредиты!BF9</f>
        <v>2.6987975462186807E-2</v>
      </c>
      <c r="BG9" s="46">
        <f>просрочки!BG9/кредиты!BG9</f>
        <v>3.9413113926641555E-2</v>
      </c>
      <c r="BH9" s="46">
        <f>просрочки!BH9/кредиты!BH9</f>
        <v>1.5678295612173467E-2</v>
      </c>
      <c r="BI9" s="46">
        <f>просрочки!BI9/кредиты!BI9</f>
        <v>4.2208037747270041E-2</v>
      </c>
      <c r="BJ9" s="46">
        <f>просрочки!BJ9/кредиты!BJ9</f>
        <v>0.17339184301328528</v>
      </c>
      <c r="BK9" s="46">
        <f>просрочки!BK9/кредиты!BK9</f>
        <v>3.5340636653000176E-2</v>
      </c>
      <c r="BL9" s="46">
        <f>просрочки!BL9/кредиты!BL9</f>
        <v>2.9433283768526448E-2</v>
      </c>
      <c r="BM9" s="46">
        <f>просрочки!BM9/кредиты!BM9</f>
        <v>3.7067922003756984E-2</v>
      </c>
      <c r="BN9" s="46">
        <f>просрочки!BN9/кредиты!BN9</f>
        <v>2.7766278568184789E-2</v>
      </c>
      <c r="BO9" s="46">
        <f>просрочки!BO9/кредиты!BO9</f>
        <v>4.8129964635815113E-2</v>
      </c>
      <c r="BP9" s="46">
        <f>просрочки!BP9/кредиты!BP9</f>
        <v>4.9373982406714263E-2</v>
      </c>
      <c r="BQ9" s="46">
        <f>просрочки!BQ9/кредиты!BQ9</f>
        <v>4.5118352140951092E-2</v>
      </c>
      <c r="BR9" s="46">
        <f>просрочки!BR9/кредиты!BR9</f>
        <v>2.7352883810453865E-2</v>
      </c>
      <c r="BS9" s="46">
        <f>просрочки!BS9/кредиты!BS9</f>
        <v>3.0601054498094249E-2</v>
      </c>
      <c r="BT9" s="46">
        <f>просрочки!BT9/кредиты!BT9</f>
        <v>2.8690137431766155E-2</v>
      </c>
      <c r="BU9" s="46">
        <f>просрочки!BU9/кредиты!BU9</f>
        <v>1.8536713639255929E-2</v>
      </c>
      <c r="BV9" s="46">
        <f>просрочки!BV9/кредиты!BV9</f>
        <v>2.635607136812269E-2</v>
      </c>
      <c r="BW9" s="46">
        <f>просрочки!BW9/кредиты!BW9</f>
        <v>0.21171211906426232</v>
      </c>
      <c r="BX9" s="46">
        <f>просрочки!BX9/кредиты!BX9</f>
        <v>3.3510358705872254E-2</v>
      </c>
      <c r="BY9" s="46">
        <f>просрочки!BY9/кредиты!BY9</f>
        <v>1.8268096291928406E-2</v>
      </c>
      <c r="BZ9" s="46">
        <f>просрочки!BZ9/кредиты!BZ9</f>
        <v>2.9858989194036237E-2</v>
      </c>
      <c r="CA9" s="46">
        <f>просрочки!CA9/кредиты!CA9</f>
        <v>1.2848533797991054E-2</v>
      </c>
      <c r="CB9" s="46">
        <f>просрочки!CB9/кредиты!CB9</f>
        <v>9.0750627728023638E-3</v>
      </c>
      <c r="CC9" s="46">
        <f>просрочки!CC9/кредиты!CC9</f>
        <v>2.9761748166355254E-2</v>
      </c>
      <c r="CD9" s="46">
        <f>просрочки!CD9/кредиты!CD9</f>
        <v>0</v>
      </c>
    </row>
    <row r="10" spans="1:82" s="24" customFormat="1">
      <c r="A10" s="25">
        <v>41395</v>
      </c>
      <c r="B10" s="46">
        <f>просрочки!B10/кредиты!B10</f>
        <v>4.2743196392362695E-2</v>
      </c>
      <c r="C10" s="46">
        <f>просрочки!C10/кредиты!C10</f>
        <v>2.3890266182750468E-2</v>
      </c>
      <c r="D10" s="46">
        <f>просрочки!D10/кредиты!D10</f>
        <v>2.1962679850060413E-2</v>
      </c>
      <c r="E10" s="46">
        <f>просрочки!E10/кредиты!E10</f>
        <v>2.6996923359454531E-2</v>
      </c>
      <c r="F10" s="46">
        <f>просрочки!F10/кредиты!F10</f>
        <v>4.2939520119073059E-2</v>
      </c>
      <c r="G10" s="46">
        <f>просрочки!G10/кредиты!G10</f>
        <v>4.7805054609194091E-2</v>
      </c>
      <c r="H10" s="46">
        <f>просрочки!H10/кредиты!H10</f>
        <v>4.4528591396034545E-2</v>
      </c>
      <c r="I10" s="46">
        <f>просрочки!I10/кредиты!I10</f>
        <v>7.1333430866744915E-2</v>
      </c>
      <c r="J10" s="46">
        <f>просрочки!J10/кредиты!J10</f>
        <v>1.2578091874800469E-2</v>
      </c>
      <c r="K10" s="46">
        <f>просрочки!K10/кредиты!K10</f>
        <v>8.7324028294394299E-2</v>
      </c>
      <c r="L10" s="46">
        <f>просрочки!L10/кредиты!L10</f>
        <v>4.2007067350356898E-2</v>
      </c>
      <c r="M10" s="46">
        <f>просрочки!M10/кредиты!M10</f>
        <v>4.0971497739163448E-2</v>
      </c>
      <c r="N10" s="46">
        <f>просрочки!N10/кредиты!N10</f>
        <v>5.0996306897901758E-2</v>
      </c>
      <c r="O10" s="46">
        <f>просрочки!O10/кредиты!O10</f>
        <v>4.778980173332615E-2</v>
      </c>
      <c r="P10" s="46">
        <f>просрочки!P10/кредиты!P10</f>
        <v>9.4123049434780059E-2</v>
      </c>
      <c r="Q10" s="46">
        <f>просрочки!Q10/кредиты!Q10</f>
        <v>5.8796311550599688E-2</v>
      </c>
      <c r="R10" s="46">
        <f>просрочки!R10/кредиты!R10</f>
        <v>2.7195766976390978E-2</v>
      </c>
      <c r="S10" s="46">
        <f>просрочки!S10/кредиты!S10</f>
        <v>3.016797129667383E-2</v>
      </c>
      <c r="T10" s="46">
        <f>просрочки!T10/кредиты!T10</f>
        <v>5.7351467808930655E-2</v>
      </c>
      <c r="U10" s="46">
        <f>просрочки!U10/кредиты!U10</f>
        <v>4.5425257636446809E-2</v>
      </c>
      <c r="V10" s="46">
        <f>просрочки!V10/кредиты!V10</f>
        <v>9.2547947228834637E-2</v>
      </c>
      <c r="W10" s="46">
        <f>просрочки!W10/кредиты!W10</f>
        <v>4.405237844515799E-2</v>
      </c>
      <c r="X10" s="46">
        <f>просрочки!X10/кредиты!X10</f>
        <v>8.7974850587676331E-2</v>
      </c>
      <c r="Y10" s="46">
        <f>просрочки!Y10/кредиты!Y10</f>
        <v>7.7167787119977044E-2</v>
      </c>
      <c r="Z10" s="46">
        <f>просрочки!Z10/кредиты!Z10</f>
        <v>0.10019793349555756</v>
      </c>
      <c r="AA10" s="46">
        <f>просрочки!AA10/кредиты!AA10</f>
        <v>5.9945390649261784E-2</v>
      </c>
      <c r="AB10" s="46">
        <f>просрочки!AB10/кредиты!AB10</f>
        <v>6.3291085433941283E-2</v>
      </c>
      <c r="AC10" s="46">
        <f>просрочки!AC10/кредиты!AC10</f>
        <v>4.002277093105798E-2</v>
      </c>
      <c r="AD10" s="46">
        <f>просрочки!AD10/кредиты!AD10</f>
        <v>7.8914023780725456E-2</v>
      </c>
      <c r="AE10" s="46">
        <f>просрочки!AE10/кредиты!AE10</f>
        <v>3.204305440277809E-2</v>
      </c>
      <c r="AF10" s="46">
        <f>просрочки!AF10/кредиты!AF10</f>
        <v>4.4818559045089156E-2</v>
      </c>
      <c r="AG10" s="46">
        <f>просрочки!AG10/кредиты!AG10</f>
        <v>8.4640032649903621E-2</v>
      </c>
      <c r="AH10" s="46">
        <f>просрочки!AH10/кредиты!AH10</f>
        <v>0.14179979751211044</v>
      </c>
      <c r="AI10" s="46">
        <f>просрочки!AI10/кредиты!AI10</f>
        <v>4.8837910941616894E-2</v>
      </c>
      <c r="AJ10" s="46">
        <f>просрочки!AJ10/кредиты!AJ10</f>
        <v>4.1264679149520402E-2</v>
      </c>
      <c r="AK10" s="46">
        <f>просрочки!AK10/кредиты!AK10</f>
        <v>3.1244075415190281E-2</v>
      </c>
      <c r="AL10" s="46">
        <f>просрочки!AL10/кредиты!AL10</f>
        <v>8.347259771493748E-2</v>
      </c>
      <c r="AM10" s="46">
        <f>просрочки!AM10/кредиты!AM10</f>
        <v>3.0796263331024257E-2</v>
      </c>
      <c r="AN10" s="46">
        <f>просрочки!AN10/кредиты!AN10</f>
        <v>0.14910540050743851</v>
      </c>
      <c r="AO10" s="46">
        <f>просрочки!AO10/кредиты!AO10</f>
        <v>5.8363320617844737E-2</v>
      </c>
      <c r="AP10" s="46">
        <f>просрочки!AP10/кредиты!AP10</f>
        <v>4.662903512090559E-2</v>
      </c>
      <c r="AQ10" s="46">
        <f>просрочки!AQ10/кредиты!AQ10</f>
        <v>5.2246661913949071E-3</v>
      </c>
      <c r="AR10" s="46">
        <f>просрочки!AR10/кредиты!AR10</f>
        <v>4.8112178537415395E-2</v>
      </c>
      <c r="AS10" s="46">
        <f>просрочки!AS10/кредиты!AS10</f>
        <v>5.2343309205320557E-2</v>
      </c>
      <c r="AT10" s="46">
        <f>просрочки!AT10/кредиты!AT10</f>
        <v>2.8445055015772738E-2</v>
      </c>
      <c r="AU10" s="46">
        <f>просрочки!AU10/кредиты!AU10</f>
        <v>3.8325446467080283E-2</v>
      </c>
      <c r="AV10" s="46">
        <f>просрочки!AV10/кредиты!AV10</f>
        <v>6.8925979924337689E-4</v>
      </c>
      <c r="AW10" s="46">
        <f>просрочки!AW10/кредиты!AW10</f>
        <v>3.8298103527554722E-2</v>
      </c>
      <c r="AX10" s="46">
        <f>просрочки!AX10/кредиты!AX10</f>
        <v>1.97902426090385E-2</v>
      </c>
      <c r="AY10" s="46">
        <f>просрочки!AY10/кредиты!AY10</f>
        <v>1.8669691576114863E-2</v>
      </c>
      <c r="AZ10" s="46">
        <f>просрочки!AZ10/кредиты!AZ10</f>
        <v>3.2823676813871737E-2</v>
      </c>
      <c r="BA10" s="46">
        <f>просрочки!BA10/кредиты!BA10</f>
        <v>4.6192207532549982E-2</v>
      </c>
      <c r="BB10" s="46">
        <f>просрочки!BB10/кредиты!BB10</f>
        <v>2.8068642654285804E-2</v>
      </c>
      <c r="BC10" s="46">
        <f>просрочки!BC10/кредиты!BC10</f>
        <v>4.0340346177112595E-2</v>
      </c>
      <c r="BD10" s="46">
        <f>просрочки!BD10/кредиты!BD10</f>
        <v>8.4739948953531097E-2</v>
      </c>
      <c r="BE10" s="46">
        <f>просрочки!BE10/кредиты!BE10</f>
        <v>2.6563010022080249E-2</v>
      </c>
      <c r="BF10" s="46">
        <f>просрочки!BF10/кредиты!BF10</f>
        <v>2.8059130844571373E-2</v>
      </c>
      <c r="BG10" s="46">
        <f>просрочки!BG10/кредиты!BG10</f>
        <v>3.9722668786868878E-2</v>
      </c>
      <c r="BH10" s="46">
        <f>просрочки!BH10/кредиты!BH10</f>
        <v>1.5267594148844947E-2</v>
      </c>
      <c r="BI10" s="46">
        <f>просрочки!BI10/кредиты!BI10</f>
        <v>4.3010362499989116E-2</v>
      </c>
      <c r="BJ10" s="46">
        <f>просрочки!BJ10/кредиты!BJ10</f>
        <v>0.17055099925297906</v>
      </c>
      <c r="BK10" s="46">
        <f>просрочки!BK10/кредиты!BK10</f>
        <v>3.343921565304387E-2</v>
      </c>
      <c r="BL10" s="46">
        <f>просрочки!BL10/кредиты!BL10</f>
        <v>3.1146517245978379E-2</v>
      </c>
      <c r="BM10" s="46">
        <f>просрочки!BM10/кредиты!BM10</f>
        <v>3.6729398834118909E-2</v>
      </c>
      <c r="BN10" s="46">
        <f>просрочки!BN10/кредиты!BN10</f>
        <v>2.7334476482332747E-2</v>
      </c>
      <c r="BO10" s="46">
        <f>просрочки!BO10/кредиты!BO10</f>
        <v>4.7021753448044365E-2</v>
      </c>
      <c r="BP10" s="46">
        <f>просрочки!BP10/кредиты!BP10</f>
        <v>5.0402866440648765E-2</v>
      </c>
      <c r="BQ10" s="46">
        <f>просрочки!BQ10/кредиты!BQ10</f>
        <v>4.496725002995268E-2</v>
      </c>
      <c r="BR10" s="46">
        <f>просрочки!BR10/кредиты!BR10</f>
        <v>3.5552894644941178E-2</v>
      </c>
      <c r="BS10" s="46">
        <f>просрочки!BS10/кредиты!BS10</f>
        <v>3.1326801919818403E-2</v>
      </c>
      <c r="BT10" s="46">
        <f>просрочки!BT10/кредиты!BT10</f>
        <v>3.036422532134456E-2</v>
      </c>
      <c r="BU10" s="46">
        <f>просрочки!BU10/кредиты!BU10</f>
        <v>1.977889423747017E-2</v>
      </c>
      <c r="BV10" s="46">
        <f>просрочки!BV10/кредиты!BV10</f>
        <v>2.9157931166502803E-2</v>
      </c>
      <c r="BW10" s="46">
        <f>просрочки!BW10/кредиты!BW10</f>
        <v>0.21089531897571789</v>
      </c>
      <c r="BX10" s="46">
        <f>просрочки!BX10/кредиты!BX10</f>
        <v>4.6772724289898322E-2</v>
      </c>
      <c r="BY10" s="46">
        <f>просрочки!BY10/кредиты!BY10</f>
        <v>1.8811496442857487E-2</v>
      </c>
      <c r="BZ10" s="46">
        <f>просрочки!BZ10/кредиты!BZ10</f>
        <v>2.9511689063018466E-2</v>
      </c>
      <c r="CA10" s="46">
        <f>просрочки!CA10/кредиты!CA10</f>
        <v>1.2643043023296201E-2</v>
      </c>
      <c r="CB10" s="46">
        <f>просрочки!CB10/кредиты!CB10</f>
        <v>1.0267282375373702E-2</v>
      </c>
      <c r="CC10" s="46">
        <f>просрочки!CC10/кредиты!CC10</f>
        <v>2.9809609385121293E-2</v>
      </c>
      <c r="CD10" s="46">
        <f>просрочки!CD10/кредиты!CD10</f>
        <v>0</v>
      </c>
    </row>
    <row r="11" spans="1:82" s="24" customFormat="1">
      <c r="A11" s="25">
        <v>41426</v>
      </c>
      <c r="B11" s="46">
        <f>просрочки!B11/кредиты!B11</f>
        <v>4.3096902665248425E-2</v>
      </c>
      <c r="C11" s="46">
        <f>просрочки!C11/кредиты!C11</f>
        <v>2.4786428593116777E-2</v>
      </c>
      <c r="D11" s="46">
        <f>просрочки!D11/кредиты!D11</f>
        <v>2.5835419311456248E-2</v>
      </c>
      <c r="E11" s="46">
        <f>просрочки!E11/кредиты!E11</f>
        <v>2.6538623551526658E-2</v>
      </c>
      <c r="F11" s="46">
        <f>просрочки!F11/кредиты!F11</f>
        <v>4.2809127056846197E-2</v>
      </c>
      <c r="G11" s="46">
        <f>просрочки!G11/кредиты!G11</f>
        <v>4.8793539458012042E-2</v>
      </c>
      <c r="H11" s="46">
        <f>просрочки!H11/кредиты!H11</f>
        <v>4.7976468999698985E-2</v>
      </c>
      <c r="I11" s="46">
        <f>просрочки!I11/кредиты!I11</f>
        <v>7.1580242918438008E-2</v>
      </c>
      <c r="J11" s="46">
        <f>просрочки!J11/кредиты!J11</f>
        <v>1.2125421432824244E-2</v>
      </c>
      <c r="K11" s="46">
        <f>просрочки!K11/кредиты!K11</f>
        <v>8.7578169359811192E-2</v>
      </c>
      <c r="L11" s="46">
        <f>просрочки!L11/кредиты!L11</f>
        <v>4.2489819212540504E-2</v>
      </c>
      <c r="M11" s="46">
        <f>просрочки!M11/кредиты!M11</f>
        <v>3.9634428057138134E-2</v>
      </c>
      <c r="N11" s="46">
        <f>просрочки!N11/кредиты!N11</f>
        <v>4.7188777875116814E-2</v>
      </c>
      <c r="O11" s="46">
        <f>просрочки!O11/кредиты!O11</f>
        <v>4.2838786573942328E-2</v>
      </c>
      <c r="P11" s="46">
        <f>просрочки!P11/кредиты!P11</f>
        <v>9.3810218762158185E-2</v>
      </c>
      <c r="Q11" s="46">
        <f>просрочки!Q11/кредиты!Q11</f>
        <v>5.7456907809639718E-2</v>
      </c>
      <c r="R11" s="46">
        <f>просрочки!R11/кредиты!R11</f>
        <v>2.9493859848337189E-2</v>
      </c>
      <c r="S11" s="46">
        <f>просрочки!S11/кредиты!S11</f>
        <v>3.138010417813792E-2</v>
      </c>
      <c r="T11" s="46">
        <f>просрочки!T11/кредиты!T11</f>
        <v>6.0587161405917148E-2</v>
      </c>
      <c r="U11" s="46">
        <f>просрочки!U11/кредиты!U11</f>
        <v>5.2017950312871084E-2</v>
      </c>
      <c r="V11" s="46">
        <f>просрочки!V11/кредиты!V11</f>
        <v>8.8324201195528126E-2</v>
      </c>
      <c r="W11" s="46">
        <f>просрочки!W11/кредиты!W11</f>
        <v>4.4377646444270308E-2</v>
      </c>
      <c r="X11" s="46">
        <f>просрочки!X11/кредиты!X11</f>
        <v>8.4403271500453625E-2</v>
      </c>
      <c r="Y11" s="46">
        <f>просрочки!Y11/кредиты!Y11</f>
        <v>7.1659419563372864E-2</v>
      </c>
      <c r="Z11" s="46">
        <f>просрочки!Z11/кредиты!Z11</f>
        <v>0.10188305011737775</v>
      </c>
      <c r="AA11" s="46">
        <f>просрочки!AA11/кредиты!AA11</f>
        <v>6.3956054460271042E-2</v>
      </c>
      <c r="AB11" s="46">
        <f>просрочки!AB11/кредиты!AB11</f>
        <v>7.1778783842763566E-2</v>
      </c>
      <c r="AC11" s="46">
        <f>просрочки!AC11/кредиты!AC11</f>
        <v>3.9276476921701352E-2</v>
      </c>
      <c r="AD11" s="46">
        <f>просрочки!AD11/кредиты!AD11</f>
        <v>7.7841029938947481E-2</v>
      </c>
      <c r="AE11" s="46">
        <f>просрочки!AE11/кредиты!AE11</f>
        <v>3.5134800957889588E-2</v>
      </c>
      <c r="AF11" s="46">
        <f>просрочки!AF11/кредиты!AF11</f>
        <v>4.5119169775427889E-2</v>
      </c>
      <c r="AG11" s="46">
        <f>просрочки!AG11/кредиты!AG11</f>
        <v>8.4121821227897201E-2</v>
      </c>
      <c r="AH11" s="46">
        <f>просрочки!AH11/кредиты!AH11</f>
        <v>0.1334199063427581</v>
      </c>
      <c r="AI11" s="46">
        <f>просрочки!AI11/кредиты!AI11</f>
        <v>5.127009035166695E-2</v>
      </c>
      <c r="AJ11" s="46">
        <f>просрочки!AJ11/кредиты!AJ11</f>
        <v>4.5695703044126353E-2</v>
      </c>
      <c r="AK11" s="46">
        <f>просрочки!AK11/кредиты!AK11</f>
        <v>3.4508106803298758E-2</v>
      </c>
      <c r="AL11" s="46">
        <f>просрочки!AL11/кредиты!AL11</f>
        <v>8.4722955538823183E-2</v>
      </c>
      <c r="AM11" s="46">
        <f>просрочки!AM11/кредиты!AM11</f>
        <v>3.4386655134875571E-2</v>
      </c>
      <c r="AN11" s="46">
        <f>просрочки!AN11/кредиты!AN11</f>
        <v>0.14920769454390106</v>
      </c>
      <c r="AO11" s="46">
        <f>просрочки!AO11/кредиты!AO11</f>
        <v>5.9934012288590792E-2</v>
      </c>
      <c r="AP11" s="46">
        <f>просрочки!AP11/кредиты!AP11</f>
        <v>4.7134018668978643E-2</v>
      </c>
      <c r="AQ11" s="46">
        <f>просрочки!AQ11/кредиты!AQ11</f>
        <v>5.2513610601351299E-3</v>
      </c>
      <c r="AR11" s="46">
        <f>просрочки!AR11/кредиты!AR11</f>
        <v>4.8456005992837066E-2</v>
      </c>
      <c r="AS11" s="46">
        <f>просрочки!AS11/кредиты!AS11</f>
        <v>5.1762414102286047E-2</v>
      </c>
      <c r="AT11" s="46">
        <f>просрочки!AT11/кредиты!AT11</f>
        <v>2.9540458925338242E-2</v>
      </c>
      <c r="AU11" s="46">
        <f>просрочки!AU11/кредиты!AU11</f>
        <v>3.7256652796364913E-2</v>
      </c>
      <c r="AV11" s="46">
        <f>просрочки!AV11/кредиты!AV11</f>
        <v>8.0713897535228168E-4</v>
      </c>
      <c r="AW11" s="46">
        <f>просрочки!AW11/кредиты!AW11</f>
        <v>3.8956129557073796E-2</v>
      </c>
      <c r="AX11" s="46">
        <f>просрочки!AX11/кредиты!AX11</f>
        <v>2.0466020479555508E-2</v>
      </c>
      <c r="AY11" s="46">
        <f>просрочки!AY11/кредиты!AY11</f>
        <v>1.8245068973260274E-2</v>
      </c>
      <c r="AZ11" s="46">
        <f>просрочки!AZ11/кредиты!AZ11</f>
        <v>3.3456593648439802E-2</v>
      </c>
      <c r="BA11" s="46">
        <f>просрочки!BA11/кредиты!BA11</f>
        <v>4.6701031182541118E-2</v>
      </c>
      <c r="BB11" s="46">
        <f>просрочки!BB11/кредиты!BB11</f>
        <v>2.6876517926084184E-2</v>
      </c>
      <c r="BC11" s="46">
        <f>просрочки!BC11/кредиты!BC11</f>
        <v>3.868170496997967E-2</v>
      </c>
      <c r="BD11" s="46">
        <f>просрочки!BD11/кредиты!BD11</f>
        <v>8.4112325321306358E-2</v>
      </c>
      <c r="BE11" s="46">
        <f>просрочки!BE11/кредиты!BE11</f>
        <v>2.6600045747750226E-2</v>
      </c>
      <c r="BF11" s="46">
        <f>просрочки!BF11/кредиты!BF11</f>
        <v>2.7539274461524252E-2</v>
      </c>
      <c r="BG11" s="46">
        <f>просрочки!BG11/кредиты!BG11</f>
        <v>3.9896153149927838E-2</v>
      </c>
      <c r="BH11" s="46">
        <f>просрочки!BH11/кредиты!BH11</f>
        <v>1.5367680255740231E-2</v>
      </c>
      <c r="BI11" s="46">
        <f>просрочки!BI11/кредиты!BI11</f>
        <v>4.2885668716330982E-2</v>
      </c>
      <c r="BJ11" s="46">
        <f>просрочки!BJ11/кредиты!BJ11</f>
        <v>0.1708749627014442</v>
      </c>
      <c r="BK11" s="46">
        <f>просрочки!BK11/кредиты!BK11</f>
        <v>3.4064993818280244E-2</v>
      </c>
      <c r="BL11" s="46">
        <f>просрочки!BL11/кредиты!BL11</f>
        <v>3.0288916483316913E-2</v>
      </c>
      <c r="BM11" s="46">
        <f>просрочки!BM11/кредиты!BM11</f>
        <v>3.5934537940475596E-2</v>
      </c>
      <c r="BN11" s="46">
        <f>просрочки!BN11/кредиты!BN11</f>
        <v>2.7781385298119247E-2</v>
      </c>
      <c r="BO11" s="46">
        <f>просрочки!BO11/кредиты!BO11</f>
        <v>4.70465627789627E-2</v>
      </c>
      <c r="BP11" s="46">
        <f>просрочки!BP11/кредиты!BP11</f>
        <v>5.0084951546607498E-2</v>
      </c>
      <c r="BQ11" s="46">
        <f>просрочки!BQ11/кредиты!BQ11</f>
        <v>4.4440780644654045E-2</v>
      </c>
      <c r="BR11" s="46">
        <f>просрочки!BR11/кредиты!BR11</f>
        <v>3.6772990652316151E-2</v>
      </c>
      <c r="BS11" s="46">
        <f>просрочки!BS11/кредиты!BS11</f>
        <v>2.5636692298388365E-2</v>
      </c>
      <c r="BT11" s="46">
        <f>просрочки!BT11/кредиты!BT11</f>
        <v>3.2023749591334222E-2</v>
      </c>
      <c r="BU11" s="46">
        <f>просрочки!BU11/кредиты!BU11</f>
        <v>2.0754723405768678E-2</v>
      </c>
      <c r="BV11" s="46">
        <f>просрочки!BV11/кредиты!BV11</f>
        <v>2.9831680490833314E-2</v>
      </c>
      <c r="BW11" s="46">
        <f>просрочки!BW11/кредиты!BW11</f>
        <v>0.20452867494632229</v>
      </c>
      <c r="BX11" s="46">
        <f>просрочки!BX11/кредиты!BX11</f>
        <v>4.6959647351163619E-2</v>
      </c>
      <c r="BY11" s="46">
        <f>просрочки!BY11/кредиты!BY11</f>
        <v>1.6349945672443623E-2</v>
      </c>
      <c r="BZ11" s="46">
        <f>просрочки!BZ11/кредиты!BZ11</f>
        <v>2.917013866790864E-2</v>
      </c>
      <c r="CA11" s="46">
        <f>просрочки!CA11/кредиты!CA11</f>
        <v>1.3448032620290689E-2</v>
      </c>
      <c r="CB11" s="46">
        <f>просрочки!CB11/кредиты!CB11</f>
        <v>9.744027523448542E-3</v>
      </c>
      <c r="CC11" s="46">
        <f>просрочки!CC11/кредиты!CC11</f>
        <v>3.1180588945348208E-2</v>
      </c>
      <c r="CD11" s="46">
        <f>просрочки!CD11/кредиты!CD11</f>
        <v>0</v>
      </c>
    </row>
    <row r="12" spans="1:82" s="24" customFormat="1">
      <c r="A12" s="25">
        <v>41456</v>
      </c>
      <c r="B12" s="46">
        <f>просрочки!B12/кредиты!B12</f>
        <v>4.11746724813657E-2</v>
      </c>
      <c r="C12" s="46">
        <f>просрочки!C12/кредиты!C12</f>
        <v>2.3950956517541689E-2</v>
      </c>
      <c r="D12" s="46">
        <f>просрочки!D12/кредиты!D12</f>
        <v>1.7458201697831292E-2</v>
      </c>
      <c r="E12" s="46">
        <f>просрочки!E12/кредиты!E12</f>
        <v>2.4830016183626395E-2</v>
      </c>
      <c r="F12" s="46">
        <f>просрочки!F12/кредиты!F12</f>
        <v>3.9222387753173389E-2</v>
      </c>
      <c r="G12" s="46">
        <f>просрочки!G12/кредиты!G12</f>
        <v>4.1745492270513843E-2</v>
      </c>
      <c r="H12" s="46">
        <f>просрочки!H12/кредиты!H12</f>
        <v>3.6369721973673871E-2</v>
      </c>
      <c r="I12" s="46">
        <f>просрочки!I12/кредиты!I12</f>
        <v>4.1955677741094842E-2</v>
      </c>
      <c r="J12" s="46">
        <f>просрочки!J12/кредиты!J12</f>
        <v>1.2054442509399441E-2</v>
      </c>
      <c r="K12" s="46">
        <f>просрочки!K12/кредиты!K12</f>
        <v>8.2644571233899525E-2</v>
      </c>
      <c r="L12" s="46">
        <f>просрочки!L12/кредиты!L12</f>
        <v>4.1509931399829447E-2</v>
      </c>
      <c r="M12" s="46">
        <f>просрочки!M12/кредиты!M12</f>
        <v>3.8742757293671812E-2</v>
      </c>
      <c r="N12" s="46">
        <f>просрочки!N12/кредиты!N12</f>
        <v>3.9694680247034236E-2</v>
      </c>
      <c r="O12" s="46">
        <f>просрочки!O12/кредиты!O12</f>
        <v>4.0664999090851098E-2</v>
      </c>
      <c r="P12" s="46">
        <f>просрочки!P12/кредиты!P12</f>
        <v>6.2515272095727353E-2</v>
      </c>
      <c r="Q12" s="46">
        <f>просрочки!Q12/кредиты!Q12</f>
        <v>3.8176298643663002E-2</v>
      </c>
      <c r="R12" s="46">
        <f>просрочки!R12/кредиты!R12</f>
        <v>2.9213876551244761E-2</v>
      </c>
      <c r="S12" s="46">
        <f>просрочки!S12/кредиты!S12</f>
        <v>1.9114138401001159E-2</v>
      </c>
      <c r="T12" s="46">
        <f>просрочки!T12/кредиты!T12</f>
        <v>5.397320236888431E-2</v>
      </c>
      <c r="U12" s="46">
        <f>просрочки!U12/кредиты!U12</f>
        <v>6.2351197288150952E-2</v>
      </c>
      <c r="V12" s="46">
        <f>просрочки!V12/кредиты!V12</f>
        <v>8.7763236416305471E-2</v>
      </c>
      <c r="W12" s="46">
        <f>просрочки!W12/кредиты!W12</f>
        <v>4.2074201359891317E-2</v>
      </c>
      <c r="X12" s="46">
        <f>просрочки!X12/кредиты!X12</f>
        <v>8.1977272822227484E-2</v>
      </c>
      <c r="Y12" s="46">
        <f>просрочки!Y12/кредиты!Y12</f>
        <v>5.8339559069774512E-2</v>
      </c>
      <c r="Z12" s="46">
        <f>просрочки!Z12/кредиты!Z12</f>
        <v>9.7079323662998235E-2</v>
      </c>
      <c r="AA12" s="46">
        <f>просрочки!AA12/кредиты!AA12</f>
        <v>6.7573659079957091E-2</v>
      </c>
      <c r="AB12" s="46">
        <f>просрочки!AB12/кредиты!AB12</f>
        <v>7.9129574246086506E-2</v>
      </c>
      <c r="AC12" s="46">
        <f>просрочки!AC12/кредиты!AC12</f>
        <v>3.6655032784054499E-2</v>
      </c>
      <c r="AD12" s="46">
        <f>просрочки!AD12/кредиты!AD12</f>
        <v>7.5168756453885072E-2</v>
      </c>
      <c r="AE12" s="46">
        <f>просрочки!AE12/кредиты!AE12</f>
        <v>3.5876234006339422E-2</v>
      </c>
      <c r="AF12" s="46">
        <f>просрочки!AF12/кредиты!AF12</f>
        <v>4.4562116866410525E-2</v>
      </c>
      <c r="AG12" s="46">
        <f>просрочки!AG12/кредиты!AG12</f>
        <v>7.933114952067781E-2</v>
      </c>
      <c r="AH12" s="46">
        <f>просрочки!AH12/кредиты!AH12</f>
        <v>1.754592432844785E-2</v>
      </c>
      <c r="AI12" s="46">
        <f>просрочки!AI12/кредиты!AI12</f>
        <v>2.9873556353211955E-2</v>
      </c>
      <c r="AJ12" s="46">
        <f>просрочки!AJ12/кредиты!AJ12</f>
        <v>4.3256438675254485E-2</v>
      </c>
      <c r="AK12" s="46">
        <f>просрочки!AK12/кредиты!AK12</f>
        <v>3.3500521883844732E-2</v>
      </c>
      <c r="AL12" s="46">
        <f>просрочки!AL12/кредиты!AL12</f>
        <v>5.6739988585344965E-2</v>
      </c>
      <c r="AM12" s="46">
        <f>просрочки!AM12/кредиты!AM12</f>
        <v>4.050508461598918E-2</v>
      </c>
      <c r="AN12" s="46">
        <f>просрочки!AN12/кредиты!AN12</f>
        <v>0.17876978209971639</v>
      </c>
      <c r="AO12" s="46">
        <f>просрочки!AO12/кредиты!AO12</f>
        <v>6.1794664822116478E-2</v>
      </c>
      <c r="AP12" s="46">
        <f>просрочки!AP12/кредиты!AP12</f>
        <v>4.3201630324172166E-2</v>
      </c>
      <c r="AQ12" s="46">
        <f>просрочки!AQ12/кредиты!AQ12</f>
        <v>4.9449200246307915E-3</v>
      </c>
      <c r="AR12" s="46">
        <f>просрочки!AR12/кредиты!AR12</f>
        <v>4.7197125301752678E-2</v>
      </c>
      <c r="AS12" s="46">
        <f>просрочки!AS12/кредиты!AS12</f>
        <v>5.1198077468989356E-2</v>
      </c>
      <c r="AT12" s="46">
        <f>просрочки!AT12/кредиты!AT12</f>
        <v>2.1755046772103097E-2</v>
      </c>
      <c r="AU12" s="46">
        <f>просрочки!AU12/кредиты!AU12</f>
        <v>3.6892490421981387E-2</v>
      </c>
      <c r="AV12" s="46">
        <f>просрочки!AV12/кредиты!AV12</f>
        <v>8.4245060039435046E-4</v>
      </c>
      <c r="AW12" s="46">
        <f>просрочки!AW12/кредиты!AW12</f>
        <v>3.5640261378904504E-2</v>
      </c>
      <c r="AX12" s="46">
        <f>просрочки!AX12/кредиты!AX12</f>
        <v>1.3577096993747657E-2</v>
      </c>
      <c r="AY12" s="46">
        <f>просрочки!AY12/кредиты!AY12</f>
        <v>1.7715547617232832E-2</v>
      </c>
      <c r="AZ12" s="46">
        <f>просрочки!AZ12/кредиты!AZ12</f>
        <v>3.1373571539278486E-2</v>
      </c>
      <c r="BA12" s="46">
        <f>просрочки!BA12/кредиты!BA12</f>
        <v>4.3553711043987177E-2</v>
      </c>
      <c r="BB12" s="46">
        <f>просрочки!BB12/кредиты!BB12</f>
        <v>2.4976981194311784E-2</v>
      </c>
      <c r="BC12" s="46">
        <f>просрочки!BC12/кредиты!BC12</f>
        <v>3.3119551803263536E-2</v>
      </c>
      <c r="BD12" s="46">
        <f>просрочки!BD12/кредиты!BD12</f>
        <v>5.7246271032169754E-2</v>
      </c>
      <c r="BE12" s="46">
        <f>просрочки!BE12/кредиты!BE12</f>
        <v>3.0741050899779094E-2</v>
      </c>
      <c r="BF12" s="46">
        <f>просрочки!BF12/кредиты!BF12</f>
        <v>2.7517588167360982E-2</v>
      </c>
      <c r="BG12" s="46">
        <f>просрочки!BG12/кредиты!BG12</f>
        <v>4.0256662031948769E-2</v>
      </c>
      <c r="BH12" s="46">
        <f>просрочки!BH12/кредиты!BH12</f>
        <v>1.4213732064412744E-2</v>
      </c>
      <c r="BI12" s="46">
        <f>просрочки!BI12/кредиты!BI12</f>
        <v>4.1941420981568819E-2</v>
      </c>
      <c r="BJ12" s="46">
        <f>просрочки!BJ12/кредиты!BJ12</f>
        <v>0.17973063929332253</v>
      </c>
      <c r="BK12" s="46">
        <f>просрочки!BK12/кредиты!BK12</f>
        <v>3.3259320274305247E-2</v>
      </c>
      <c r="BL12" s="46">
        <f>просрочки!BL12/кредиты!BL12</f>
        <v>2.7724426722235428E-2</v>
      </c>
      <c r="BM12" s="46">
        <f>просрочки!BM12/кредиты!BM12</f>
        <v>3.3353836136173459E-2</v>
      </c>
      <c r="BN12" s="46">
        <f>просрочки!BN12/кредиты!BN12</f>
        <v>2.6919280706101067E-2</v>
      </c>
      <c r="BO12" s="46">
        <f>просрочки!BO12/кредиты!BO12</f>
        <v>4.4305602924928751E-2</v>
      </c>
      <c r="BP12" s="46">
        <f>просрочки!BP12/кредиты!BP12</f>
        <v>4.5948341783208377E-2</v>
      </c>
      <c r="BQ12" s="46">
        <f>просрочки!BQ12/кредиты!BQ12</f>
        <v>4.1459027624430746E-2</v>
      </c>
      <c r="BR12" s="46">
        <f>просрочки!BR12/кредиты!BR12</f>
        <v>3.4593143116755168E-2</v>
      </c>
      <c r="BS12" s="46">
        <f>просрочки!BS12/кредиты!BS12</f>
        <v>2.9244415033264158E-2</v>
      </c>
      <c r="BT12" s="46">
        <f>просрочки!BT12/кредиты!BT12</f>
        <v>3.2593146200484778E-2</v>
      </c>
      <c r="BU12" s="46">
        <f>просрочки!BU12/кредиты!BU12</f>
        <v>1.507706410626411E-2</v>
      </c>
      <c r="BV12" s="46">
        <f>просрочки!BV12/кредиты!BV12</f>
        <v>2.9933861235323999E-2</v>
      </c>
      <c r="BW12" s="46">
        <f>просрочки!BW12/кредиты!BW12</f>
        <v>0.19354429784157948</v>
      </c>
      <c r="BX12" s="46">
        <f>просрочки!BX12/кредиты!BX12</f>
        <v>5.1885414232310592E-2</v>
      </c>
      <c r="BY12" s="46">
        <f>просрочки!BY12/кредиты!BY12</f>
        <v>1.7519159979819843E-2</v>
      </c>
      <c r="BZ12" s="46">
        <f>просрочки!BZ12/кредиты!BZ12</f>
        <v>2.7912774135940243E-2</v>
      </c>
      <c r="CA12" s="46">
        <f>просрочки!CA12/кредиты!CA12</f>
        <v>1.2033998646727323E-2</v>
      </c>
      <c r="CB12" s="46">
        <f>просрочки!CB12/кредиты!CB12</f>
        <v>9.4291308257308613E-3</v>
      </c>
      <c r="CC12" s="46">
        <f>просрочки!CC12/кредиты!CC12</f>
        <v>2.7665043306990385E-2</v>
      </c>
      <c r="CD12" s="46">
        <f>просрочки!CD12/кредиты!CD12</f>
        <v>0</v>
      </c>
    </row>
    <row r="13" spans="1:82" s="24" customFormat="1">
      <c r="A13" s="25">
        <v>41487</v>
      </c>
      <c r="B13" s="46">
        <f>просрочки!B13/кредиты!B13</f>
        <v>4.158693558882922E-2</v>
      </c>
      <c r="C13" s="46">
        <f>просрочки!C13/кредиты!C13</f>
        <v>2.4772002559533823E-2</v>
      </c>
      <c r="D13" s="46">
        <f>просрочки!D13/кредиты!D13</f>
        <v>1.7831310782198465E-2</v>
      </c>
      <c r="E13" s="46">
        <f>просрочки!E13/кредиты!E13</f>
        <v>2.4055369341401778E-2</v>
      </c>
      <c r="F13" s="46">
        <f>просрочки!F13/кредиты!F13</f>
        <v>4.0072368458943672E-2</v>
      </c>
      <c r="G13" s="46">
        <f>просрочки!G13/кредиты!G13</f>
        <v>5.4595905180898525E-2</v>
      </c>
      <c r="H13" s="46">
        <f>просрочки!H13/кредиты!H13</f>
        <v>2.2858079036968917E-2</v>
      </c>
      <c r="I13" s="46">
        <f>просрочки!I13/кредиты!I13</f>
        <v>4.3814476336346879E-2</v>
      </c>
      <c r="J13" s="46">
        <f>просрочки!J13/кредиты!J13</f>
        <v>1.2414829833098663E-2</v>
      </c>
      <c r="K13" s="46">
        <f>просрочки!K13/кредиты!K13</f>
        <v>8.245478890895043E-2</v>
      </c>
      <c r="L13" s="46">
        <f>просрочки!L13/кредиты!L13</f>
        <v>4.2379002328423621E-2</v>
      </c>
      <c r="M13" s="46">
        <f>просрочки!M13/кредиты!M13</f>
        <v>3.9450484772407673E-2</v>
      </c>
      <c r="N13" s="46">
        <f>просрочки!N13/кредиты!N13</f>
        <v>4.209440824765609E-2</v>
      </c>
      <c r="O13" s="46">
        <f>просрочки!O13/кредиты!O13</f>
        <v>4.00700745635423E-2</v>
      </c>
      <c r="P13" s="46">
        <f>просрочки!P13/кредиты!P13</f>
        <v>8.6658920613805576E-2</v>
      </c>
      <c r="Q13" s="46">
        <f>просрочки!Q13/кредиты!Q13</f>
        <v>3.6987015405146657E-2</v>
      </c>
      <c r="R13" s="46">
        <f>просрочки!R13/кредиты!R13</f>
        <v>2.8149886416185588E-2</v>
      </c>
      <c r="S13" s="46">
        <f>просрочки!S13/кредиты!S13</f>
        <v>2.7220491704921513E-2</v>
      </c>
      <c r="T13" s="46">
        <f>просрочки!T13/кредиты!T13</f>
        <v>5.3444127375358176E-2</v>
      </c>
      <c r="U13" s="46">
        <f>просрочки!U13/кредиты!U13</f>
        <v>6.6907422049288914E-2</v>
      </c>
      <c r="V13" s="46">
        <f>просрочки!V13/кредиты!V13</f>
        <v>8.564414182905089E-2</v>
      </c>
      <c r="W13" s="46">
        <f>просрочки!W13/кредиты!W13</f>
        <v>3.9855854707344443E-2</v>
      </c>
      <c r="X13" s="46">
        <f>просрочки!X13/кредиты!X13</f>
        <v>8.138111116820651E-2</v>
      </c>
      <c r="Y13" s="46">
        <f>просрочки!Y13/кредиты!Y13</f>
        <v>6.188102936187817E-2</v>
      </c>
      <c r="Z13" s="46">
        <f>просрочки!Z13/кредиты!Z13</f>
        <v>9.5272528475602788E-2</v>
      </c>
      <c r="AA13" s="46">
        <f>просрочки!AA13/кредиты!AA13</f>
        <v>6.735603142628864E-2</v>
      </c>
      <c r="AB13" s="46">
        <f>просрочки!AB13/кредиты!AB13</f>
        <v>8.0821905234305977E-2</v>
      </c>
      <c r="AC13" s="46">
        <f>просрочки!AC13/кредиты!AC13</f>
        <v>3.2653792362907885E-2</v>
      </c>
      <c r="AD13" s="46">
        <f>просрочки!AD13/кредиты!AD13</f>
        <v>7.3797904141965923E-2</v>
      </c>
      <c r="AE13" s="46">
        <f>просрочки!AE13/кредиты!AE13</f>
        <v>3.6048504871752998E-2</v>
      </c>
      <c r="AF13" s="46">
        <f>просрочки!AF13/кредиты!AF13</f>
        <v>4.7947624652876823E-2</v>
      </c>
      <c r="AG13" s="46">
        <f>просрочки!AG13/кредиты!AG13</f>
        <v>8.1705343004891615E-2</v>
      </c>
      <c r="AH13" s="46">
        <f>просрочки!AH13/кредиты!AH13</f>
        <v>2.2383959926393329E-2</v>
      </c>
      <c r="AI13" s="46">
        <f>просрочки!AI13/кредиты!AI13</f>
        <v>3.3026801333638181E-2</v>
      </c>
      <c r="AJ13" s="46">
        <f>просрочки!AJ13/кредиты!AJ13</f>
        <v>4.3749981883301509E-2</v>
      </c>
      <c r="AK13" s="46">
        <f>просрочки!AK13/кредиты!AK13</f>
        <v>3.8842407845911163E-2</v>
      </c>
      <c r="AL13" s="46">
        <f>просрочки!AL13/кредиты!AL13</f>
        <v>7.9580181504910502E-2</v>
      </c>
      <c r="AM13" s="46">
        <f>просрочки!AM13/кредиты!AM13</f>
        <v>4.2196217703488498E-2</v>
      </c>
      <c r="AN13" s="46">
        <f>просрочки!AN13/кредиты!AN13</f>
        <v>0.18597508695624781</v>
      </c>
      <c r="AO13" s="46">
        <f>просрочки!AO13/кредиты!AO13</f>
        <v>6.0735827440756486E-2</v>
      </c>
      <c r="AP13" s="46">
        <f>просрочки!AP13/кредиты!AP13</f>
        <v>4.5735695677621785E-2</v>
      </c>
      <c r="AQ13" s="46">
        <f>просрочки!AQ13/кредиты!AQ13</f>
        <v>4.9744052289990136E-3</v>
      </c>
      <c r="AR13" s="46">
        <f>просрочки!AR13/кредиты!AR13</f>
        <v>5.1107446391849026E-2</v>
      </c>
      <c r="AS13" s="46">
        <f>просрочки!AS13/кредиты!AS13</f>
        <v>4.1457877253153912E-2</v>
      </c>
      <c r="AT13" s="46">
        <f>просрочки!AT13/кредиты!AT13</f>
        <v>2.3588836592753588E-2</v>
      </c>
      <c r="AU13" s="46">
        <f>просрочки!AU13/кредиты!AU13</f>
        <v>3.6418267529520723E-2</v>
      </c>
      <c r="AV13" s="46">
        <f>просрочки!AV13/кредиты!AV13</f>
        <v>8.8691990177047915E-4</v>
      </c>
      <c r="AW13" s="46">
        <f>просрочки!AW13/кредиты!AW13</f>
        <v>3.6102532906659733E-2</v>
      </c>
      <c r="AX13" s="46">
        <f>просрочки!AX13/кредиты!AX13</f>
        <v>1.2786899670135816E-2</v>
      </c>
      <c r="AY13" s="46">
        <f>просрочки!AY13/кредиты!AY13</f>
        <v>1.7951758970273776E-2</v>
      </c>
      <c r="AZ13" s="46">
        <f>просрочки!AZ13/кредиты!AZ13</f>
        <v>3.2018214003284778E-2</v>
      </c>
      <c r="BA13" s="46">
        <f>просрочки!BA13/кредиты!BA13</f>
        <v>4.5930236439959866E-2</v>
      </c>
      <c r="BB13" s="46">
        <f>просрочки!BB13/кредиты!BB13</f>
        <v>2.3284895167985747E-2</v>
      </c>
      <c r="BC13" s="46">
        <f>просрочки!BC13/кредиты!BC13</f>
        <v>3.2067041620261541E-2</v>
      </c>
      <c r="BD13" s="46">
        <f>просрочки!BD13/кредиты!BD13</f>
        <v>8.855158190078101E-2</v>
      </c>
      <c r="BE13" s="46">
        <f>просрочки!BE13/кредиты!BE13</f>
        <v>3.0663321152616867E-2</v>
      </c>
      <c r="BF13" s="46">
        <f>просрочки!BF13/кредиты!BF13</f>
        <v>2.7782368850856987E-2</v>
      </c>
      <c r="BG13" s="46">
        <f>просрочки!BG13/кредиты!BG13</f>
        <v>4.0186384047719667E-2</v>
      </c>
      <c r="BH13" s="46">
        <f>просрочки!BH13/кредиты!BH13</f>
        <v>1.460521664939946E-2</v>
      </c>
      <c r="BI13" s="46">
        <f>просрочки!BI13/кредиты!BI13</f>
        <v>4.1884010697852456E-2</v>
      </c>
      <c r="BJ13" s="46">
        <f>просрочки!BJ13/кредиты!BJ13</f>
        <v>0.18312495140864629</v>
      </c>
      <c r="BK13" s="46">
        <f>просрочки!BK13/кредиты!BK13</f>
        <v>3.3526029320660511E-2</v>
      </c>
      <c r="BL13" s="46">
        <f>просрочки!BL13/кредиты!BL13</f>
        <v>2.7145890598377832E-2</v>
      </c>
      <c r="BM13" s="46">
        <f>просрочки!BM13/кредиты!BM13</f>
        <v>3.3830883810517298E-2</v>
      </c>
      <c r="BN13" s="46">
        <f>просрочки!BN13/кредиты!BN13</f>
        <v>2.7576640279439429E-2</v>
      </c>
      <c r="BO13" s="46">
        <f>просрочки!BO13/кредиты!BO13</f>
        <v>4.5377075267916914E-2</v>
      </c>
      <c r="BP13" s="46">
        <f>просрочки!BP13/кредиты!BP13</f>
        <v>4.3559181287741409E-2</v>
      </c>
      <c r="BQ13" s="46">
        <f>просрочки!BQ13/кредиты!BQ13</f>
        <v>4.2915360435478327E-2</v>
      </c>
      <c r="BR13" s="46">
        <f>просрочки!BR13/кредиты!BR13</f>
        <v>3.5911162989560187E-2</v>
      </c>
      <c r="BS13" s="46">
        <f>просрочки!BS13/кредиты!BS13</f>
        <v>2.9346113165277406E-2</v>
      </c>
      <c r="BT13" s="46">
        <f>просрочки!BT13/кредиты!BT13</f>
        <v>3.4772326564630959E-2</v>
      </c>
      <c r="BU13" s="46">
        <f>просрочки!BU13/кредиты!BU13</f>
        <v>1.5245893344574123E-2</v>
      </c>
      <c r="BV13" s="46">
        <f>просрочки!BV13/кредиты!BV13</f>
        <v>2.8983866621670056E-2</v>
      </c>
      <c r="BW13" s="46">
        <f>просрочки!BW13/кредиты!BW13</f>
        <v>0.18701436539707725</v>
      </c>
      <c r="BX13" s="46">
        <f>просрочки!BX13/кредиты!BX13</f>
        <v>5.1534531973136836E-2</v>
      </c>
      <c r="BY13" s="46">
        <f>просрочки!BY13/кредиты!BY13</f>
        <v>1.4703236066319998E-2</v>
      </c>
      <c r="BZ13" s="46">
        <f>просрочки!BZ13/кредиты!BZ13</f>
        <v>2.5159738868855273E-2</v>
      </c>
      <c r="CA13" s="46">
        <f>просрочки!CA13/кредиты!CA13</f>
        <v>1.2927179854302123E-2</v>
      </c>
      <c r="CB13" s="46">
        <f>просрочки!CB13/кредиты!CB13</f>
        <v>9.7074011943844817E-3</v>
      </c>
      <c r="CC13" s="46">
        <f>просрочки!CC13/кредиты!CC13</f>
        <v>2.7259400485493565E-2</v>
      </c>
      <c r="CD13" s="46">
        <f>просрочки!CD13/кредиты!CD13</f>
        <v>0</v>
      </c>
    </row>
    <row r="14" spans="1:82" s="24" customFormat="1">
      <c r="A14" s="25">
        <v>41518</v>
      </c>
      <c r="B14" s="46">
        <f>просрочки!B14/кредиты!B14</f>
        <v>4.1168774113657346E-2</v>
      </c>
      <c r="C14" s="46">
        <f>просрочки!C14/кредиты!C14</f>
        <v>2.4373013045515517E-2</v>
      </c>
      <c r="D14" s="46">
        <f>просрочки!D14/кредиты!D14</f>
        <v>2.0944984285883803E-2</v>
      </c>
      <c r="E14" s="46">
        <f>просрочки!E14/кредиты!E14</f>
        <v>2.3206773904679633E-2</v>
      </c>
      <c r="F14" s="46">
        <f>просрочки!F14/кредиты!F14</f>
        <v>3.9715856088531218E-2</v>
      </c>
      <c r="G14" s="46">
        <f>просрочки!G14/кредиты!G14</f>
        <v>5.7827018939574877E-2</v>
      </c>
      <c r="H14" s="46">
        <f>просрочки!H14/кредиты!H14</f>
        <v>2.4657373504960983E-2</v>
      </c>
      <c r="I14" s="46">
        <f>просрочки!I14/кредиты!I14</f>
        <v>4.4446631181130104E-2</v>
      </c>
      <c r="J14" s="46">
        <f>просрочки!J14/кредиты!J14</f>
        <v>1.4455238330029518E-2</v>
      </c>
      <c r="K14" s="46">
        <f>просрочки!K14/кредиты!K14</f>
        <v>8.3547225643144721E-2</v>
      </c>
      <c r="L14" s="46">
        <f>просрочки!L14/кредиты!L14</f>
        <v>4.1675463160797538E-2</v>
      </c>
      <c r="M14" s="46">
        <f>просрочки!M14/кредиты!M14</f>
        <v>3.8476660440401697E-2</v>
      </c>
      <c r="N14" s="46">
        <f>просрочки!N14/кредиты!N14</f>
        <v>4.7621641750245157E-2</v>
      </c>
      <c r="O14" s="46">
        <f>просрочки!O14/кредиты!O14</f>
        <v>3.9452385930374381E-2</v>
      </c>
      <c r="P14" s="46">
        <f>просрочки!P14/кредиты!P14</f>
        <v>8.1457805942939762E-2</v>
      </c>
      <c r="Q14" s="46">
        <f>просрочки!Q14/кредиты!Q14</f>
        <v>3.4808173419836552E-2</v>
      </c>
      <c r="R14" s="46">
        <f>просрочки!R14/кредиты!R14</f>
        <v>2.8297113599767762E-2</v>
      </c>
      <c r="S14" s="46">
        <f>просрочки!S14/кредиты!S14</f>
        <v>2.2881165816679684E-2</v>
      </c>
      <c r="T14" s="46">
        <f>просрочки!T14/кредиты!T14</f>
        <v>5.282128686233227E-2</v>
      </c>
      <c r="U14" s="46">
        <f>просрочки!U14/кредиты!U14</f>
        <v>7.2353824030657599E-2</v>
      </c>
      <c r="V14" s="46">
        <f>просрочки!V14/кредиты!V14</f>
        <v>0.11497749405424622</v>
      </c>
      <c r="W14" s="46">
        <f>просрочки!W14/кредиты!W14</f>
        <v>3.9033378637723486E-2</v>
      </c>
      <c r="X14" s="46">
        <f>просрочки!X14/кредиты!X14</f>
        <v>8.2080703899975002E-2</v>
      </c>
      <c r="Y14" s="46">
        <f>просрочки!Y14/кредиты!Y14</f>
        <v>5.8284848067689535E-2</v>
      </c>
      <c r="Z14" s="46">
        <f>просрочки!Z14/кредиты!Z14</f>
        <v>9.6212182917243608E-2</v>
      </c>
      <c r="AA14" s="46">
        <f>просрочки!AA14/кредиты!AA14</f>
        <v>6.512438109553273E-2</v>
      </c>
      <c r="AB14" s="46">
        <f>просрочки!AB14/кредиты!AB14</f>
        <v>7.7898360046974063E-2</v>
      </c>
      <c r="AC14" s="46">
        <f>просрочки!AC14/кредиты!AC14</f>
        <v>3.2947900298732291E-2</v>
      </c>
      <c r="AD14" s="46">
        <f>просрочки!AD14/кредиты!AD14</f>
        <v>7.1944618399604268E-2</v>
      </c>
      <c r="AE14" s="46">
        <f>просрочки!AE14/кредиты!AE14</f>
        <v>4.170865728793309E-2</v>
      </c>
      <c r="AF14" s="46">
        <f>просрочки!AF14/кредиты!AF14</f>
        <v>4.76753442990877E-2</v>
      </c>
      <c r="AG14" s="46">
        <f>просрочки!AG14/кредиты!AG14</f>
        <v>8.1967314999221372E-2</v>
      </c>
      <c r="AH14" s="46">
        <f>просрочки!AH14/кредиты!AH14</f>
        <v>2.2062227599049033E-2</v>
      </c>
      <c r="AI14" s="46">
        <f>просрочки!AI14/кредиты!AI14</f>
        <v>3.4732427905565022E-2</v>
      </c>
      <c r="AJ14" s="46">
        <f>просрочки!AJ14/кредиты!AJ14</f>
        <v>4.3490388716298505E-2</v>
      </c>
      <c r="AK14" s="46">
        <f>просрочки!AK14/кредиты!AK14</f>
        <v>3.9138705923651207E-2</v>
      </c>
      <c r="AL14" s="46">
        <f>просрочки!AL14/кредиты!AL14</f>
        <v>8.8987244196237228E-2</v>
      </c>
      <c r="AM14" s="46">
        <f>просрочки!AM14/кредиты!AM14</f>
        <v>4.5541889100649484E-2</v>
      </c>
      <c r="AN14" s="46">
        <f>просрочки!AN14/кредиты!AN14</f>
        <v>0.19200450745564612</v>
      </c>
      <c r="AO14" s="46">
        <f>просрочки!AO14/кредиты!AO14</f>
        <v>5.9925387217450346E-2</v>
      </c>
      <c r="AP14" s="46">
        <f>просрочки!AP14/кредиты!AP14</f>
        <v>3.7868398616447807E-2</v>
      </c>
      <c r="AQ14" s="46">
        <f>просрочки!AQ14/кредиты!AQ14</f>
        <v>4.3741606416319995E-3</v>
      </c>
      <c r="AR14" s="46">
        <f>просрочки!AR14/кредиты!AR14</f>
        <v>5.0738938087513036E-2</v>
      </c>
      <c r="AS14" s="46">
        <f>просрочки!AS14/кредиты!AS14</f>
        <v>4.0516103406412381E-2</v>
      </c>
      <c r="AT14" s="46">
        <f>просрочки!AT14/кредиты!AT14</f>
        <v>2.3500277224358049E-2</v>
      </c>
      <c r="AU14" s="46">
        <f>просрочки!AU14/кредиты!AU14</f>
        <v>3.530084728274601E-2</v>
      </c>
      <c r="AV14" s="46">
        <f>просрочки!AV14/кредиты!AV14</f>
        <v>8.7927809666901518E-4</v>
      </c>
      <c r="AW14" s="46">
        <f>просрочки!AW14/кредиты!AW14</f>
        <v>3.6009100413930878E-2</v>
      </c>
      <c r="AX14" s="46">
        <f>просрочки!AX14/кредиты!AX14</f>
        <v>1.3642183227835995E-2</v>
      </c>
      <c r="AY14" s="46">
        <f>просрочки!AY14/кредиты!AY14</f>
        <v>1.8092824772572843E-2</v>
      </c>
      <c r="AZ14" s="46">
        <f>просрочки!AZ14/кредиты!AZ14</f>
        <v>3.1864238445328104E-2</v>
      </c>
      <c r="BA14" s="46">
        <f>просрочки!BA14/кредиты!BA14</f>
        <v>4.6290789380840851E-2</v>
      </c>
      <c r="BB14" s="46">
        <f>просрочки!BB14/кредиты!BB14</f>
        <v>2.4123492216271872E-2</v>
      </c>
      <c r="BC14" s="46">
        <f>просрочки!BC14/кредиты!BC14</f>
        <v>2.5319292161907474E-2</v>
      </c>
      <c r="BD14" s="46">
        <f>просрочки!BD14/кредиты!BD14</f>
        <v>8.8983556956531776E-2</v>
      </c>
      <c r="BE14" s="46">
        <f>просрочки!BE14/кредиты!BE14</f>
        <v>3.0153634028474156E-2</v>
      </c>
      <c r="BF14" s="46">
        <f>просрочки!BF14/кредиты!BF14</f>
        <v>2.7814028021335695E-2</v>
      </c>
      <c r="BG14" s="46">
        <f>просрочки!BG14/кредиты!BG14</f>
        <v>3.9453706607083569E-2</v>
      </c>
      <c r="BH14" s="46">
        <f>просрочки!BH14/кредиты!BH14</f>
        <v>1.5234402073807525E-2</v>
      </c>
      <c r="BI14" s="46">
        <f>просрочки!BI14/кредиты!BI14</f>
        <v>4.1709172914427696E-2</v>
      </c>
      <c r="BJ14" s="46">
        <f>просрочки!BJ14/кредиты!BJ14</f>
        <v>0.18521256502165898</v>
      </c>
      <c r="BK14" s="46">
        <f>просрочки!BK14/кредиты!BK14</f>
        <v>3.3939463643023138E-2</v>
      </c>
      <c r="BL14" s="46">
        <f>просрочки!BL14/кредиты!BL14</f>
        <v>2.6784141230247083E-2</v>
      </c>
      <c r="BM14" s="46">
        <f>просрочки!BM14/кредиты!BM14</f>
        <v>3.3325492937016366E-2</v>
      </c>
      <c r="BN14" s="46">
        <f>просрочки!BN14/кредиты!BN14</f>
        <v>2.7605128628073461E-2</v>
      </c>
      <c r="BO14" s="46">
        <f>просрочки!BO14/кредиты!BO14</f>
        <v>4.5663594917547096E-2</v>
      </c>
      <c r="BP14" s="46">
        <f>просрочки!BP14/кредиты!BP14</f>
        <v>4.2708886531982446E-2</v>
      </c>
      <c r="BQ14" s="46">
        <f>просрочки!BQ14/кредиты!BQ14</f>
        <v>4.352388261097085E-2</v>
      </c>
      <c r="BR14" s="46">
        <f>просрочки!BR14/кредиты!BR14</f>
        <v>3.6295040383963223E-2</v>
      </c>
      <c r="BS14" s="46">
        <f>просрочки!BS14/кредиты!BS14</f>
        <v>3.0092661679799779E-2</v>
      </c>
      <c r="BT14" s="46">
        <f>просрочки!BT14/кредиты!BT14</f>
        <v>3.4644166090155144E-2</v>
      </c>
      <c r="BU14" s="46">
        <f>просрочки!BU14/кредиты!BU14</f>
        <v>1.5964679916700291E-2</v>
      </c>
      <c r="BV14" s="46">
        <f>просрочки!BV14/кредиты!BV14</f>
        <v>3.1021569072241996E-2</v>
      </c>
      <c r="BW14" s="46">
        <f>просрочки!BW14/кредиты!BW14</f>
        <v>0.18220053307388165</v>
      </c>
      <c r="BX14" s="46">
        <f>просрочки!BX14/кредиты!BX14</f>
        <v>7.1930143050958267E-2</v>
      </c>
      <c r="BY14" s="46">
        <f>просрочки!BY14/кредиты!BY14</f>
        <v>1.5035688768361527E-2</v>
      </c>
      <c r="BZ14" s="46">
        <f>просрочки!BZ14/кредиты!BZ14</f>
        <v>2.5668647199997688E-2</v>
      </c>
      <c r="CA14" s="46">
        <f>просрочки!CA14/кредиты!CA14</f>
        <v>1.4435893041453688E-2</v>
      </c>
      <c r="CB14" s="46">
        <f>просрочки!CB14/кредиты!CB14</f>
        <v>1.2542551827921357E-2</v>
      </c>
      <c r="CC14" s="46">
        <f>просрочки!CC14/кредиты!CC14</f>
        <v>2.7679725825748864E-2</v>
      </c>
      <c r="CD14" s="46">
        <f>просрочки!CD14/кредиты!CD14</f>
        <v>0</v>
      </c>
    </row>
    <row r="15" spans="1:82" s="24" customFormat="1">
      <c r="A15" s="25">
        <v>41548</v>
      </c>
      <c r="B15" s="46">
        <f>просрочки!B15/кредиты!B15</f>
        <v>4.1028957676645786E-2</v>
      </c>
      <c r="C15" s="46">
        <f>просрочки!C15/кредиты!C15</f>
        <v>2.4859973076147825E-2</v>
      </c>
      <c r="D15" s="46">
        <f>просрочки!D15/кредиты!D15</f>
        <v>1.8780785686063971E-2</v>
      </c>
      <c r="E15" s="46">
        <f>просрочки!E15/кредиты!E15</f>
        <v>2.2798662689893279E-2</v>
      </c>
      <c r="F15" s="46">
        <f>просрочки!F15/кредиты!F15</f>
        <v>3.9472654926743185E-2</v>
      </c>
      <c r="G15" s="46">
        <f>просрочки!G15/кредиты!G15</f>
        <v>5.7813804488099481E-2</v>
      </c>
      <c r="H15" s="46">
        <f>просрочки!H15/кредиты!H15</f>
        <v>2.6201266013157344E-2</v>
      </c>
      <c r="I15" s="46">
        <f>просрочки!I15/кредиты!I15</f>
        <v>4.4115254679562808E-2</v>
      </c>
      <c r="J15" s="46">
        <f>просрочки!J15/кредиты!J15</f>
        <v>1.2523610454617518E-2</v>
      </c>
      <c r="K15" s="46">
        <f>просрочки!K15/кредиты!K15</f>
        <v>8.5298699176104067E-2</v>
      </c>
      <c r="L15" s="46">
        <f>просрочки!L15/кредиты!L15</f>
        <v>4.1690708684443682E-2</v>
      </c>
      <c r="M15" s="46">
        <f>просрочки!M15/кредиты!M15</f>
        <v>3.6912669266633301E-2</v>
      </c>
      <c r="N15" s="46">
        <f>просрочки!N15/кредиты!N15</f>
        <v>5.2148969349340525E-2</v>
      </c>
      <c r="O15" s="46">
        <f>просрочки!O15/кредиты!O15</f>
        <v>4.0094445796481873E-2</v>
      </c>
      <c r="P15" s="46">
        <f>просрочки!P15/кредиты!P15</f>
        <v>6.9012493662872113E-2</v>
      </c>
      <c r="Q15" s="46">
        <f>просрочки!Q15/кредиты!Q15</f>
        <v>3.4190806888026309E-2</v>
      </c>
      <c r="R15" s="46">
        <f>просрочки!R15/кредиты!R15</f>
        <v>2.7139250953129721E-2</v>
      </c>
      <c r="S15" s="46">
        <f>просрочки!S15/кредиты!S15</f>
        <v>1.5734971023119434E-2</v>
      </c>
      <c r="T15" s="46">
        <f>просрочки!T15/кредиты!T15</f>
        <v>4.9612558513234699E-2</v>
      </c>
      <c r="U15" s="46">
        <f>просрочки!U15/кредиты!U15</f>
        <v>8.0078784823724075E-2</v>
      </c>
      <c r="V15" s="46">
        <f>просрочки!V15/кредиты!V15</f>
        <v>0.10319040688693838</v>
      </c>
      <c r="W15" s="46">
        <f>просрочки!W15/кредиты!W15</f>
        <v>3.7670792331355805E-2</v>
      </c>
      <c r="X15" s="46">
        <f>просрочки!X15/кредиты!X15</f>
        <v>7.4770201704153591E-2</v>
      </c>
      <c r="Y15" s="46">
        <f>просрочки!Y15/кредиты!Y15</f>
        <v>5.6938441473508669E-2</v>
      </c>
      <c r="Z15" s="46">
        <f>просрочки!Z15/кредиты!Z15</f>
        <v>9.4094971139731906E-2</v>
      </c>
      <c r="AA15" s="46">
        <f>просрочки!AA15/кредиты!AA15</f>
        <v>9.5153295700713014E-2</v>
      </c>
      <c r="AB15" s="46">
        <f>просрочки!AB15/кредиты!AB15</f>
        <v>0.10612559933561443</v>
      </c>
      <c r="AC15" s="46">
        <f>просрочки!AC15/кредиты!AC15</f>
        <v>7.728802019764891E-2</v>
      </c>
      <c r="AD15" s="46">
        <f>просрочки!AD15/кредиты!AD15</f>
        <v>7.0503687142230584E-2</v>
      </c>
      <c r="AE15" s="46">
        <f>просрочки!AE15/кредиты!AE15</f>
        <v>4.312580266192937E-2</v>
      </c>
      <c r="AF15" s="46">
        <f>просрочки!AF15/кредиты!AF15</f>
        <v>4.6737011640688213E-2</v>
      </c>
      <c r="AG15" s="46">
        <f>просрочки!AG15/кредиты!AG15</f>
        <v>7.9139974902416851E-2</v>
      </c>
      <c r="AH15" s="46">
        <f>просрочки!AH15/кредиты!AH15</f>
        <v>2.1813158740557694E-2</v>
      </c>
      <c r="AI15" s="46">
        <f>просрочки!AI15/кредиты!AI15</f>
        <v>3.4101195040966106E-2</v>
      </c>
      <c r="AJ15" s="46">
        <f>просрочки!AJ15/кредиты!AJ15</f>
        <v>4.542147619056694E-2</v>
      </c>
      <c r="AK15" s="46">
        <f>просрочки!AK15/кредиты!AK15</f>
        <v>3.0626304549371441E-2</v>
      </c>
      <c r="AL15" s="46">
        <f>просрочки!AL15/кредиты!AL15</f>
        <v>7.8230837896906866E-2</v>
      </c>
      <c r="AM15" s="46">
        <f>просрочки!AM15/кредиты!AM15</f>
        <v>5.0967927615940746E-2</v>
      </c>
      <c r="AN15" s="46">
        <f>просрочки!AN15/кредиты!AN15</f>
        <v>0.17716931232697236</v>
      </c>
      <c r="AO15" s="46">
        <f>просрочки!AO15/кредиты!AO15</f>
        <v>5.8312495838022164E-2</v>
      </c>
      <c r="AP15" s="46">
        <f>просрочки!AP15/кредиты!AP15</f>
        <v>3.5680940788979966E-2</v>
      </c>
      <c r="AQ15" s="46">
        <f>просрочки!AQ15/кредиты!AQ15</f>
        <v>4.1283992173876101E-3</v>
      </c>
      <c r="AR15" s="46">
        <f>просрочки!AR15/кредиты!AR15</f>
        <v>5.9051671811834745E-2</v>
      </c>
      <c r="AS15" s="46">
        <f>просрочки!AS15/кредиты!AS15</f>
        <v>3.9621721137396371E-2</v>
      </c>
      <c r="AT15" s="46">
        <f>просрочки!AT15/кредиты!AT15</f>
        <v>2.1679264668730741E-2</v>
      </c>
      <c r="AU15" s="46">
        <f>просрочки!AU15/кредиты!AU15</f>
        <v>3.4119269109370513E-2</v>
      </c>
      <c r="AV15" s="46">
        <f>просрочки!AV15/кредиты!AV15</f>
        <v>8.9894305744335067E-4</v>
      </c>
      <c r="AW15" s="46">
        <f>просрочки!AW15/кредиты!AW15</f>
        <v>3.5931907568884945E-2</v>
      </c>
      <c r="AX15" s="46">
        <f>просрочки!AX15/кредиты!AX15</f>
        <v>1.1671588011428546E-2</v>
      </c>
      <c r="AY15" s="46">
        <f>просрочки!AY15/кредиты!AY15</f>
        <v>1.9516040763614094E-2</v>
      </c>
      <c r="AZ15" s="46">
        <f>просрочки!AZ15/кредиты!AZ15</f>
        <v>3.1329348076168856E-2</v>
      </c>
      <c r="BA15" s="46">
        <f>просрочки!BA15/кредиты!BA15</f>
        <v>4.6765660123065336E-2</v>
      </c>
      <c r="BB15" s="46">
        <f>просрочки!BB15/кредиты!BB15</f>
        <v>2.4901867665667939E-2</v>
      </c>
      <c r="BC15" s="46">
        <f>просрочки!BC15/кредиты!BC15</f>
        <v>2.5259763187950614E-2</v>
      </c>
      <c r="BD15" s="46">
        <f>просрочки!BD15/кредиты!BD15</f>
        <v>8.1251718615475185E-2</v>
      </c>
      <c r="BE15" s="46">
        <f>просрочки!BE15/кредиты!BE15</f>
        <v>2.2347678582895963E-2</v>
      </c>
      <c r="BF15" s="46">
        <f>просрочки!BF15/кредиты!BF15</f>
        <v>2.8036157745472145E-2</v>
      </c>
      <c r="BG15" s="46">
        <f>просрочки!BG15/кредиты!BG15</f>
        <v>4.0034864153373803E-2</v>
      </c>
      <c r="BH15" s="46">
        <f>просрочки!BH15/кредиты!BH15</f>
        <v>1.5782770539924114E-2</v>
      </c>
      <c r="BI15" s="46">
        <f>просрочки!BI15/кредиты!BI15</f>
        <v>4.2586191311571327E-2</v>
      </c>
      <c r="BJ15" s="46">
        <f>просрочки!BJ15/кредиты!BJ15</f>
        <v>0.18203248070067327</v>
      </c>
      <c r="BK15" s="46">
        <f>просрочки!BK15/кредиты!BK15</f>
        <v>3.317013091767234E-2</v>
      </c>
      <c r="BL15" s="46">
        <f>просрочки!BL15/кредиты!BL15</f>
        <v>2.578952748159255E-2</v>
      </c>
      <c r="BM15" s="46">
        <f>просрочки!BM15/кредиты!BM15</f>
        <v>3.2762520237861359E-2</v>
      </c>
      <c r="BN15" s="46">
        <f>просрочки!BN15/кредиты!BN15</f>
        <v>2.66849639771049E-2</v>
      </c>
      <c r="BO15" s="46">
        <f>просрочки!BO15/кредиты!BO15</f>
        <v>4.6057932779904491E-2</v>
      </c>
      <c r="BP15" s="46">
        <f>просрочки!BP15/кредиты!BP15</f>
        <v>4.2655451637005168E-2</v>
      </c>
      <c r="BQ15" s="46">
        <f>просрочки!BQ15/кредиты!BQ15</f>
        <v>4.1338180101076899E-2</v>
      </c>
      <c r="BR15" s="46">
        <f>просрочки!BR15/кредиты!BR15</f>
        <v>3.5729394179637192E-2</v>
      </c>
      <c r="BS15" s="46">
        <f>просрочки!BS15/кредиты!BS15</f>
        <v>3.1943370811533735E-2</v>
      </c>
      <c r="BT15" s="46">
        <f>просрочки!BT15/кредиты!BT15</f>
        <v>3.0325806992002949E-2</v>
      </c>
      <c r="BU15" s="46">
        <f>просрочки!BU15/кредиты!BU15</f>
        <v>1.4673652231472602E-2</v>
      </c>
      <c r="BV15" s="46">
        <f>просрочки!BV15/кредиты!BV15</f>
        <v>2.912891283536409E-2</v>
      </c>
      <c r="BW15" s="46">
        <f>просрочки!BW15/кредиты!BW15</f>
        <v>0.18602559251918688</v>
      </c>
      <c r="BX15" s="46">
        <f>просрочки!BX15/кредиты!BX15</f>
        <v>7.0799071606678254E-2</v>
      </c>
      <c r="BY15" s="46">
        <f>просрочки!BY15/кредиты!BY15</f>
        <v>1.5373950965891611E-2</v>
      </c>
      <c r="BZ15" s="46">
        <f>просрочки!BZ15/кредиты!BZ15</f>
        <v>2.5494543428668685E-2</v>
      </c>
      <c r="CA15" s="46">
        <f>просрочки!CA15/кредиты!CA15</f>
        <v>1.4252588848826273E-2</v>
      </c>
      <c r="CB15" s="46">
        <f>просрочки!CB15/кредиты!CB15</f>
        <v>1.60576338859474E-2</v>
      </c>
      <c r="CC15" s="46">
        <f>просрочки!CC15/кредиты!CC15</f>
        <v>2.8834510002201393E-2</v>
      </c>
      <c r="CD15" s="46">
        <f>просрочки!CD15/кредиты!CD15</f>
        <v>0</v>
      </c>
    </row>
    <row r="16" spans="1:82" s="24" customFormat="1">
      <c r="A16" s="25">
        <v>41579</v>
      </c>
      <c r="B16" s="46">
        <f>просрочки!B16/кредиты!B16</f>
        <v>4.1532244551518722E-2</v>
      </c>
      <c r="C16" s="46">
        <f>просрочки!C16/кредиты!C16</f>
        <v>2.6436150197643032E-2</v>
      </c>
      <c r="D16" s="46">
        <f>просрочки!D16/кредиты!D16</f>
        <v>2.2078496477579115E-2</v>
      </c>
      <c r="E16" s="46">
        <f>просрочки!E16/кредиты!E16</f>
        <v>2.3730360810376674E-2</v>
      </c>
      <c r="F16" s="46">
        <f>просрочки!F16/кредиты!F16</f>
        <v>4.0113816445128188E-2</v>
      </c>
      <c r="G16" s="46">
        <f>просрочки!G16/кредиты!G16</f>
        <v>5.4088621840192481E-2</v>
      </c>
      <c r="H16" s="46">
        <f>просрочки!H16/кредиты!H16</f>
        <v>2.9939548534367828E-2</v>
      </c>
      <c r="I16" s="46">
        <f>просрочки!I16/кредиты!I16</f>
        <v>3.9592958952390851E-2</v>
      </c>
      <c r="J16" s="46">
        <f>просрочки!J16/кредиты!J16</f>
        <v>1.5679287114115713E-2</v>
      </c>
      <c r="K16" s="46">
        <f>просрочки!K16/кредиты!K16</f>
        <v>8.9384295720201928E-2</v>
      </c>
      <c r="L16" s="46">
        <f>просрочки!L16/кредиты!L16</f>
        <v>4.2158093085435472E-2</v>
      </c>
      <c r="M16" s="46">
        <f>просрочки!M16/кредиты!M16</f>
        <v>3.6616454614909012E-2</v>
      </c>
      <c r="N16" s="46">
        <f>просрочки!N16/кредиты!N16</f>
        <v>5.8715332187506991E-2</v>
      </c>
      <c r="O16" s="46">
        <f>просрочки!O16/кредиты!O16</f>
        <v>4.17745457871989E-2</v>
      </c>
      <c r="P16" s="46">
        <f>просрочки!P16/кредиты!P16</f>
        <v>0.11751452250408685</v>
      </c>
      <c r="Q16" s="46">
        <f>просрочки!Q16/кредиты!Q16</f>
        <v>3.4132293742780408E-2</v>
      </c>
      <c r="R16" s="46">
        <f>просрочки!R16/кредиты!R16</f>
        <v>2.7414119508317694E-2</v>
      </c>
      <c r="S16" s="46">
        <f>просрочки!S16/кредиты!S16</f>
        <v>2.8510280379371512E-2</v>
      </c>
      <c r="T16" s="46">
        <f>просрочки!T16/кредиты!T16</f>
        <v>5.1018857202557666E-2</v>
      </c>
      <c r="U16" s="46">
        <f>просрочки!U16/кредиты!U16</f>
        <v>8.6788244083130753E-2</v>
      </c>
      <c r="V16" s="46">
        <f>просрочки!V16/кредиты!V16</f>
        <v>0.11366637692543496</v>
      </c>
      <c r="W16" s="46">
        <f>просрочки!W16/кредиты!W16</f>
        <v>3.9195320349804101E-2</v>
      </c>
      <c r="X16" s="46">
        <f>просрочки!X16/кредиты!X16</f>
        <v>7.8240673434782582E-2</v>
      </c>
      <c r="Y16" s="46">
        <f>просрочки!Y16/кредиты!Y16</f>
        <v>6.0152881620464074E-2</v>
      </c>
      <c r="Z16" s="46">
        <f>просрочки!Z16/кредиты!Z16</f>
        <v>9.436856624859076E-2</v>
      </c>
      <c r="AA16" s="46">
        <f>просрочки!AA16/кредиты!AA16</f>
        <v>9.2484031957717525E-2</v>
      </c>
      <c r="AB16" s="46">
        <f>просрочки!AB16/кредиты!AB16</f>
        <v>0.11111781985996143</v>
      </c>
      <c r="AC16" s="46">
        <f>просрочки!AC16/кредиты!AC16</f>
        <v>7.7092971174032882E-2</v>
      </c>
      <c r="AD16" s="46">
        <f>просрочки!AD16/кредиты!AD16</f>
        <v>6.6567156674975772E-2</v>
      </c>
      <c r="AE16" s="46">
        <f>просрочки!AE16/кредиты!AE16</f>
        <v>4.2332913978604496E-2</v>
      </c>
      <c r="AF16" s="46">
        <f>просрочки!AF16/кредиты!AF16</f>
        <v>4.707527621830844E-2</v>
      </c>
      <c r="AG16" s="46">
        <f>просрочки!AG16/кредиты!AG16</f>
        <v>7.7120787849060471E-2</v>
      </c>
      <c r="AH16" s="46">
        <f>просрочки!AH16/кредиты!AH16</f>
        <v>2.193612807789971E-2</v>
      </c>
      <c r="AI16" s="46">
        <f>просрочки!AI16/кредиты!AI16</f>
        <v>3.9706558845604437E-2</v>
      </c>
      <c r="AJ16" s="46">
        <f>просрочки!AJ16/кредиты!AJ16</f>
        <v>4.6995625050941695E-2</v>
      </c>
      <c r="AK16" s="46">
        <f>просрочки!AK16/кредиты!AK16</f>
        <v>3.2768255144392071E-2</v>
      </c>
      <c r="AL16" s="46">
        <f>просрочки!AL16/кредиты!AL16</f>
        <v>7.7258338959431419E-2</v>
      </c>
      <c r="AM16" s="46">
        <f>просрочки!AM16/кредиты!AM16</f>
        <v>5.6924372580988605E-2</v>
      </c>
      <c r="AN16" s="46">
        <f>просрочки!AN16/кредиты!AN16</f>
        <v>0.19937249057017761</v>
      </c>
      <c r="AO16" s="46">
        <f>просрочки!AO16/кредиты!AO16</f>
        <v>4.9603544009900448E-2</v>
      </c>
      <c r="AP16" s="46">
        <f>просрочки!AP16/кредиты!AP16</f>
        <v>3.7194134912167706E-2</v>
      </c>
      <c r="AQ16" s="46">
        <f>просрочки!AQ16/кредиты!AQ16</f>
        <v>4.1013901491385417E-3</v>
      </c>
      <c r="AR16" s="46">
        <f>просрочки!AR16/кредиты!AR16</f>
        <v>5.802026370664836E-2</v>
      </c>
      <c r="AS16" s="46">
        <f>просрочки!AS16/кредиты!AS16</f>
        <v>3.8479296778583832E-2</v>
      </c>
      <c r="AT16" s="46">
        <f>просрочки!AT16/кредиты!AT16</f>
        <v>2.5585776187109451E-2</v>
      </c>
      <c r="AU16" s="46">
        <f>просрочки!AU16/кредиты!AU16</f>
        <v>3.4130703667203138E-2</v>
      </c>
      <c r="AV16" s="46">
        <f>просрочки!AV16/кредиты!AV16</f>
        <v>9.4785456720673561E-4</v>
      </c>
      <c r="AW16" s="46">
        <f>просрочки!AW16/кредиты!AW16</f>
        <v>3.6124747936837072E-2</v>
      </c>
      <c r="AX16" s="46">
        <f>просрочки!AX16/кредиты!AX16</f>
        <v>1.2462887888901746E-2</v>
      </c>
      <c r="AY16" s="46">
        <f>просрочки!AY16/кредиты!AY16</f>
        <v>2.2724345886575011E-2</v>
      </c>
      <c r="AZ16" s="46">
        <f>просрочки!AZ16/кредиты!AZ16</f>
        <v>3.2647319230960023E-2</v>
      </c>
      <c r="BA16" s="46">
        <f>просрочки!BA16/кредиты!BA16</f>
        <v>4.7077268980990822E-2</v>
      </c>
      <c r="BB16" s="46">
        <f>просрочки!BB16/кредиты!BB16</f>
        <v>2.5453270899521995E-2</v>
      </c>
      <c r="BC16" s="46">
        <f>просрочки!BC16/кредиты!BC16</f>
        <v>2.5007672781630245E-2</v>
      </c>
      <c r="BD16" s="46">
        <f>просрочки!BD16/кредиты!BD16</f>
        <v>8.5437481921454547E-2</v>
      </c>
      <c r="BE16" s="46">
        <f>просрочки!BE16/кредиты!BE16</f>
        <v>2.267879561876877E-2</v>
      </c>
      <c r="BF16" s="46">
        <f>просрочки!BF16/кредиты!BF16</f>
        <v>2.8264853811863538E-2</v>
      </c>
      <c r="BG16" s="46">
        <f>просрочки!BG16/кредиты!BG16</f>
        <v>4.105962318607511E-2</v>
      </c>
      <c r="BH16" s="46">
        <f>просрочки!BH16/кредиты!BH16</f>
        <v>1.7419622431801663E-2</v>
      </c>
      <c r="BI16" s="46">
        <f>просрочки!BI16/кредиты!BI16</f>
        <v>4.1554656624537098E-2</v>
      </c>
      <c r="BJ16" s="46">
        <f>просрочки!BJ16/кредиты!BJ16</f>
        <v>0.14351040908661652</v>
      </c>
      <c r="BK16" s="46">
        <f>просрочки!BK16/кредиты!BK16</f>
        <v>3.3263446348231321E-2</v>
      </c>
      <c r="BL16" s="46">
        <f>просрочки!BL16/кредиты!BL16</f>
        <v>2.6902408006310219E-2</v>
      </c>
      <c r="BM16" s="46">
        <f>просрочки!BM16/кредиты!BM16</f>
        <v>3.0568759845418018E-2</v>
      </c>
      <c r="BN16" s="46">
        <f>просрочки!BN16/кредиты!BN16</f>
        <v>2.6533086238645528E-2</v>
      </c>
      <c r="BO16" s="46">
        <f>просрочки!BO16/кредиты!BO16</f>
        <v>4.592180870474126E-2</v>
      </c>
      <c r="BP16" s="46">
        <f>просрочки!BP16/кредиты!BP16</f>
        <v>4.3547836828313903E-2</v>
      </c>
      <c r="BQ16" s="46">
        <f>просрочки!BQ16/кредиты!BQ16</f>
        <v>4.1767383593380308E-2</v>
      </c>
      <c r="BR16" s="46">
        <f>просрочки!BR16/кредиты!BR16</f>
        <v>3.6522146985334313E-2</v>
      </c>
      <c r="BS16" s="46">
        <f>просрочки!BS16/кредиты!BS16</f>
        <v>3.1775560852427491E-2</v>
      </c>
      <c r="BT16" s="46">
        <f>просрочки!BT16/кредиты!BT16</f>
        <v>3.2211418340009776E-2</v>
      </c>
      <c r="BU16" s="46">
        <f>просрочки!BU16/кредиты!BU16</f>
        <v>1.5085923928753785E-2</v>
      </c>
      <c r="BV16" s="46">
        <f>просрочки!BV16/кредиты!BV16</f>
        <v>3.0602860471996472E-2</v>
      </c>
      <c r="BW16" s="46">
        <f>просрочки!BW16/кредиты!BW16</f>
        <v>0.18468351272174113</v>
      </c>
      <c r="BX16" s="46">
        <f>просрочки!BX16/кредиты!BX16</f>
        <v>7.4073509686512509E-2</v>
      </c>
      <c r="BY16" s="46">
        <f>просрочки!BY16/кредиты!BY16</f>
        <v>1.5462666494385687E-2</v>
      </c>
      <c r="BZ16" s="46">
        <f>просрочки!BZ16/кредиты!BZ16</f>
        <v>2.4826849604094425E-2</v>
      </c>
      <c r="CA16" s="46">
        <f>просрочки!CA16/кредиты!CA16</f>
        <v>1.5069674754944784E-2</v>
      </c>
      <c r="CB16" s="46">
        <f>просрочки!CB16/кредиты!CB16</f>
        <v>1.3133014113101539E-2</v>
      </c>
      <c r="CC16" s="46">
        <f>просрочки!CC16/кредиты!CC16</f>
        <v>3.0240671726939363E-2</v>
      </c>
      <c r="CD16" s="46">
        <f>просрочки!CD16/кредиты!CD16</f>
        <v>0</v>
      </c>
    </row>
    <row r="17" spans="1:82" s="24" customFormat="1">
      <c r="A17" s="25">
        <v>41609</v>
      </c>
      <c r="B17" s="46">
        <f>просрочки!B17/кредиты!B17</f>
        <v>4.1072928319887826E-2</v>
      </c>
      <c r="C17" s="46">
        <f>просрочки!C17/кредиты!C17</f>
        <v>2.7120658764221994E-2</v>
      </c>
      <c r="D17" s="46">
        <f>просрочки!D17/кредиты!D17</f>
        <v>2.3389923765476571E-2</v>
      </c>
      <c r="E17" s="46">
        <f>просрочки!E17/кредиты!E17</f>
        <v>2.4207622090135949E-2</v>
      </c>
      <c r="F17" s="46">
        <f>просрочки!F17/кредиты!F17</f>
        <v>3.733804785148722E-2</v>
      </c>
      <c r="G17" s="46">
        <f>просрочки!G17/кредиты!G17</f>
        <v>5.4722023231912748E-2</v>
      </c>
      <c r="H17" s="46">
        <f>просрочки!H17/кредиты!H17</f>
        <v>3.0469391710733214E-2</v>
      </c>
      <c r="I17" s="46">
        <f>просрочки!I17/кредиты!I17</f>
        <v>3.9766427076775815E-2</v>
      </c>
      <c r="J17" s="46">
        <f>просрочки!J17/кредиты!J17</f>
        <v>1.5661379038615118E-2</v>
      </c>
      <c r="K17" s="46">
        <f>просрочки!K17/кредиты!K17</f>
        <v>9.1001735672486359E-2</v>
      </c>
      <c r="L17" s="46">
        <f>просрочки!L17/кредиты!L17</f>
        <v>4.1665817194560792E-2</v>
      </c>
      <c r="M17" s="46">
        <f>просрочки!M17/кредиты!M17</f>
        <v>3.478646813354995E-2</v>
      </c>
      <c r="N17" s="46">
        <f>просрочки!N17/кредиты!N17</f>
        <v>5.7678026296193743E-2</v>
      </c>
      <c r="O17" s="46">
        <f>просрочки!O17/кредиты!O17</f>
        <v>4.4908734185590812E-2</v>
      </c>
      <c r="P17" s="46">
        <f>просрочки!P17/кредиты!P17</f>
        <v>9.7377706876090542E-2</v>
      </c>
      <c r="Q17" s="46">
        <f>просрочки!Q17/кредиты!Q17</f>
        <v>3.2413662488003959E-2</v>
      </c>
      <c r="R17" s="46">
        <f>просрочки!R17/кредиты!R17</f>
        <v>2.8859113097768261E-2</v>
      </c>
      <c r="S17" s="46">
        <f>просрочки!S17/кредиты!S17</f>
        <v>3.1245902059203988E-2</v>
      </c>
      <c r="T17" s="46">
        <f>просрочки!T17/кредиты!T17</f>
        <v>4.8042287880672233E-2</v>
      </c>
      <c r="U17" s="46">
        <f>просрочки!U17/кредиты!U17</f>
        <v>8.713660651892044E-2</v>
      </c>
      <c r="V17" s="46">
        <f>просрочки!V17/кредиты!V17</f>
        <v>0.11423039367278591</v>
      </c>
      <c r="W17" s="46">
        <f>просрочки!W17/кредиты!W17</f>
        <v>3.9972595124743229E-2</v>
      </c>
      <c r="X17" s="46">
        <f>просрочки!X17/кредиты!X17</f>
        <v>8.2960816046334582E-2</v>
      </c>
      <c r="Y17" s="46">
        <f>просрочки!Y17/кредиты!Y17</f>
        <v>5.9288221718122563E-2</v>
      </c>
      <c r="Z17" s="46">
        <f>просрочки!Z17/кредиты!Z17</f>
        <v>8.9916753746515671E-2</v>
      </c>
      <c r="AA17" s="46">
        <f>просрочки!AA17/кредиты!AA17</f>
        <v>8.9492973562937478E-2</v>
      </c>
      <c r="AB17" s="46">
        <f>просрочки!AB17/кредиты!AB17</f>
        <v>0.12530490742824621</v>
      </c>
      <c r="AC17" s="46">
        <f>просрочки!AC17/кредиты!AC17</f>
        <v>8.1254112755129476E-2</v>
      </c>
      <c r="AD17" s="46">
        <f>просрочки!AD17/кредиты!AD17</f>
        <v>6.4902002407244794E-2</v>
      </c>
      <c r="AE17" s="46">
        <f>просрочки!AE17/кредиты!AE17</f>
        <v>4.3687766241729584E-2</v>
      </c>
      <c r="AF17" s="46">
        <f>просрочки!AF17/кредиты!AF17</f>
        <v>4.4789195550364709E-2</v>
      </c>
      <c r="AG17" s="46">
        <f>просрочки!AG17/кредиты!AG17</f>
        <v>7.6063403284937298E-2</v>
      </c>
      <c r="AH17" s="46">
        <f>просрочки!AH17/кредиты!AH17</f>
        <v>2.1692823589655942E-2</v>
      </c>
      <c r="AI17" s="46">
        <f>просрочки!AI17/кредиты!AI17</f>
        <v>5.1260511053695591E-2</v>
      </c>
      <c r="AJ17" s="46">
        <f>просрочки!AJ17/кредиты!AJ17</f>
        <v>4.9223311291889144E-2</v>
      </c>
      <c r="AK17" s="46">
        <f>просрочки!AK17/кредиты!AK17</f>
        <v>3.6154211813447072E-2</v>
      </c>
      <c r="AL17" s="46">
        <f>просрочки!AL17/кредиты!AL17</f>
        <v>8.435520077693745E-2</v>
      </c>
      <c r="AM17" s="46">
        <f>просрочки!AM17/кредиты!AM17</f>
        <v>7.7838338198801982E-2</v>
      </c>
      <c r="AN17" s="46">
        <f>просрочки!AN17/кредиты!AN17</f>
        <v>0.20685842800397708</v>
      </c>
      <c r="AO17" s="46">
        <f>просрочки!AO17/кредиты!AO17</f>
        <v>5.1532008509535258E-2</v>
      </c>
      <c r="AP17" s="46">
        <f>просрочки!AP17/кредиты!AP17</f>
        <v>3.7594268356802997E-2</v>
      </c>
      <c r="AQ17" s="46">
        <f>просрочки!AQ17/кредиты!AQ17</f>
        <v>3.8847024554083611E-3</v>
      </c>
      <c r="AR17" s="46">
        <f>просрочки!AR17/кредиты!AR17</f>
        <v>6.1320008432030525E-2</v>
      </c>
      <c r="AS17" s="46">
        <f>просрочки!AS17/кредиты!AS17</f>
        <v>3.2660456701585988E-2</v>
      </c>
      <c r="AT17" s="46">
        <f>просрочки!AT17/кредиты!AT17</f>
        <v>2.6903937486246362E-2</v>
      </c>
      <c r="AU17" s="46">
        <f>просрочки!AU17/кредиты!AU17</f>
        <v>3.3822031747365346E-2</v>
      </c>
      <c r="AV17" s="46">
        <f>просрочки!AV17/кредиты!AV17</f>
        <v>8.4718943655490359E-4</v>
      </c>
      <c r="AW17" s="46">
        <f>просрочки!AW17/кредиты!AW17</f>
        <v>3.5606837628096071E-2</v>
      </c>
      <c r="AX17" s="46">
        <f>просрочки!AX17/кредиты!AX17</f>
        <v>1.1343711503259324E-2</v>
      </c>
      <c r="AY17" s="46">
        <f>просрочки!AY17/кредиты!AY17</f>
        <v>2.6024599733012303E-2</v>
      </c>
      <c r="AZ17" s="46">
        <f>просрочки!AZ17/кредиты!AZ17</f>
        <v>3.5027862706886105E-2</v>
      </c>
      <c r="BA17" s="46">
        <f>просрочки!BA17/кредиты!BA17</f>
        <v>4.6086051115323066E-2</v>
      </c>
      <c r="BB17" s="46">
        <f>просрочки!BB17/кредиты!BB17</f>
        <v>2.8307936887596627E-2</v>
      </c>
      <c r="BC17" s="46">
        <f>просрочки!BC17/кредиты!BC17</f>
        <v>2.3004027949092565E-2</v>
      </c>
      <c r="BD17" s="46">
        <f>просрочки!BD17/кредиты!BD17</f>
        <v>8.7335377992145233E-2</v>
      </c>
      <c r="BE17" s="46">
        <f>просрочки!BE17/кредиты!BE17</f>
        <v>2.2588921228263212E-2</v>
      </c>
      <c r="BF17" s="46">
        <f>просрочки!BF17/кредиты!BF17</f>
        <v>2.7459132249912144E-2</v>
      </c>
      <c r="BG17" s="46">
        <f>просрочки!BG17/кредиты!BG17</f>
        <v>4.0058182528433607E-2</v>
      </c>
      <c r="BH17" s="46">
        <f>просрочки!BH17/кредиты!BH17</f>
        <v>1.8281226089818057E-2</v>
      </c>
      <c r="BI17" s="46">
        <f>просрочки!BI17/кредиты!BI17</f>
        <v>4.0467529063125264E-2</v>
      </c>
      <c r="BJ17" s="46">
        <f>просрочки!BJ17/кредиты!BJ17</f>
        <v>0.1215678988555931</v>
      </c>
      <c r="BK17" s="46">
        <f>просрочки!BK17/кредиты!BK17</f>
        <v>3.4960438376547803E-2</v>
      </c>
      <c r="BL17" s="46">
        <f>просрочки!BL17/кредиты!BL17</f>
        <v>2.5797432198928022E-2</v>
      </c>
      <c r="BM17" s="46">
        <f>просрочки!BM17/кредиты!BM17</f>
        <v>3.2810177180062544E-2</v>
      </c>
      <c r="BN17" s="46">
        <f>просрочки!BN17/кредиты!BN17</f>
        <v>2.5586163464705904E-2</v>
      </c>
      <c r="BO17" s="46">
        <f>просрочки!BO17/кредиты!BO17</f>
        <v>4.6275991039493224E-2</v>
      </c>
      <c r="BP17" s="46">
        <f>просрочки!BP17/кредиты!BP17</f>
        <v>4.3756854447320109E-2</v>
      </c>
      <c r="BQ17" s="46">
        <f>просрочки!BQ17/кредиты!BQ17</f>
        <v>3.9716079255549222E-2</v>
      </c>
      <c r="BR17" s="46">
        <f>просрочки!BR17/кредиты!BR17</f>
        <v>3.5165523680549177E-2</v>
      </c>
      <c r="BS17" s="46">
        <f>просрочки!BS17/кредиты!BS17</f>
        <v>3.3533227194430242E-2</v>
      </c>
      <c r="BT17" s="46">
        <f>просрочки!BT17/кредиты!BT17</f>
        <v>3.4620688737412933E-2</v>
      </c>
      <c r="BU17" s="46">
        <f>просрочки!BU17/кредиты!BU17</f>
        <v>1.6211704652202789E-2</v>
      </c>
      <c r="BV17" s="46">
        <f>просрочки!BV17/кредиты!BV17</f>
        <v>3.1639800751486091E-2</v>
      </c>
      <c r="BW17" s="46">
        <f>просрочки!BW17/кредиты!BW17</f>
        <v>0.18717849559391705</v>
      </c>
      <c r="BX17" s="46">
        <f>просрочки!BX17/кредиты!BX17</f>
        <v>7.5354362611537579E-2</v>
      </c>
      <c r="BY17" s="46">
        <f>просрочки!BY17/кредиты!BY17</f>
        <v>1.496303555046518E-2</v>
      </c>
      <c r="BZ17" s="46">
        <f>просрочки!BZ17/кредиты!BZ17</f>
        <v>2.5110712172552441E-2</v>
      </c>
      <c r="CA17" s="46">
        <f>просрочки!CA17/кредиты!CA17</f>
        <v>1.7500462819800496E-2</v>
      </c>
      <c r="CB17" s="46">
        <f>просрочки!CB17/кредиты!CB17</f>
        <v>1.749414905082566E-2</v>
      </c>
      <c r="CC17" s="46">
        <f>просрочки!CC17/кредиты!CC17</f>
        <v>3.3262197734386059E-2</v>
      </c>
      <c r="CD17" s="46">
        <f>просрочки!CD17/кредиты!CD17</f>
        <v>0</v>
      </c>
    </row>
    <row r="18" spans="1:82" s="24" customFormat="1">
      <c r="A18" s="25">
        <v>41640</v>
      </c>
      <c r="B18" s="46">
        <f>просрочки!B18/кредиты!B18</f>
        <v>3.9372001101146845E-2</v>
      </c>
      <c r="C18" s="46">
        <f>просрочки!C18/кредиты!C18</f>
        <v>3.2168451386988595E-2</v>
      </c>
      <c r="D18" s="46">
        <f>просрочки!D18/кредиты!D18</f>
        <v>2.3506878682991564E-2</v>
      </c>
      <c r="E18" s="46">
        <f>просрочки!E18/кредиты!E18</f>
        <v>1.8699231702312302E-2</v>
      </c>
      <c r="F18" s="46">
        <f>просрочки!F18/кредиты!F18</f>
        <v>3.287762745717504E-2</v>
      </c>
      <c r="G18" s="46">
        <f>просрочки!G18/кредиты!G18</f>
        <v>5.782111641775501E-2</v>
      </c>
      <c r="H18" s="46">
        <f>просрочки!H18/кредиты!H18</f>
        <v>3.1636714450412794E-2</v>
      </c>
      <c r="I18" s="46">
        <f>просрочки!I18/кредиты!I18</f>
        <v>5.0514761441223119E-2</v>
      </c>
      <c r="J18" s="46">
        <f>просрочки!J18/кредиты!J18</f>
        <v>1.2425191152631939E-2</v>
      </c>
      <c r="K18" s="46">
        <f>просрочки!K18/кредиты!K18</f>
        <v>8.6996136126491624E-2</v>
      </c>
      <c r="L18" s="46">
        <f>просрочки!L18/кредиты!L18</f>
        <v>4.1432827936534918E-2</v>
      </c>
      <c r="M18" s="46">
        <f>просрочки!M18/кредиты!M18</f>
        <v>3.6153789887404343E-2</v>
      </c>
      <c r="N18" s="46">
        <f>просрочки!N18/кредиты!N18</f>
        <v>5.5975482028024125E-2</v>
      </c>
      <c r="O18" s="46">
        <f>просрочки!O18/кредиты!O18</f>
        <v>4.1971791991529402E-2</v>
      </c>
      <c r="P18" s="46">
        <f>просрочки!P18/кредиты!P18</f>
        <v>0.11195768755034922</v>
      </c>
      <c r="Q18" s="46">
        <f>просрочки!Q18/кредиты!Q18</f>
        <v>2.6640177580120564E-2</v>
      </c>
      <c r="R18" s="46">
        <f>просрочки!R18/кредиты!R18</f>
        <v>2.8891213749840577E-2</v>
      </c>
      <c r="S18" s="46">
        <f>просрочки!S18/кредиты!S18</f>
        <v>1.9626470076962017E-2</v>
      </c>
      <c r="T18" s="46">
        <f>просрочки!T18/кредиты!T18</f>
        <v>3.7076682704051615E-2</v>
      </c>
      <c r="U18" s="46">
        <f>просрочки!U18/кредиты!U18</f>
        <v>8.7566130108311907E-2</v>
      </c>
      <c r="V18" s="46">
        <f>просрочки!V18/кредиты!V18</f>
        <v>9.7642408617825444E-2</v>
      </c>
      <c r="W18" s="46">
        <f>просрочки!W18/кредиты!W18</f>
        <v>3.5525238368640445E-2</v>
      </c>
      <c r="X18" s="46">
        <f>просрочки!X18/кредиты!X18</f>
        <v>6.2853072694502674E-2</v>
      </c>
      <c r="Y18" s="46">
        <f>просрочки!Y18/кредиты!Y18</f>
        <v>4.160500973310767E-2</v>
      </c>
      <c r="Z18" s="46">
        <f>просрочки!Z18/кредиты!Z18</f>
        <v>7.6222490594668318E-2</v>
      </c>
      <c r="AA18" s="46">
        <f>просрочки!AA18/кредиты!AA18</f>
        <v>8.6769904966385841E-2</v>
      </c>
      <c r="AB18" s="46">
        <f>просрочки!AB18/кредиты!AB18</f>
        <v>0.10006641869610922</v>
      </c>
      <c r="AC18" s="46">
        <f>просрочки!AC18/кредиты!AC18</f>
        <v>8.0970908028392505E-2</v>
      </c>
      <c r="AD18" s="46">
        <f>просрочки!AD18/кредиты!AD18</f>
        <v>5.537382094316215E-2</v>
      </c>
      <c r="AE18" s="46">
        <f>просрочки!AE18/кредиты!AE18</f>
        <v>3.7376589657678046E-2</v>
      </c>
      <c r="AF18" s="46">
        <f>просрочки!AF18/кредиты!AF18</f>
        <v>4.3012368708438456E-2</v>
      </c>
      <c r="AG18" s="46">
        <f>просрочки!AG18/кредиты!AG18</f>
        <v>7.2140753700623353E-2</v>
      </c>
      <c r="AH18" s="46">
        <f>просрочки!AH18/кредиты!AH18</f>
        <v>2.0118485686929512E-2</v>
      </c>
      <c r="AI18" s="46">
        <f>просрочки!AI18/кредиты!AI18</f>
        <v>3.6869598756954766E-2</v>
      </c>
      <c r="AJ18" s="46">
        <f>просрочки!AJ18/кредиты!AJ18</f>
        <v>5.3530625406661189E-2</v>
      </c>
      <c r="AK18" s="46">
        <f>просрочки!AK18/кредиты!AK18</f>
        <v>3.5282710559470978E-2</v>
      </c>
      <c r="AL18" s="46">
        <f>просрочки!AL18/кредиты!AL18</f>
        <v>6.1217541377544392E-2</v>
      </c>
      <c r="AM18" s="46">
        <f>просрочки!AM18/кредиты!AM18</f>
        <v>7.0919072533054003E-2</v>
      </c>
      <c r="AN18" s="46">
        <f>просрочки!AN18/кредиты!AN18</f>
        <v>0.19661952456928355</v>
      </c>
      <c r="AO18" s="46">
        <f>просрочки!AO18/кредиты!AO18</f>
        <v>4.4342570805932006E-2</v>
      </c>
      <c r="AP18" s="46">
        <f>просрочки!AP18/кредиты!AP18</f>
        <v>3.4023422138902235E-2</v>
      </c>
      <c r="AQ18" s="46">
        <f>просрочки!AQ18/кредиты!AQ18</f>
        <v>2.7647042069592503E-3</v>
      </c>
      <c r="AR18" s="46">
        <f>просрочки!AR18/кредиты!AR18</f>
        <v>5.8420953308199172E-2</v>
      </c>
      <c r="AS18" s="46">
        <f>просрочки!AS18/кредиты!AS18</f>
        <v>3.3831630808849003E-2</v>
      </c>
      <c r="AT18" s="46">
        <f>просрочки!AT18/кредиты!AT18</f>
        <v>2.7740179823178369E-2</v>
      </c>
      <c r="AU18" s="46">
        <f>просрочки!AU18/кредиты!AU18</f>
        <v>3.1621415877997987E-2</v>
      </c>
      <c r="AV18" s="46">
        <f>просрочки!AV18/кредиты!AV18</f>
        <v>8.7891021183678141E-4</v>
      </c>
      <c r="AW18" s="46">
        <f>просрочки!AW18/кредиты!AW18</f>
        <v>3.161141576729054E-2</v>
      </c>
      <c r="AX18" s="46">
        <f>просрочки!AX18/кредиты!AX18</f>
        <v>1.0231222364643473E-2</v>
      </c>
      <c r="AY18" s="46">
        <f>просрочки!AY18/кредиты!AY18</f>
        <v>1.9763414478004657E-2</v>
      </c>
      <c r="AZ18" s="46">
        <f>просрочки!AZ18/кредиты!AZ18</f>
        <v>3.261295950095474E-2</v>
      </c>
      <c r="BA18" s="46">
        <f>просрочки!BA18/кредиты!BA18</f>
        <v>4.0656128471406872E-2</v>
      </c>
      <c r="BB18" s="46">
        <f>просрочки!BB18/кредиты!BB18</f>
        <v>2.816885201294576E-2</v>
      </c>
      <c r="BC18" s="46">
        <f>просрочки!BC18/кредиты!BC18</f>
        <v>2.1800112064624965E-2</v>
      </c>
      <c r="BD18" s="46">
        <f>просрочки!BD18/кредиты!BD18</f>
        <v>9.4107389154806237E-2</v>
      </c>
      <c r="BE18" s="46">
        <f>просрочки!BE18/кредиты!BE18</f>
        <v>1.9243202504831334E-2</v>
      </c>
      <c r="BF18" s="46">
        <f>просрочки!BF18/кредиты!BF18</f>
        <v>2.5207345903113021E-2</v>
      </c>
      <c r="BG18" s="46">
        <f>просрочки!BG18/кредиты!BG18</f>
        <v>3.7710658198953563E-2</v>
      </c>
      <c r="BH18" s="46">
        <f>просрочки!BH18/кредиты!BH18</f>
        <v>1.8006396610770747E-2</v>
      </c>
      <c r="BI18" s="46">
        <f>просрочки!BI18/кредиты!BI18</f>
        <v>3.8624980812016131E-2</v>
      </c>
      <c r="BJ18" s="46">
        <f>просрочки!BJ18/кредиты!BJ18</f>
        <v>6.5020594250766922E-2</v>
      </c>
      <c r="BK18" s="46">
        <f>просрочки!BK18/кредиты!BK18</f>
        <v>3.3762333113596728E-2</v>
      </c>
      <c r="BL18" s="46">
        <f>просрочки!BL18/кредиты!BL18</f>
        <v>2.5012104727252012E-2</v>
      </c>
      <c r="BM18" s="46">
        <f>просрочки!BM18/кредиты!BM18</f>
        <v>2.9630291718027307E-2</v>
      </c>
      <c r="BN18" s="46">
        <f>просрочки!BN18/кредиты!BN18</f>
        <v>2.4319110018992441E-2</v>
      </c>
      <c r="BO18" s="46">
        <f>просрочки!BO18/кредиты!BO18</f>
        <v>4.6279148544336228E-2</v>
      </c>
      <c r="BP18" s="46">
        <f>просрочки!BP18/кредиты!BP18</f>
        <v>3.8876536710764929E-2</v>
      </c>
      <c r="BQ18" s="46">
        <f>просрочки!BQ18/кредиты!BQ18</f>
        <v>3.6659045648396588E-2</v>
      </c>
      <c r="BR18" s="46">
        <f>просрочки!BR18/кредиты!BR18</f>
        <v>3.164278996004239E-2</v>
      </c>
      <c r="BS18" s="46">
        <f>просрочки!BS18/кредиты!BS18</f>
        <v>3.1290681291554594E-2</v>
      </c>
      <c r="BT18" s="46">
        <f>просрочки!BT18/кредиты!BT18</f>
        <v>3.3069886465767112E-2</v>
      </c>
      <c r="BU18" s="46">
        <f>просрочки!BU18/кредиты!BU18</f>
        <v>1.394855985401239E-2</v>
      </c>
      <c r="BV18" s="46">
        <f>просрочки!BV18/кредиты!BV18</f>
        <v>2.5427105909262469E-2</v>
      </c>
      <c r="BW18" s="46">
        <f>просрочки!BW18/кредиты!BW18</f>
        <v>0.17965442464777462</v>
      </c>
      <c r="BX18" s="46">
        <f>просрочки!BX18/кредиты!BX18</f>
        <v>7.4402861660652325E-2</v>
      </c>
      <c r="BY18" s="46">
        <f>просрочки!BY18/кредиты!BY18</f>
        <v>1.4509932690560515E-2</v>
      </c>
      <c r="BZ18" s="46">
        <f>просрочки!BZ18/кредиты!BZ18</f>
        <v>2.6287215119775387E-2</v>
      </c>
      <c r="CA18" s="46">
        <f>просрочки!CA18/кредиты!CA18</f>
        <v>1.234636098691445E-2</v>
      </c>
      <c r="CB18" s="46">
        <f>просрочки!CB18/кредиты!CB18</f>
        <v>1.9632310303995728E-2</v>
      </c>
      <c r="CC18" s="46">
        <f>просрочки!CC18/кредиты!CC18</f>
        <v>2.932683885239095E-2</v>
      </c>
      <c r="CD18" s="46">
        <f>просрочки!CD18/кредиты!CD18</f>
        <v>0</v>
      </c>
    </row>
    <row r="19" spans="1:82" s="21" customFormat="1">
      <c r="L19" s="28"/>
      <c r="T19" s="28"/>
      <c r="AM19" s="24"/>
      <c r="AN19" s="24"/>
      <c r="AO19" s="24"/>
      <c r="AP19" s="24"/>
      <c r="AQ19" s="24"/>
      <c r="AR19" s="27"/>
      <c r="AS19" s="27"/>
      <c r="AT19" s="27"/>
      <c r="AU19" s="27"/>
      <c r="AV19" s="19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</row>
    <row r="20" spans="1:82" s="48" customFormat="1">
      <c r="A20" s="48" t="s">
        <v>1223</v>
      </c>
      <c r="B20" s="48">
        <f>SUM(B6:B18)/12</f>
        <v>4.5059906413157817E-2</v>
      </c>
      <c r="C20" s="48">
        <f>SUM(C6:C18)/12</f>
        <v>3.740606523632322E-2</v>
      </c>
      <c r="D20" s="48">
        <f t="shared" ref="D20:N20" si="0">SUM(D6:D18)/12</f>
        <v>2.1970145413600834E-2</v>
      </c>
      <c r="E20" s="48">
        <f t="shared" si="0"/>
        <v>2.8353772922653429E-2</v>
      </c>
      <c r="F20" s="48">
        <f t="shared" si="0"/>
        <v>4.3049601739210519E-2</v>
      </c>
      <c r="G20" s="48">
        <f t="shared" si="0"/>
        <v>5.3876270837737335E-2</v>
      </c>
      <c r="H20" s="48">
        <f t="shared" si="0"/>
        <v>3.8925127935938782E-2</v>
      </c>
      <c r="I20" s="48">
        <f t="shared" si="0"/>
        <v>5.9039956989634164E-2</v>
      </c>
      <c r="J20" s="48">
        <f t="shared" si="0"/>
        <v>1.7418226726490772E-2</v>
      </c>
      <c r="K20" s="48">
        <f t="shared" si="0"/>
        <v>9.1568055162327189E-2</v>
      </c>
      <c r="L20" s="48">
        <f t="shared" si="0"/>
        <v>4.5129438923112934E-2</v>
      </c>
      <c r="M20" s="48">
        <f t="shared" si="0"/>
        <v>4.1730626595018916E-2</v>
      </c>
      <c r="N20" s="48">
        <f t="shared" si="0"/>
        <v>5.2828648431803092E-2</v>
      </c>
      <c r="O20" s="48">
        <f t="shared" ref="O20:BW20" si="1">SUM(O6:O18)/12</f>
        <v>4.7758138428611513E-2</v>
      </c>
      <c r="P20" s="48">
        <f t="shared" si="1"/>
        <v>8.8370421335362992E-2</v>
      </c>
      <c r="Q20" s="48">
        <f t="shared" si="1"/>
        <v>4.8270998206646161E-2</v>
      </c>
      <c r="R20" s="48">
        <f t="shared" si="1"/>
        <v>2.7435635935830843E-2</v>
      </c>
      <c r="S20" s="48">
        <f t="shared" si="1"/>
        <v>2.742604567359538E-2</v>
      </c>
      <c r="T20" s="48">
        <f t="shared" si="1"/>
        <v>5.7792811386112482E-2</v>
      </c>
      <c r="U20" s="48">
        <f t="shared" si="1"/>
        <v>6.4995701246970891E-2</v>
      </c>
      <c r="V20" s="48">
        <f t="shared" si="1"/>
        <v>0.10947431096420152</v>
      </c>
      <c r="W20" s="48">
        <f t="shared" si="1"/>
        <v>4.4348950832952018E-2</v>
      </c>
      <c r="X20" s="48">
        <f t="shared" si="1"/>
        <v>8.8908291109755275E-2</v>
      </c>
      <c r="Y20" s="48">
        <f t="shared" si="1"/>
        <v>6.6992408544587365E-2</v>
      </c>
      <c r="Z20" s="48">
        <f t="shared" si="1"/>
        <v>0.10230260038894111</v>
      </c>
      <c r="AA20" s="48">
        <f t="shared" si="1"/>
        <v>7.516506817407069E-2</v>
      </c>
      <c r="AB20" s="48">
        <f t="shared" si="1"/>
        <v>8.8458315191676198E-2</v>
      </c>
      <c r="AC20" s="48">
        <f t="shared" si="1"/>
        <v>5.2766475957823467E-2</v>
      </c>
      <c r="AD20" s="48">
        <f t="shared" si="1"/>
        <v>7.8882082704643655E-2</v>
      </c>
      <c r="AE20" s="48">
        <f t="shared" si="1"/>
        <v>3.9934319161730007E-2</v>
      </c>
      <c r="AF20" s="48">
        <f t="shared" si="1"/>
        <v>4.9473520138967865E-2</v>
      </c>
      <c r="AG20" s="48">
        <f t="shared" si="1"/>
        <v>8.5933283501507376E-2</v>
      </c>
      <c r="AH20" s="48">
        <f t="shared" si="1"/>
        <v>8.3903037486537879E-2</v>
      </c>
      <c r="AI20" s="48">
        <f t="shared" si="1"/>
        <v>4.5096203660596627E-2</v>
      </c>
      <c r="AJ20" s="48">
        <f t="shared" si="1"/>
        <v>4.74561892762718E-2</v>
      </c>
      <c r="AK20" s="48">
        <f t="shared" si="1"/>
        <v>3.7301771902409665E-2</v>
      </c>
      <c r="AL20" s="48">
        <f t="shared" si="1"/>
        <v>8.197247570591551E-2</v>
      </c>
      <c r="AM20" s="48">
        <f t="shared" si="1"/>
        <v>4.5973586897288622E-2</v>
      </c>
      <c r="AN20" s="48">
        <f t="shared" si="1"/>
        <v>0.18682881943400589</v>
      </c>
      <c r="AO20" s="48">
        <f t="shared" si="1"/>
        <v>6.1667944916421961E-2</v>
      </c>
      <c r="AP20" s="48">
        <f t="shared" si="1"/>
        <v>4.5748725448924728E-2</v>
      </c>
      <c r="AQ20" s="48">
        <f t="shared" si="1"/>
        <v>5.0761740725950395E-3</v>
      </c>
      <c r="AR20" s="48">
        <f t="shared" si="1"/>
        <v>5.5107664181402539E-2</v>
      </c>
      <c r="AS20" s="48">
        <f t="shared" si="1"/>
        <v>4.7591062335360472E-2</v>
      </c>
      <c r="AT20" s="48">
        <f t="shared" si="1"/>
        <v>2.8721736505302364E-2</v>
      </c>
      <c r="AU20" s="48">
        <f t="shared" si="1"/>
        <v>5.3545676131504905E-2</v>
      </c>
      <c r="AV20" s="48">
        <f t="shared" si="1"/>
        <v>8.782093497681267E-4</v>
      </c>
      <c r="AW20" s="48">
        <f t="shared" si="1"/>
        <v>4.0710265854282647E-2</v>
      </c>
      <c r="AX20" s="48">
        <f t="shared" si="1"/>
        <v>3.7781665327779997E-2</v>
      </c>
      <c r="AY20" s="48">
        <f t="shared" si="1"/>
        <v>2.120680180811968E-2</v>
      </c>
      <c r="AZ20" s="48">
        <f t="shared" si="1"/>
        <v>3.6479641426960814E-2</v>
      </c>
      <c r="BA20" s="48">
        <f t="shared" si="1"/>
        <v>4.888758063401643E-2</v>
      </c>
      <c r="BB20" s="48">
        <f t="shared" si="1"/>
        <v>2.9489443027787415E-2</v>
      </c>
      <c r="BC20" s="48">
        <f t="shared" si="1"/>
        <v>3.5794206211355054E-2</v>
      </c>
      <c r="BD20" s="48">
        <f t="shared" si="1"/>
        <v>8.885580293093491E-2</v>
      </c>
      <c r="BE20" s="48">
        <f t="shared" si="1"/>
        <v>2.8603795598854315E-2</v>
      </c>
      <c r="BF20" s="48">
        <f t="shared" si="1"/>
        <v>2.9750287577154391E-2</v>
      </c>
      <c r="BG20" s="48">
        <f t="shared" si="1"/>
        <v>4.3960780015009325E-2</v>
      </c>
      <c r="BH20" s="48">
        <f t="shared" si="1"/>
        <v>1.6758963639937639E-2</v>
      </c>
      <c r="BI20" s="48">
        <f t="shared" si="1"/>
        <v>4.4672080474894009E-2</v>
      </c>
      <c r="BJ20" s="48">
        <f t="shared" si="1"/>
        <v>0.17436949880896915</v>
      </c>
      <c r="BK20" s="48">
        <f t="shared" si="1"/>
        <v>3.6780465204438513E-2</v>
      </c>
      <c r="BL20" s="48">
        <f t="shared" si="1"/>
        <v>3.0833000459134109E-2</v>
      </c>
      <c r="BM20" s="48">
        <f t="shared" si="1"/>
        <v>3.8043685361934088E-2</v>
      </c>
      <c r="BN20" s="48">
        <f t="shared" si="1"/>
        <v>2.9140050401477605E-2</v>
      </c>
      <c r="BO20" s="48">
        <f t="shared" si="1"/>
        <v>4.9942922227896681E-2</v>
      </c>
      <c r="BP20" s="48">
        <f t="shared" si="1"/>
        <v>4.9463082108494615E-2</v>
      </c>
      <c r="BQ20" s="48">
        <f t="shared" si="1"/>
        <v>4.606552000699727E-2</v>
      </c>
      <c r="BR20" s="48">
        <f t="shared" si="1"/>
        <v>3.5554141456631529E-2</v>
      </c>
      <c r="BS20" s="48">
        <f t="shared" si="1"/>
        <v>3.2671684903604142E-2</v>
      </c>
      <c r="BT20" s="48">
        <f t="shared" si="1"/>
        <v>3.3631924750098185E-2</v>
      </c>
      <c r="BU20" s="48">
        <f t="shared" si="1"/>
        <v>2.0936738861138157E-2</v>
      </c>
      <c r="BV20" s="48">
        <f t="shared" si="1"/>
        <v>3.0772951187603426E-2</v>
      </c>
      <c r="BW20" s="48">
        <f t="shared" si="1"/>
        <v>0.21190060412260434</v>
      </c>
      <c r="BX20" s="48">
        <f t="shared" ref="BX20:CD20" si="2">SUM(BX6:BX18)/12</f>
        <v>5.8735137891407052E-2</v>
      </c>
      <c r="BY20" s="48">
        <f t="shared" si="2"/>
        <v>1.791399797858231E-2</v>
      </c>
      <c r="BZ20" s="48">
        <f t="shared" si="2"/>
        <v>2.8595590197915115E-2</v>
      </c>
      <c r="CA20" s="48">
        <f t="shared" si="2"/>
        <v>1.518851294974388E-2</v>
      </c>
      <c r="CB20" s="48">
        <f t="shared" si="2"/>
        <v>1.3152287542009386E-2</v>
      </c>
      <c r="CC20" s="48">
        <f t="shared" si="2"/>
        <v>3.223722703468343E-2</v>
      </c>
      <c r="CD20" s="48">
        <f t="shared" si="2"/>
        <v>2.3282267087558896E-4</v>
      </c>
    </row>
    <row r="21" spans="1:82">
      <c r="S21" s="14"/>
      <c r="T21" s="14"/>
      <c r="W21" s="14"/>
      <c r="AH21" s="14"/>
      <c r="AI21" s="14"/>
      <c r="AJ21" s="14"/>
      <c r="AV21" s="14"/>
    </row>
    <row r="22" spans="1:82">
      <c r="C22" s="47" t="str">
        <f>IF(C20&lt;$B$20,"Ниже среднего в РФ","Выше среднего в РФ")</f>
        <v>Ниже среднего в РФ</v>
      </c>
      <c r="D22" s="47" t="str">
        <f t="shared" ref="D22:BL22" si="3">IF(D20&lt;$B$20,"Ниже среднего в РФ","Выше среднего в РФ")</f>
        <v>Ниже среднего в РФ</v>
      </c>
      <c r="E22" s="47" t="str">
        <f t="shared" si="3"/>
        <v>Ниже среднего в РФ</v>
      </c>
      <c r="F22" s="47" t="str">
        <f t="shared" si="3"/>
        <v>Ниже среднего в РФ</v>
      </c>
      <c r="G22" s="47" t="str">
        <f t="shared" si="3"/>
        <v>Выше среднего в РФ</v>
      </c>
      <c r="H22" s="47" t="str">
        <f t="shared" si="3"/>
        <v>Ниже среднего в РФ</v>
      </c>
      <c r="I22" s="47" t="str">
        <f t="shared" si="3"/>
        <v>Выше среднего в РФ</v>
      </c>
      <c r="J22" s="47" t="str">
        <f t="shared" si="3"/>
        <v>Ниже среднего в РФ</v>
      </c>
      <c r="K22" s="47" t="str">
        <f t="shared" si="3"/>
        <v>Выше среднего в РФ</v>
      </c>
      <c r="L22" s="47" t="str">
        <f t="shared" si="3"/>
        <v>Выше среднего в РФ</v>
      </c>
      <c r="M22" s="47" t="str">
        <f t="shared" si="3"/>
        <v>Ниже среднего в РФ</v>
      </c>
      <c r="N22" s="47" t="str">
        <f t="shared" si="3"/>
        <v>Выше среднего в РФ</v>
      </c>
      <c r="O22" s="47" t="str">
        <f t="shared" si="3"/>
        <v>Выше среднего в РФ</v>
      </c>
      <c r="P22" s="47" t="str">
        <f t="shared" si="3"/>
        <v>Выше среднего в РФ</v>
      </c>
      <c r="Q22" s="47" t="str">
        <f t="shared" si="3"/>
        <v>Выше среднего в РФ</v>
      </c>
      <c r="R22" s="47" t="str">
        <f t="shared" si="3"/>
        <v>Ниже среднего в РФ</v>
      </c>
      <c r="S22" s="47" t="str">
        <f t="shared" si="3"/>
        <v>Ниже среднего в РФ</v>
      </c>
      <c r="T22" s="47" t="str">
        <f t="shared" si="3"/>
        <v>Выше среднего в РФ</v>
      </c>
      <c r="U22" s="47" t="str">
        <f t="shared" si="3"/>
        <v>Выше среднего в РФ</v>
      </c>
      <c r="V22" s="47" t="str">
        <f t="shared" si="3"/>
        <v>Выше среднего в РФ</v>
      </c>
      <c r="W22" s="47" t="str">
        <f t="shared" si="3"/>
        <v>Ниже среднего в РФ</v>
      </c>
      <c r="X22" s="47" t="str">
        <f t="shared" si="3"/>
        <v>Выше среднего в РФ</v>
      </c>
      <c r="Y22" s="47" t="str">
        <f t="shared" si="3"/>
        <v>Выше среднего в РФ</v>
      </c>
      <c r="Z22" s="47" t="str">
        <f t="shared" si="3"/>
        <v>Выше среднего в РФ</v>
      </c>
      <c r="AA22" s="47" t="str">
        <f t="shared" si="3"/>
        <v>Выше среднего в РФ</v>
      </c>
      <c r="AB22" s="47" t="str">
        <f t="shared" si="3"/>
        <v>Выше среднего в РФ</v>
      </c>
      <c r="AC22" s="47" t="str">
        <f t="shared" si="3"/>
        <v>Выше среднего в РФ</v>
      </c>
      <c r="AD22" s="47" t="str">
        <f t="shared" si="3"/>
        <v>Выше среднего в РФ</v>
      </c>
      <c r="AE22" s="47" t="str">
        <f t="shared" si="3"/>
        <v>Ниже среднего в РФ</v>
      </c>
      <c r="AF22" s="47" t="str">
        <f t="shared" si="3"/>
        <v>Выше среднего в РФ</v>
      </c>
      <c r="AG22" s="47" t="str">
        <f t="shared" si="3"/>
        <v>Выше среднего в РФ</v>
      </c>
      <c r="AH22" s="47" t="str">
        <f t="shared" si="3"/>
        <v>Выше среднего в РФ</v>
      </c>
      <c r="AI22" s="47" t="str">
        <f t="shared" si="3"/>
        <v>Выше среднего в РФ</v>
      </c>
      <c r="AJ22" s="47" t="str">
        <f t="shared" si="3"/>
        <v>Выше среднего в РФ</v>
      </c>
      <c r="AK22" s="47" t="str">
        <f t="shared" si="3"/>
        <v>Ниже среднего в РФ</v>
      </c>
      <c r="AL22" s="47" t="str">
        <f t="shared" si="3"/>
        <v>Выше среднего в РФ</v>
      </c>
      <c r="AM22" s="47" t="str">
        <f t="shared" si="3"/>
        <v>Выше среднего в РФ</v>
      </c>
      <c r="AN22" s="47" t="str">
        <f t="shared" si="3"/>
        <v>Выше среднего в РФ</v>
      </c>
      <c r="AO22" s="47" t="str">
        <f t="shared" si="3"/>
        <v>Выше среднего в РФ</v>
      </c>
      <c r="AP22" s="47" t="str">
        <f t="shared" si="3"/>
        <v>Выше среднего в РФ</v>
      </c>
      <c r="AQ22" s="47" t="str">
        <f t="shared" si="3"/>
        <v>Ниже среднего в РФ</v>
      </c>
      <c r="AR22" s="47" t="str">
        <f t="shared" si="3"/>
        <v>Выше среднего в РФ</v>
      </c>
      <c r="AS22" s="47" t="str">
        <f t="shared" si="3"/>
        <v>Выше среднего в РФ</v>
      </c>
      <c r="AT22" s="47" t="str">
        <f t="shared" si="3"/>
        <v>Ниже среднего в РФ</v>
      </c>
      <c r="AU22" s="47" t="str">
        <f t="shared" si="3"/>
        <v>Выше среднего в РФ</v>
      </c>
      <c r="AV22" s="47" t="str">
        <f t="shared" si="3"/>
        <v>Ниже среднего в РФ</v>
      </c>
      <c r="AW22" s="47" t="str">
        <f t="shared" si="3"/>
        <v>Ниже среднего в РФ</v>
      </c>
      <c r="AX22" s="47" t="str">
        <f t="shared" si="3"/>
        <v>Ниже среднего в РФ</v>
      </c>
      <c r="AY22" s="47" t="str">
        <f t="shared" si="3"/>
        <v>Ниже среднего в РФ</v>
      </c>
      <c r="AZ22" s="47" t="str">
        <f t="shared" si="3"/>
        <v>Ниже среднего в РФ</v>
      </c>
      <c r="BA22" s="47" t="str">
        <f t="shared" si="3"/>
        <v>Выше среднего в РФ</v>
      </c>
      <c r="BB22" s="47" t="str">
        <f t="shared" si="3"/>
        <v>Ниже среднего в РФ</v>
      </c>
      <c r="BC22" s="47" t="str">
        <f t="shared" si="3"/>
        <v>Ниже среднего в РФ</v>
      </c>
      <c r="BD22" s="47" t="str">
        <f t="shared" si="3"/>
        <v>Выше среднего в РФ</v>
      </c>
      <c r="BE22" s="47" t="str">
        <f t="shared" si="3"/>
        <v>Ниже среднего в РФ</v>
      </c>
      <c r="BF22" s="47" t="str">
        <f t="shared" si="3"/>
        <v>Ниже среднего в РФ</v>
      </c>
      <c r="BG22" s="47" t="str">
        <f t="shared" si="3"/>
        <v>Ниже среднего в РФ</v>
      </c>
      <c r="BH22" s="47" t="str">
        <f t="shared" si="3"/>
        <v>Ниже среднего в РФ</v>
      </c>
      <c r="BI22" s="47" t="str">
        <f t="shared" si="3"/>
        <v>Ниже среднего в РФ</v>
      </c>
      <c r="BJ22" s="47" t="str">
        <f t="shared" si="3"/>
        <v>Выше среднего в РФ</v>
      </c>
      <c r="BK22" s="47" t="str">
        <f t="shared" si="3"/>
        <v>Ниже среднего в РФ</v>
      </c>
      <c r="BL22" s="47" t="str">
        <f t="shared" si="3"/>
        <v>Ниже среднего в РФ</v>
      </c>
      <c r="BM22" s="47" t="str">
        <f t="shared" ref="BM22:CD22" si="4">IF(BM20&lt;$B$20,"Ниже среднего в РФ","Выше среднего в РФ")</f>
        <v>Ниже среднего в РФ</v>
      </c>
      <c r="BN22" s="47" t="str">
        <f t="shared" si="4"/>
        <v>Ниже среднего в РФ</v>
      </c>
      <c r="BO22" s="47" t="str">
        <f t="shared" si="4"/>
        <v>Выше среднего в РФ</v>
      </c>
      <c r="BP22" s="47" t="str">
        <f t="shared" si="4"/>
        <v>Выше среднего в РФ</v>
      </c>
      <c r="BQ22" s="47" t="str">
        <f t="shared" si="4"/>
        <v>Выше среднего в РФ</v>
      </c>
      <c r="BR22" s="47" t="str">
        <f t="shared" si="4"/>
        <v>Ниже среднего в РФ</v>
      </c>
      <c r="BS22" s="47" t="str">
        <f t="shared" si="4"/>
        <v>Ниже среднего в РФ</v>
      </c>
      <c r="BT22" s="47" t="str">
        <f t="shared" si="4"/>
        <v>Ниже среднего в РФ</v>
      </c>
      <c r="BU22" s="47" t="str">
        <f t="shared" si="4"/>
        <v>Ниже среднего в РФ</v>
      </c>
      <c r="BV22" s="47" t="str">
        <f t="shared" si="4"/>
        <v>Ниже среднего в РФ</v>
      </c>
      <c r="BW22" s="47" t="str">
        <f t="shared" si="4"/>
        <v>Выше среднего в РФ</v>
      </c>
      <c r="BX22" s="47" t="str">
        <f t="shared" si="4"/>
        <v>Выше среднего в РФ</v>
      </c>
      <c r="BY22" s="47" t="str">
        <f t="shared" si="4"/>
        <v>Ниже среднего в РФ</v>
      </c>
      <c r="BZ22" s="47" t="str">
        <f t="shared" si="4"/>
        <v>Ниже среднего в РФ</v>
      </c>
      <c r="CA22" s="47" t="str">
        <f t="shared" si="4"/>
        <v>Ниже среднего в РФ</v>
      </c>
      <c r="CB22" s="47" t="str">
        <f t="shared" si="4"/>
        <v>Ниже среднего в РФ</v>
      </c>
      <c r="CC22" s="47" t="str">
        <f t="shared" si="4"/>
        <v>Ниже среднего в РФ</v>
      </c>
      <c r="CD22" s="47" t="str">
        <f t="shared" si="4"/>
        <v>Ниже среднего в РФ</v>
      </c>
    </row>
    <row r="24" spans="1:82" s="48" customFormat="1">
      <c r="A24" s="48" t="s">
        <v>1231</v>
      </c>
      <c r="B24" s="48">
        <f>B18/B6</f>
        <v>0.96371085163482217</v>
      </c>
      <c r="C24" s="48">
        <f t="shared" ref="C24:BN24" si="5">C18/C6</f>
        <v>0.48465474320031932</v>
      </c>
      <c r="D24" s="48">
        <f t="shared" si="5"/>
        <v>1.5528938933845255</v>
      </c>
      <c r="E24" s="48">
        <f t="shared" si="5"/>
        <v>0.57426789549802493</v>
      </c>
      <c r="F24" s="48">
        <f t="shared" si="5"/>
        <v>0.87481123848233699</v>
      </c>
      <c r="G24" s="48">
        <f t="shared" si="5"/>
        <v>1.6349631897970485</v>
      </c>
      <c r="H24" s="48">
        <f t="shared" si="5"/>
        <v>0.78659382910081799</v>
      </c>
      <c r="I24" s="48">
        <f t="shared" si="5"/>
        <v>0.85731048901214202</v>
      </c>
      <c r="J24" s="48">
        <f t="shared" si="5"/>
        <v>0.25225860529032862</v>
      </c>
      <c r="K24" s="48">
        <f t="shared" si="5"/>
        <v>1.154522391840624</v>
      </c>
      <c r="L24" s="48">
        <f t="shared" si="5"/>
        <v>1.0402996069596908</v>
      </c>
      <c r="M24" s="48">
        <f t="shared" si="5"/>
        <v>0.94988981372467185</v>
      </c>
      <c r="N24" s="48">
        <f t="shared" si="5"/>
        <v>1.3137761622372364</v>
      </c>
      <c r="O24" s="48">
        <f t="shared" si="5"/>
        <v>0.8876933323560392</v>
      </c>
      <c r="P24" s="48">
        <f t="shared" si="5"/>
        <v>2.4315377357932824</v>
      </c>
      <c r="Q24" s="48">
        <f t="shared" si="5"/>
        <v>0.55191354779714785</v>
      </c>
      <c r="R24" s="48">
        <f t="shared" si="5"/>
        <v>1.6581670704781704</v>
      </c>
      <c r="S24" s="48">
        <f t="shared" si="5"/>
        <v>0.88366407396570612</v>
      </c>
      <c r="T24" s="48">
        <f t="shared" si="5"/>
        <v>0.66057008419578356</v>
      </c>
      <c r="U24" s="48">
        <f t="shared" si="5"/>
        <v>2.630158826949538</v>
      </c>
      <c r="V24" s="48">
        <f t="shared" si="5"/>
        <v>0.86445994415991845</v>
      </c>
      <c r="W24" s="48">
        <f t="shared" si="5"/>
        <v>0.86301017683041092</v>
      </c>
      <c r="X24" s="48">
        <f t="shared" si="5"/>
        <v>0.68328399888534475</v>
      </c>
      <c r="Y24" s="48">
        <f t="shared" si="5"/>
        <v>0.666441979335476</v>
      </c>
      <c r="Z24" s="48">
        <f t="shared" si="5"/>
        <v>0.84439309162889109</v>
      </c>
      <c r="AA24" s="48">
        <f t="shared" si="5"/>
        <v>1.7888826926117365</v>
      </c>
      <c r="AB24" s="48">
        <f t="shared" si="5"/>
        <v>1.7695245186193906</v>
      </c>
      <c r="AC24" s="48">
        <f t="shared" si="5"/>
        <v>2.4769566916721195</v>
      </c>
      <c r="AD24" s="48">
        <f t="shared" si="5"/>
        <v>0.72338969418707011</v>
      </c>
      <c r="AE24" s="48">
        <f t="shared" si="5"/>
        <v>1.2145187102184853</v>
      </c>
      <c r="AF24" s="48">
        <f t="shared" si="5"/>
        <v>0.92719115036015176</v>
      </c>
      <c r="AG24" s="48">
        <f t="shared" si="5"/>
        <v>0.95710533333531134</v>
      </c>
      <c r="AH24" s="48">
        <f t="shared" si="5"/>
        <v>0.13624322388541518</v>
      </c>
      <c r="AI24" s="48">
        <f t="shared" si="5"/>
        <v>0.83910288255265753</v>
      </c>
      <c r="AJ24" s="48">
        <f t="shared" si="5"/>
        <v>1.4575501446143102</v>
      </c>
      <c r="AK24" s="48">
        <f t="shared" si="5"/>
        <v>1.0723226474119376</v>
      </c>
      <c r="AL24" s="48">
        <f t="shared" si="5"/>
        <v>0.9516682562066946</v>
      </c>
      <c r="AM24" s="48">
        <f t="shared" si="5"/>
        <v>3.9069277819552592</v>
      </c>
      <c r="AN24" s="48">
        <f t="shared" si="5"/>
        <v>1.4149805236485815</v>
      </c>
      <c r="AO24" s="48">
        <f t="shared" si="5"/>
        <v>0.73671190350136773</v>
      </c>
      <c r="AP24" s="48">
        <f t="shared" si="5"/>
        <v>0.74928826455297004</v>
      </c>
      <c r="AQ24" s="48">
        <f t="shared" si="5"/>
        <v>0.54569985204507288</v>
      </c>
      <c r="AR24" s="48">
        <f t="shared" si="5"/>
        <v>1.4250839924543612</v>
      </c>
      <c r="AS24" s="48">
        <f t="shared" si="5"/>
        <v>0.83021181325111582</v>
      </c>
      <c r="AT24" s="48">
        <f t="shared" si="5"/>
        <v>0.93417573124540798</v>
      </c>
      <c r="AU24" s="48">
        <f t="shared" si="5"/>
        <v>0.36545298179453939</v>
      </c>
      <c r="AV24" s="48">
        <f t="shared" si="5"/>
        <v>1.2507751101830376</v>
      </c>
      <c r="AW24" s="48">
        <f t="shared" si="5"/>
        <v>0.75982678985877961</v>
      </c>
      <c r="AX24" s="48">
        <f t="shared" si="5"/>
        <v>7.089317904691167E-2</v>
      </c>
      <c r="AY24" s="48">
        <f t="shared" si="5"/>
        <v>1.0771734258004013</v>
      </c>
      <c r="AZ24" s="48">
        <f t="shared" si="5"/>
        <v>0.96927529759454656</v>
      </c>
      <c r="BA24" s="48">
        <f t="shared" si="5"/>
        <v>0.92008399688319353</v>
      </c>
      <c r="BB24" s="48">
        <f t="shared" si="5"/>
        <v>0.8572094592102032</v>
      </c>
      <c r="BC24" s="48">
        <f t="shared" si="5"/>
        <v>0.51795685396217339</v>
      </c>
      <c r="BD24" s="48">
        <f t="shared" si="5"/>
        <v>1.3172831496082702</v>
      </c>
      <c r="BE24" s="48">
        <f t="shared" si="5"/>
        <v>0.61637458364227082</v>
      </c>
      <c r="BF24" s="48">
        <f t="shared" si="5"/>
        <v>0.94882610255893773</v>
      </c>
      <c r="BG24" s="48">
        <f t="shared" si="5"/>
        <v>0.83574717432239631</v>
      </c>
      <c r="BH24" s="48">
        <f t="shared" si="5"/>
        <v>1.3788170063221501</v>
      </c>
      <c r="BI24" s="48">
        <f t="shared" si="5"/>
        <v>1.0096716356022046</v>
      </c>
      <c r="BJ24" s="48">
        <f t="shared" si="5"/>
        <v>0.38665621958351226</v>
      </c>
      <c r="BK24" s="48">
        <f t="shared" si="5"/>
        <v>1.0507508843656985</v>
      </c>
      <c r="BL24" s="48">
        <f t="shared" si="5"/>
        <v>0.83756723499575947</v>
      </c>
      <c r="BM24" s="48">
        <f t="shared" si="5"/>
        <v>0.739255292424569</v>
      </c>
      <c r="BN24" s="48">
        <f t="shared" si="5"/>
        <v>0.98815717751944543</v>
      </c>
      <c r="BO24" s="48">
        <f t="shared" ref="BO24:CD24" si="6">BO18/BO6</f>
        <v>1.014306074005735</v>
      </c>
      <c r="BP24" s="48">
        <f t="shared" si="6"/>
        <v>0.82678008761581667</v>
      </c>
      <c r="BQ24" s="48">
        <f t="shared" si="6"/>
        <v>0.89469986428125048</v>
      </c>
      <c r="BR24" s="48">
        <f t="shared" si="6"/>
        <v>1.1950610358590832</v>
      </c>
      <c r="BS24" s="48">
        <f t="shared" si="6"/>
        <v>1.1379173950693919</v>
      </c>
      <c r="BT24" s="48">
        <f t="shared" si="6"/>
        <v>1.2654922075171169</v>
      </c>
      <c r="BU24" s="48">
        <f t="shared" si="6"/>
        <v>0.40589174644881959</v>
      </c>
      <c r="BV24" s="48">
        <f t="shared" si="6"/>
        <v>1.1107272593582402</v>
      </c>
      <c r="BW24" s="48">
        <f t="shared" si="6"/>
        <v>0.90907293396195543</v>
      </c>
      <c r="BX24" s="48">
        <f t="shared" si="6"/>
        <v>2.1810264457932513</v>
      </c>
      <c r="BY24" s="48">
        <f t="shared" si="6"/>
        <v>0.83331893671806789</v>
      </c>
      <c r="BZ24" s="48">
        <f t="shared" si="6"/>
        <v>1.1021728286262631</v>
      </c>
      <c r="CA24" s="48">
        <f t="shared" si="6"/>
        <v>0.73633525247542397</v>
      </c>
      <c r="CB24" s="48">
        <f t="shared" si="6"/>
        <v>2.0654325961447135</v>
      </c>
      <c r="CC24" s="48">
        <f t="shared" si="6"/>
        <v>0.9780420492915104</v>
      </c>
      <c r="CD24" s="48">
        <f t="shared" si="6"/>
        <v>0</v>
      </c>
    </row>
    <row r="25" spans="1:82">
      <c r="A25" t="s">
        <v>1232</v>
      </c>
      <c r="B25" s="57">
        <f>B24-1</f>
        <v>-3.6289148365177826E-2</v>
      </c>
      <c r="C25" s="57">
        <f t="shared" ref="C25:BN25" si="7">C24-1</f>
        <v>-0.51534525679968068</v>
      </c>
      <c r="D25" s="57">
        <f t="shared" si="7"/>
        <v>0.55289389338452555</v>
      </c>
      <c r="E25" s="57">
        <f t="shared" si="7"/>
        <v>-0.42573210450197507</v>
      </c>
      <c r="F25" s="57">
        <f t="shared" si="7"/>
        <v>-0.12518876151766301</v>
      </c>
      <c r="G25" s="57">
        <f t="shared" si="7"/>
        <v>0.63496318979704847</v>
      </c>
      <c r="H25" s="57">
        <f t="shared" si="7"/>
        <v>-0.21340617089918201</v>
      </c>
      <c r="I25" s="57">
        <f t="shared" si="7"/>
        <v>-0.14268951098785798</v>
      </c>
      <c r="J25" s="57">
        <f t="shared" si="7"/>
        <v>-0.74774139470967138</v>
      </c>
      <c r="K25" s="57">
        <f t="shared" si="7"/>
        <v>0.154522391840624</v>
      </c>
      <c r="L25" s="57">
        <f t="shared" si="7"/>
        <v>4.0299606959690815E-2</v>
      </c>
      <c r="M25" s="57">
        <f t="shared" si="7"/>
        <v>-5.011018627532815E-2</v>
      </c>
      <c r="N25" s="57">
        <f t="shared" si="7"/>
        <v>0.31377616223723637</v>
      </c>
      <c r="O25" s="57">
        <f t="shared" si="7"/>
        <v>-0.1123066676439608</v>
      </c>
      <c r="P25" s="57">
        <f t="shared" si="7"/>
        <v>1.4315377357932824</v>
      </c>
      <c r="Q25" s="57">
        <f t="shared" si="7"/>
        <v>-0.44808645220285215</v>
      </c>
      <c r="R25" s="57">
        <f t="shared" si="7"/>
        <v>0.65816707047817036</v>
      </c>
      <c r="S25" s="57">
        <f t="shared" si="7"/>
        <v>-0.11633592603429388</v>
      </c>
      <c r="T25" s="57">
        <f t="shared" si="7"/>
        <v>-0.33942991580421644</v>
      </c>
      <c r="U25" s="57">
        <f t="shared" si="7"/>
        <v>1.630158826949538</v>
      </c>
      <c r="V25" s="57">
        <f t="shared" si="7"/>
        <v>-0.13554005584008155</v>
      </c>
      <c r="W25" s="57">
        <f t="shared" si="7"/>
        <v>-0.13698982316958908</v>
      </c>
      <c r="X25" s="57">
        <f t="shared" si="7"/>
        <v>-0.31671600111465525</v>
      </c>
      <c r="Y25" s="57">
        <f t="shared" si="7"/>
        <v>-0.333558020664524</v>
      </c>
      <c r="Z25" s="57">
        <f t="shared" si="7"/>
        <v>-0.15560690837110891</v>
      </c>
      <c r="AA25" s="57">
        <f t="shared" si="7"/>
        <v>0.78888269261173649</v>
      </c>
      <c r="AB25" s="57">
        <f t="shared" si="7"/>
        <v>0.76952451861939064</v>
      </c>
      <c r="AC25" s="57">
        <f t="shared" si="7"/>
        <v>1.4769566916721195</v>
      </c>
      <c r="AD25" s="57">
        <f t="shared" si="7"/>
        <v>-0.27661030581292989</v>
      </c>
      <c r="AE25" s="57">
        <f t="shared" si="7"/>
        <v>0.21451871021848534</v>
      </c>
      <c r="AF25" s="57">
        <f t="shared" si="7"/>
        <v>-7.2808849639848239E-2</v>
      </c>
      <c r="AG25" s="57">
        <f t="shared" si="7"/>
        <v>-4.2894666664688663E-2</v>
      </c>
      <c r="AH25" s="57">
        <f t="shared" si="7"/>
        <v>-0.86375677611458479</v>
      </c>
      <c r="AI25" s="57">
        <f t="shared" si="7"/>
        <v>-0.16089711744734247</v>
      </c>
      <c r="AJ25" s="57">
        <f t="shared" si="7"/>
        <v>0.45755014461431021</v>
      </c>
      <c r="AK25" s="57">
        <f t="shared" si="7"/>
        <v>7.2322647411937613E-2</v>
      </c>
      <c r="AL25" s="57">
        <f t="shared" si="7"/>
        <v>-4.8331743793305404E-2</v>
      </c>
      <c r="AM25" s="57">
        <f t="shared" si="7"/>
        <v>2.9069277819552592</v>
      </c>
      <c r="AN25" s="57">
        <f t="shared" si="7"/>
        <v>0.41498052364858151</v>
      </c>
      <c r="AO25" s="57">
        <f t="shared" si="7"/>
        <v>-0.26328809649863227</v>
      </c>
      <c r="AP25" s="57">
        <f t="shared" si="7"/>
        <v>-0.25071173544702996</v>
      </c>
      <c r="AQ25" s="57">
        <f t="shared" si="7"/>
        <v>-0.45430014795492712</v>
      </c>
      <c r="AR25" s="57">
        <f t="shared" si="7"/>
        <v>0.42508399245436124</v>
      </c>
      <c r="AS25" s="57">
        <f t="shared" si="7"/>
        <v>-0.16978818674888418</v>
      </c>
      <c r="AT25" s="57">
        <f t="shared" si="7"/>
        <v>-6.5824268754592019E-2</v>
      </c>
      <c r="AU25" s="57">
        <f t="shared" si="7"/>
        <v>-0.63454701820546067</v>
      </c>
      <c r="AV25" s="57">
        <f t="shared" si="7"/>
        <v>0.25077511018303755</v>
      </c>
      <c r="AW25" s="57">
        <f t="shared" si="7"/>
        <v>-0.24017321014122039</v>
      </c>
      <c r="AX25" s="57">
        <f t="shared" si="7"/>
        <v>-0.92910682095308839</v>
      </c>
      <c r="AY25" s="57">
        <f t="shared" si="7"/>
        <v>7.7173425800401318E-2</v>
      </c>
      <c r="AZ25" s="57">
        <f t="shared" si="7"/>
        <v>-3.0724702405453441E-2</v>
      </c>
      <c r="BA25" s="57">
        <f t="shared" si="7"/>
        <v>-7.9916003116806467E-2</v>
      </c>
      <c r="BB25" s="57">
        <f t="shared" si="7"/>
        <v>-0.1427905407897968</v>
      </c>
      <c r="BC25" s="57">
        <f t="shared" si="7"/>
        <v>-0.48204314603782661</v>
      </c>
      <c r="BD25" s="57">
        <f t="shared" si="7"/>
        <v>0.3172831496082702</v>
      </c>
      <c r="BE25" s="57">
        <f t="shared" si="7"/>
        <v>-0.38362541635772918</v>
      </c>
      <c r="BF25" s="57">
        <f t="shared" si="7"/>
        <v>-5.1173897441062266E-2</v>
      </c>
      <c r="BG25" s="57">
        <f t="shared" si="7"/>
        <v>-0.16425282567760369</v>
      </c>
      <c r="BH25" s="57">
        <f t="shared" si="7"/>
        <v>0.3788170063221501</v>
      </c>
      <c r="BI25" s="57">
        <f t="shared" si="7"/>
        <v>9.6716356022046313E-3</v>
      </c>
      <c r="BJ25" s="57">
        <f t="shared" si="7"/>
        <v>-0.61334378041648774</v>
      </c>
      <c r="BK25" s="57">
        <f t="shared" si="7"/>
        <v>5.0750884365698523E-2</v>
      </c>
      <c r="BL25" s="57">
        <f t="shared" si="7"/>
        <v>-0.16243276500424053</v>
      </c>
      <c r="BM25" s="57">
        <f t="shared" si="7"/>
        <v>-0.260744707575431</v>
      </c>
      <c r="BN25" s="57">
        <f t="shared" si="7"/>
        <v>-1.1842822480554571E-2</v>
      </c>
      <c r="BO25" s="57">
        <f t="shared" ref="BO25:CD25" si="8">BO24-1</f>
        <v>1.4306074005735026E-2</v>
      </c>
      <c r="BP25" s="57">
        <f t="shared" si="8"/>
        <v>-0.17321991238418333</v>
      </c>
      <c r="BQ25" s="57">
        <f t="shared" si="8"/>
        <v>-0.10530013571874952</v>
      </c>
      <c r="BR25" s="57">
        <f t="shared" si="8"/>
        <v>0.19506103585908319</v>
      </c>
      <c r="BS25" s="57">
        <f t="shared" si="8"/>
        <v>0.13791739506939193</v>
      </c>
      <c r="BT25" s="57">
        <f t="shared" si="8"/>
        <v>0.26549220751711688</v>
      </c>
      <c r="BU25" s="57">
        <f t="shared" si="8"/>
        <v>-0.59410825355118035</v>
      </c>
      <c r="BV25" s="57">
        <f t="shared" si="8"/>
        <v>0.11072725935824024</v>
      </c>
      <c r="BW25" s="57">
        <f t="shared" si="8"/>
        <v>-9.0927066038044568E-2</v>
      </c>
      <c r="BX25" s="57">
        <f t="shared" si="8"/>
        <v>1.1810264457932513</v>
      </c>
      <c r="BY25" s="57">
        <f t="shared" si="8"/>
        <v>-0.16668106328193211</v>
      </c>
      <c r="BZ25" s="57">
        <f t="shared" si="8"/>
        <v>0.10217282862626309</v>
      </c>
      <c r="CA25" s="57">
        <f t="shared" si="8"/>
        <v>-0.26366474752457603</v>
      </c>
      <c r="CB25" s="57">
        <f t="shared" si="8"/>
        <v>1.0654325961447135</v>
      </c>
      <c r="CC25" s="57">
        <f t="shared" si="8"/>
        <v>-2.1957950708489604E-2</v>
      </c>
      <c r="CD25" s="57">
        <f t="shared" si="8"/>
        <v>-1</v>
      </c>
    </row>
    <row r="26" spans="1:82">
      <c r="B26" s="3" t="str">
        <f t="shared" ref="B26:AG26" si="9">IF(B25&lt;0,"падение доли","рост")</f>
        <v>падение доли</v>
      </c>
      <c r="C26" s="3" t="str">
        <f t="shared" si="9"/>
        <v>падение доли</v>
      </c>
      <c r="D26" s="3" t="str">
        <f t="shared" si="9"/>
        <v>рост</v>
      </c>
      <c r="E26" s="3" t="str">
        <f t="shared" si="9"/>
        <v>падение доли</v>
      </c>
      <c r="F26" s="3" t="str">
        <f t="shared" si="9"/>
        <v>падение доли</v>
      </c>
      <c r="G26" s="3" t="str">
        <f t="shared" si="9"/>
        <v>рост</v>
      </c>
      <c r="H26" s="3" t="str">
        <f t="shared" si="9"/>
        <v>падение доли</v>
      </c>
      <c r="I26" s="3" t="str">
        <f t="shared" si="9"/>
        <v>падение доли</v>
      </c>
      <c r="J26" s="3" t="str">
        <f t="shared" si="9"/>
        <v>падение доли</v>
      </c>
      <c r="K26" s="3" t="str">
        <f t="shared" si="9"/>
        <v>рост</v>
      </c>
      <c r="L26" s="3" t="str">
        <f t="shared" si="9"/>
        <v>рост</v>
      </c>
      <c r="M26" s="3" t="str">
        <f t="shared" si="9"/>
        <v>падение доли</v>
      </c>
      <c r="N26" s="3" t="str">
        <f t="shared" si="9"/>
        <v>рост</v>
      </c>
      <c r="O26" s="3" t="str">
        <f t="shared" si="9"/>
        <v>падение доли</v>
      </c>
      <c r="P26" s="3" t="str">
        <f t="shared" si="9"/>
        <v>рост</v>
      </c>
      <c r="Q26" s="3" t="str">
        <f t="shared" si="9"/>
        <v>падение доли</v>
      </c>
      <c r="R26" s="3" t="str">
        <f t="shared" si="9"/>
        <v>рост</v>
      </c>
      <c r="S26" s="3" t="str">
        <f t="shared" si="9"/>
        <v>падение доли</v>
      </c>
      <c r="T26" s="3" t="str">
        <f t="shared" si="9"/>
        <v>падение доли</v>
      </c>
      <c r="U26" s="3" t="str">
        <f t="shared" si="9"/>
        <v>рост</v>
      </c>
      <c r="V26" s="3" t="str">
        <f t="shared" si="9"/>
        <v>падение доли</v>
      </c>
      <c r="W26" s="3" t="str">
        <f t="shared" si="9"/>
        <v>падение доли</v>
      </c>
      <c r="X26" s="3" t="str">
        <f t="shared" si="9"/>
        <v>падение доли</v>
      </c>
      <c r="Y26" s="3" t="str">
        <f t="shared" si="9"/>
        <v>падение доли</v>
      </c>
      <c r="Z26" s="3" t="str">
        <f t="shared" si="9"/>
        <v>падение доли</v>
      </c>
      <c r="AA26" s="3" t="str">
        <f t="shared" si="9"/>
        <v>рост</v>
      </c>
      <c r="AB26" s="3" t="str">
        <f t="shared" si="9"/>
        <v>рост</v>
      </c>
      <c r="AC26" s="3" t="str">
        <f t="shared" si="9"/>
        <v>рост</v>
      </c>
      <c r="AD26" s="3" t="str">
        <f t="shared" si="9"/>
        <v>падение доли</v>
      </c>
      <c r="AE26" s="3" t="str">
        <f t="shared" si="9"/>
        <v>рост</v>
      </c>
      <c r="AF26" s="3" t="str">
        <f t="shared" si="9"/>
        <v>падение доли</v>
      </c>
      <c r="AG26" s="3" t="str">
        <f t="shared" si="9"/>
        <v>падение доли</v>
      </c>
      <c r="AH26" s="3" t="str">
        <f t="shared" ref="AH26:BM26" si="10">IF(AH25&lt;0,"падение доли","рост")</f>
        <v>падение доли</v>
      </c>
      <c r="AI26" s="3" t="str">
        <f t="shared" si="10"/>
        <v>падение доли</v>
      </c>
      <c r="AJ26" s="3" t="str">
        <f t="shared" si="10"/>
        <v>рост</v>
      </c>
      <c r="AK26" s="3" t="str">
        <f t="shared" si="10"/>
        <v>рост</v>
      </c>
      <c r="AL26" s="3" t="str">
        <f t="shared" si="10"/>
        <v>падение доли</v>
      </c>
      <c r="AM26" s="3" t="str">
        <f t="shared" si="10"/>
        <v>рост</v>
      </c>
      <c r="AN26" s="3" t="str">
        <f t="shared" si="10"/>
        <v>рост</v>
      </c>
      <c r="AO26" s="3" t="str">
        <f t="shared" si="10"/>
        <v>падение доли</v>
      </c>
      <c r="AP26" s="3" t="str">
        <f t="shared" si="10"/>
        <v>падение доли</v>
      </c>
      <c r="AQ26" s="3" t="str">
        <f t="shared" si="10"/>
        <v>падение доли</v>
      </c>
      <c r="AR26" s="3" t="str">
        <f t="shared" si="10"/>
        <v>рост</v>
      </c>
      <c r="AS26" s="3" t="str">
        <f t="shared" si="10"/>
        <v>падение доли</v>
      </c>
      <c r="AT26" s="3" t="str">
        <f t="shared" si="10"/>
        <v>падение доли</v>
      </c>
      <c r="AU26" s="3" t="str">
        <f t="shared" si="10"/>
        <v>падение доли</v>
      </c>
      <c r="AV26" s="3" t="str">
        <f t="shared" si="10"/>
        <v>рост</v>
      </c>
      <c r="AW26" s="3" t="str">
        <f t="shared" si="10"/>
        <v>падение доли</v>
      </c>
      <c r="AX26" s="3" t="str">
        <f t="shared" si="10"/>
        <v>падение доли</v>
      </c>
      <c r="AY26" s="3" t="str">
        <f t="shared" si="10"/>
        <v>рост</v>
      </c>
      <c r="AZ26" s="3" t="str">
        <f t="shared" si="10"/>
        <v>падение доли</v>
      </c>
      <c r="BA26" s="3" t="str">
        <f t="shared" si="10"/>
        <v>падение доли</v>
      </c>
      <c r="BB26" s="3" t="str">
        <f t="shared" si="10"/>
        <v>падение доли</v>
      </c>
      <c r="BC26" s="3" t="str">
        <f t="shared" si="10"/>
        <v>падение доли</v>
      </c>
      <c r="BD26" s="3" t="str">
        <f t="shared" si="10"/>
        <v>рост</v>
      </c>
      <c r="BE26" s="3" t="str">
        <f t="shared" si="10"/>
        <v>падение доли</v>
      </c>
      <c r="BF26" s="3" t="str">
        <f t="shared" si="10"/>
        <v>падение доли</v>
      </c>
      <c r="BG26" s="3" t="str">
        <f t="shared" si="10"/>
        <v>падение доли</v>
      </c>
      <c r="BH26" s="3" t="str">
        <f t="shared" si="10"/>
        <v>рост</v>
      </c>
      <c r="BI26" s="3" t="str">
        <f t="shared" si="10"/>
        <v>рост</v>
      </c>
      <c r="BJ26" s="3" t="str">
        <f t="shared" si="10"/>
        <v>падение доли</v>
      </c>
      <c r="BK26" s="3" t="str">
        <f t="shared" si="10"/>
        <v>рост</v>
      </c>
      <c r="BL26" s="3" t="str">
        <f t="shared" si="10"/>
        <v>падение доли</v>
      </c>
      <c r="BM26" s="3" t="str">
        <f t="shared" si="10"/>
        <v>падение доли</v>
      </c>
      <c r="BN26" s="3" t="str">
        <f t="shared" ref="BN26:CD26" si="11">IF(BN25&lt;0,"падение доли","рост")</f>
        <v>падение доли</v>
      </c>
      <c r="BO26" s="3" t="str">
        <f t="shared" si="11"/>
        <v>рост</v>
      </c>
      <c r="BP26" s="3" t="str">
        <f t="shared" si="11"/>
        <v>падение доли</v>
      </c>
      <c r="BQ26" s="3" t="str">
        <f t="shared" si="11"/>
        <v>падение доли</v>
      </c>
      <c r="BR26" s="3" t="str">
        <f t="shared" si="11"/>
        <v>рост</v>
      </c>
      <c r="BS26" s="3" t="str">
        <f t="shared" si="11"/>
        <v>рост</v>
      </c>
      <c r="BT26" s="3" t="str">
        <f t="shared" si="11"/>
        <v>рост</v>
      </c>
      <c r="BU26" s="3" t="str">
        <f t="shared" si="11"/>
        <v>падение доли</v>
      </c>
      <c r="BV26" s="3" t="str">
        <f t="shared" si="11"/>
        <v>рост</v>
      </c>
      <c r="BW26" s="3" t="str">
        <f t="shared" si="11"/>
        <v>падение доли</v>
      </c>
      <c r="BX26" s="3" t="str">
        <f t="shared" si="11"/>
        <v>рост</v>
      </c>
      <c r="BY26" s="3" t="str">
        <f t="shared" si="11"/>
        <v>падение доли</v>
      </c>
      <c r="BZ26" s="3" t="str">
        <f t="shared" si="11"/>
        <v>рост</v>
      </c>
      <c r="CA26" s="3" t="str">
        <f t="shared" si="11"/>
        <v>падение доли</v>
      </c>
      <c r="CB26" s="3" t="str">
        <f t="shared" si="11"/>
        <v>рост</v>
      </c>
      <c r="CC26" s="3" t="str">
        <f t="shared" si="11"/>
        <v>падение доли</v>
      </c>
      <c r="CD26" s="3" t="str">
        <f t="shared" si="11"/>
        <v>падение доли</v>
      </c>
    </row>
    <row r="29" spans="1:82">
      <c r="C29" s="15" t="str">
        <f>IF(C31=$B$33,"миним","")</f>
        <v/>
      </c>
      <c r="D29" s="15" t="str">
        <f t="shared" ref="D29:BO29" si="12">IF(D31=$B$33,"миним","")</f>
        <v/>
      </c>
      <c r="E29" s="15" t="str">
        <f t="shared" si="12"/>
        <v/>
      </c>
      <c r="F29" s="15" t="str">
        <f t="shared" si="12"/>
        <v/>
      </c>
      <c r="G29" s="15" t="str">
        <f t="shared" si="12"/>
        <v/>
      </c>
      <c r="H29" s="15" t="str">
        <f t="shared" si="12"/>
        <v/>
      </c>
      <c r="I29" s="15" t="str">
        <f t="shared" si="12"/>
        <v/>
      </c>
      <c r="J29" s="15" t="str">
        <f t="shared" si="12"/>
        <v/>
      </c>
      <c r="K29" s="15" t="str">
        <f t="shared" si="12"/>
        <v/>
      </c>
      <c r="L29" s="15" t="str">
        <f t="shared" si="12"/>
        <v/>
      </c>
      <c r="M29" s="15" t="str">
        <f t="shared" si="12"/>
        <v/>
      </c>
      <c r="N29" s="15" t="str">
        <f t="shared" si="12"/>
        <v/>
      </c>
      <c r="O29" s="15" t="str">
        <f t="shared" si="12"/>
        <v/>
      </c>
      <c r="P29" s="15" t="str">
        <f t="shared" si="12"/>
        <v/>
      </c>
      <c r="Q29" s="15" t="str">
        <f t="shared" si="12"/>
        <v/>
      </c>
      <c r="R29" s="15" t="str">
        <f t="shared" si="12"/>
        <v/>
      </c>
      <c r="S29" s="15" t="str">
        <f t="shared" si="12"/>
        <v/>
      </c>
      <c r="T29" s="15" t="str">
        <f t="shared" si="12"/>
        <v/>
      </c>
      <c r="U29" s="15" t="str">
        <f t="shared" si="12"/>
        <v/>
      </c>
      <c r="V29" s="15" t="str">
        <f t="shared" si="12"/>
        <v/>
      </c>
      <c r="W29" s="15" t="str">
        <f t="shared" si="12"/>
        <v/>
      </c>
      <c r="X29" s="15" t="str">
        <f t="shared" si="12"/>
        <v/>
      </c>
      <c r="Y29" s="15" t="str">
        <f t="shared" si="12"/>
        <v/>
      </c>
      <c r="Z29" s="15" t="str">
        <f t="shared" si="12"/>
        <v/>
      </c>
      <c r="AA29" s="15" t="str">
        <f t="shared" si="12"/>
        <v/>
      </c>
      <c r="AB29" s="15" t="str">
        <f t="shared" si="12"/>
        <v/>
      </c>
      <c r="AC29" s="15" t="str">
        <f t="shared" si="12"/>
        <v/>
      </c>
      <c r="AD29" s="15" t="str">
        <f t="shared" si="12"/>
        <v/>
      </c>
      <c r="AE29" s="15" t="str">
        <f t="shared" si="12"/>
        <v/>
      </c>
      <c r="AF29" s="15" t="str">
        <f t="shared" si="12"/>
        <v/>
      </c>
      <c r="AG29" s="15" t="str">
        <f t="shared" si="12"/>
        <v/>
      </c>
      <c r="AH29" s="15" t="str">
        <f t="shared" si="12"/>
        <v/>
      </c>
      <c r="AI29" s="15" t="str">
        <f t="shared" si="12"/>
        <v/>
      </c>
      <c r="AJ29" s="15" t="str">
        <f t="shared" si="12"/>
        <v/>
      </c>
      <c r="AK29" s="15" t="str">
        <f t="shared" si="12"/>
        <v/>
      </c>
      <c r="AL29" s="15" t="str">
        <f t="shared" si="12"/>
        <v/>
      </c>
      <c r="AM29" s="15" t="str">
        <f t="shared" si="12"/>
        <v/>
      </c>
      <c r="AN29" s="15" t="str">
        <f t="shared" si="12"/>
        <v/>
      </c>
      <c r="AO29" s="15" t="str">
        <f t="shared" si="12"/>
        <v/>
      </c>
      <c r="AP29" s="15" t="str">
        <f t="shared" si="12"/>
        <v/>
      </c>
      <c r="AQ29" s="15" t="str">
        <f t="shared" si="12"/>
        <v/>
      </c>
      <c r="AR29" s="15" t="str">
        <f t="shared" si="12"/>
        <v/>
      </c>
      <c r="AS29" s="15" t="str">
        <f t="shared" si="12"/>
        <v/>
      </c>
      <c r="AT29" s="15" t="str">
        <f t="shared" si="12"/>
        <v/>
      </c>
      <c r="AU29" s="15" t="str">
        <f t="shared" si="12"/>
        <v/>
      </c>
      <c r="AV29" s="53" t="str">
        <f t="shared" si="12"/>
        <v>миним</v>
      </c>
      <c r="AW29" s="15" t="str">
        <f t="shared" si="12"/>
        <v/>
      </c>
      <c r="AX29" s="15" t="str">
        <f t="shared" si="12"/>
        <v/>
      </c>
      <c r="AY29" s="15" t="str">
        <f t="shared" si="12"/>
        <v/>
      </c>
      <c r="AZ29" s="15" t="str">
        <f t="shared" si="12"/>
        <v/>
      </c>
      <c r="BA29" s="15" t="str">
        <f t="shared" si="12"/>
        <v/>
      </c>
      <c r="BB29" s="15" t="str">
        <f t="shared" si="12"/>
        <v/>
      </c>
      <c r="BC29" s="15" t="str">
        <f t="shared" si="12"/>
        <v/>
      </c>
      <c r="BD29" s="15" t="str">
        <f t="shared" si="12"/>
        <v/>
      </c>
      <c r="BE29" s="15" t="str">
        <f t="shared" si="12"/>
        <v/>
      </c>
      <c r="BF29" s="15" t="str">
        <f t="shared" si="12"/>
        <v/>
      </c>
      <c r="BG29" s="15" t="str">
        <f t="shared" si="12"/>
        <v/>
      </c>
      <c r="BH29" s="15" t="str">
        <f t="shared" si="12"/>
        <v/>
      </c>
      <c r="BI29" s="15" t="str">
        <f t="shared" si="12"/>
        <v/>
      </c>
      <c r="BJ29" s="15" t="str">
        <f t="shared" si="12"/>
        <v/>
      </c>
      <c r="BK29" s="15" t="str">
        <f t="shared" si="12"/>
        <v/>
      </c>
      <c r="BL29" s="15" t="str">
        <f t="shared" si="12"/>
        <v/>
      </c>
      <c r="BM29" s="15" t="str">
        <f t="shared" si="12"/>
        <v/>
      </c>
      <c r="BN29" s="15" t="str">
        <f t="shared" si="12"/>
        <v/>
      </c>
      <c r="BO29" s="15" t="str">
        <f t="shared" si="12"/>
        <v/>
      </c>
      <c r="BP29" s="15" t="str">
        <f t="shared" ref="BP29:CD29" si="13">IF(BP31=$B$33,"миним","")</f>
        <v/>
      </c>
      <c r="BQ29" s="15" t="str">
        <f t="shared" si="13"/>
        <v/>
      </c>
      <c r="BR29" s="15" t="str">
        <f t="shared" si="13"/>
        <v/>
      </c>
      <c r="BS29" s="15" t="str">
        <f t="shared" si="13"/>
        <v/>
      </c>
      <c r="BT29" s="15" t="str">
        <f t="shared" si="13"/>
        <v/>
      </c>
      <c r="BU29" s="15" t="str">
        <f t="shared" si="13"/>
        <v/>
      </c>
      <c r="BV29" s="15" t="str">
        <f t="shared" si="13"/>
        <v/>
      </c>
      <c r="BW29" s="15" t="str">
        <f t="shared" si="13"/>
        <v/>
      </c>
      <c r="BX29" s="15" t="str">
        <f t="shared" si="13"/>
        <v/>
      </c>
      <c r="BY29" s="15" t="str">
        <f t="shared" si="13"/>
        <v/>
      </c>
      <c r="BZ29" s="15" t="str">
        <f t="shared" si="13"/>
        <v/>
      </c>
      <c r="CA29" s="15" t="str">
        <f t="shared" si="13"/>
        <v/>
      </c>
      <c r="CB29" s="15" t="str">
        <f t="shared" si="13"/>
        <v/>
      </c>
      <c r="CC29" s="15" t="str">
        <f t="shared" si="13"/>
        <v/>
      </c>
      <c r="CD29" s="15" t="str">
        <f t="shared" si="13"/>
        <v/>
      </c>
    </row>
    <row r="30" spans="1:82">
      <c r="C30" s="15" t="str">
        <f>IF(C31=$B$32,"макс!","")</f>
        <v/>
      </c>
      <c r="D30" s="15" t="str">
        <f t="shared" ref="D30:BO30" si="14">IF(D31=$B$32,"макс!","")</f>
        <v/>
      </c>
      <c r="E30" s="15" t="str">
        <f t="shared" si="14"/>
        <v/>
      </c>
      <c r="F30" s="15" t="str">
        <f t="shared" si="14"/>
        <v/>
      </c>
      <c r="G30" s="15" t="str">
        <f t="shared" si="14"/>
        <v/>
      </c>
      <c r="H30" s="15" t="str">
        <f t="shared" si="14"/>
        <v/>
      </c>
      <c r="I30" s="15" t="str">
        <f t="shared" si="14"/>
        <v/>
      </c>
      <c r="J30" s="15" t="str">
        <f t="shared" si="14"/>
        <v/>
      </c>
      <c r="K30" s="15" t="str">
        <f t="shared" si="14"/>
        <v/>
      </c>
      <c r="L30" s="15" t="str">
        <f t="shared" si="14"/>
        <v/>
      </c>
      <c r="M30" s="15" t="str">
        <f t="shared" si="14"/>
        <v/>
      </c>
      <c r="N30" s="15" t="str">
        <f t="shared" si="14"/>
        <v/>
      </c>
      <c r="O30" s="15" t="str">
        <f t="shared" si="14"/>
        <v/>
      </c>
      <c r="P30" s="15" t="str">
        <f t="shared" si="14"/>
        <v/>
      </c>
      <c r="Q30" s="15" t="str">
        <f t="shared" si="14"/>
        <v/>
      </c>
      <c r="R30" s="15" t="str">
        <f t="shared" si="14"/>
        <v/>
      </c>
      <c r="S30" s="15" t="str">
        <f t="shared" si="14"/>
        <v/>
      </c>
      <c r="T30" s="15" t="str">
        <f t="shared" si="14"/>
        <v/>
      </c>
      <c r="U30" s="15" t="str">
        <f t="shared" si="14"/>
        <v/>
      </c>
      <c r="V30" s="15" t="str">
        <f t="shared" si="14"/>
        <v/>
      </c>
      <c r="W30" s="15" t="str">
        <f t="shared" si="14"/>
        <v/>
      </c>
      <c r="X30" s="15" t="str">
        <f t="shared" si="14"/>
        <v/>
      </c>
      <c r="Y30" s="15" t="str">
        <f t="shared" si="14"/>
        <v/>
      </c>
      <c r="Z30" s="15" t="str">
        <f t="shared" si="14"/>
        <v/>
      </c>
      <c r="AA30" s="15" t="str">
        <f t="shared" si="14"/>
        <v/>
      </c>
      <c r="AB30" s="15" t="str">
        <f t="shared" si="14"/>
        <v/>
      </c>
      <c r="AC30" s="15" t="str">
        <f t="shared" si="14"/>
        <v/>
      </c>
      <c r="AD30" s="15" t="str">
        <f t="shared" si="14"/>
        <v/>
      </c>
      <c r="AE30" s="15" t="str">
        <f t="shared" si="14"/>
        <v/>
      </c>
      <c r="AF30" s="15" t="str">
        <f t="shared" si="14"/>
        <v/>
      </c>
      <c r="AG30" s="15" t="str">
        <f t="shared" si="14"/>
        <v/>
      </c>
      <c r="AH30" s="53" t="str">
        <f t="shared" si="14"/>
        <v>макс!</v>
      </c>
      <c r="AI30" s="15" t="str">
        <f t="shared" si="14"/>
        <v/>
      </c>
      <c r="AJ30" s="15" t="str">
        <f t="shared" si="14"/>
        <v/>
      </c>
      <c r="AK30" s="15" t="str">
        <f t="shared" si="14"/>
        <v/>
      </c>
      <c r="AL30" s="15" t="str">
        <f t="shared" si="14"/>
        <v/>
      </c>
      <c r="AM30" s="15" t="str">
        <f t="shared" si="14"/>
        <v/>
      </c>
      <c r="AN30" s="15" t="str">
        <f t="shared" si="14"/>
        <v/>
      </c>
      <c r="AO30" s="15" t="str">
        <f t="shared" si="14"/>
        <v/>
      </c>
      <c r="AP30" s="15" t="str">
        <f t="shared" si="14"/>
        <v/>
      </c>
      <c r="AQ30" s="15" t="str">
        <f t="shared" si="14"/>
        <v/>
      </c>
      <c r="AR30" s="15" t="str">
        <f t="shared" si="14"/>
        <v/>
      </c>
      <c r="AS30" s="15" t="str">
        <f t="shared" si="14"/>
        <v/>
      </c>
      <c r="AT30" s="15" t="str">
        <f t="shared" si="14"/>
        <v/>
      </c>
      <c r="AU30" s="15" t="str">
        <f t="shared" si="14"/>
        <v/>
      </c>
      <c r="AV30" s="15" t="str">
        <f t="shared" si="14"/>
        <v/>
      </c>
      <c r="AW30" s="15" t="str">
        <f t="shared" si="14"/>
        <v/>
      </c>
      <c r="AX30" s="15" t="str">
        <f t="shared" si="14"/>
        <v/>
      </c>
      <c r="AY30" s="15" t="str">
        <f t="shared" si="14"/>
        <v/>
      </c>
      <c r="AZ30" s="15" t="str">
        <f t="shared" si="14"/>
        <v/>
      </c>
      <c r="BA30" s="15" t="str">
        <f t="shared" si="14"/>
        <v/>
      </c>
      <c r="BB30" s="15" t="str">
        <f t="shared" si="14"/>
        <v/>
      </c>
      <c r="BC30" s="15" t="str">
        <f t="shared" si="14"/>
        <v/>
      </c>
      <c r="BD30" s="15" t="str">
        <f t="shared" si="14"/>
        <v/>
      </c>
      <c r="BE30" s="15" t="str">
        <f t="shared" si="14"/>
        <v/>
      </c>
      <c r="BF30" s="15" t="str">
        <f t="shared" si="14"/>
        <v/>
      </c>
      <c r="BG30" s="15" t="str">
        <f t="shared" si="14"/>
        <v/>
      </c>
      <c r="BH30" s="15" t="str">
        <f t="shared" si="14"/>
        <v/>
      </c>
      <c r="BI30" s="15" t="str">
        <f t="shared" si="14"/>
        <v/>
      </c>
      <c r="BJ30" s="15" t="str">
        <f t="shared" si="14"/>
        <v/>
      </c>
      <c r="BK30" s="15" t="str">
        <f t="shared" si="14"/>
        <v/>
      </c>
      <c r="BL30" s="15" t="str">
        <f t="shared" si="14"/>
        <v/>
      </c>
      <c r="BM30" s="15" t="str">
        <f t="shared" si="14"/>
        <v/>
      </c>
      <c r="BN30" s="15" t="str">
        <f t="shared" si="14"/>
        <v/>
      </c>
      <c r="BO30" s="15" t="str">
        <f t="shared" si="14"/>
        <v/>
      </c>
      <c r="BP30" s="15" t="str">
        <f t="shared" ref="BP30:CD30" si="15">IF(BP31=$B$32,"макс!","")</f>
        <v/>
      </c>
      <c r="BQ30" s="15" t="str">
        <f t="shared" si="15"/>
        <v/>
      </c>
      <c r="BR30" s="15" t="str">
        <f t="shared" si="15"/>
        <v/>
      </c>
      <c r="BS30" s="15" t="str">
        <f t="shared" si="15"/>
        <v/>
      </c>
      <c r="BT30" s="15" t="str">
        <f t="shared" si="15"/>
        <v/>
      </c>
      <c r="BU30" s="15" t="str">
        <f t="shared" si="15"/>
        <v/>
      </c>
      <c r="BV30" s="15" t="str">
        <f t="shared" si="15"/>
        <v/>
      </c>
      <c r="BW30" s="15" t="str">
        <f t="shared" si="15"/>
        <v/>
      </c>
      <c r="BX30" s="15" t="str">
        <f t="shared" si="15"/>
        <v/>
      </c>
      <c r="BY30" s="15" t="str">
        <f t="shared" si="15"/>
        <v/>
      </c>
      <c r="BZ30" s="15" t="str">
        <f t="shared" si="15"/>
        <v/>
      </c>
      <c r="CA30" s="15" t="str">
        <f t="shared" si="15"/>
        <v/>
      </c>
      <c r="CB30" s="15" t="str">
        <f t="shared" si="15"/>
        <v/>
      </c>
      <c r="CC30" s="15" t="str">
        <f t="shared" si="15"/>
        <v/>
      </c>
      <c r="CD30" s="15" t="str">
        <f t="shared" si="15"/>
        <v/>
      </c>
    </row>
    <row r="31" spans="1:82">
      <c r="A31" t="s">
        <v>1224</v>
      </c>
      <c r="B31" s="49">
        <f>ROUND(STDEV(B6:B18),6)</f>
        <v>9.9200000000000004E-4</v>
      </c>
      <c r="C31" s="49">
        <f>ROUND(STDEV(C6:C18),6)</f>
        <v>1.9996E-2</v>
      </c>
      <c r="D31" s="49">
        <f t="shared" ref="D31:BO31" si="16">ROUND(STDEV(D6:D18),6)</f>
        <v>3.3969999999999998E-3</v>
      </c>
      <c r="E31" s="49">
        <f t="shared" si="16"/>
        <v>4.248E-3</v>
      </c>
      <c r="F31" s="49">
        <f t="shared" si="16"/>
        <v>2.7699999999999999E-3</v>
      </c>
      <c r="G31" s="49">
        <f t="shared" si="16"/>
        <v>7.2779999999999997E-3</v>
      </c>
      <c r="H31" s="49">
        <f t="shared" si="16"/>
        <v>8.7290000000000006E-3</v>
      </c>
      <c r="I31" s="49">
        <f t="shared" si="16"/>
        <v>1.3089999999999999E-2</v>
      </c>
      <c r="J31" s="49">
        <f t="shared" si="16"/>
        <v>1.005E-2</v>
      </c>
      <c r="K31" s="49">
        <f t="shared" si="16"/>
        <v>4.1910000000000003E-3</v>
      </c>
      <c r="L31" s="49">
        <f t="shared" si="16"/>
        <v>6.5300000000000004E-4</v>
      </c>
      <c r="M31" s="49">
        <f t="shared" si="16"/>
        <v>1.916E-3</v>
      </c>
      <c r="N31" s="49">
        <f t="shared" si="16"/>
        <v>6.2769999999999996E-3</v>
      </c>
      <c r="O31" s="49">
        <f t="shared" si="16"/>
        <v>3.8040000000000001E-3</v>
      </c>
      <c r="P31" s="49">
        <f t="shared" si="16"/>
        <v>2.2339999999999999E-2</v>
      </c>
      <c r="Q31" s="49">
        <f t="shared" si="16"/>
        <v>1.2579E-2</v>
      </c>
      <c r="R31" s="49">
        <f t="shared" si="16"/>
        <v>4.7390000000000002E-3</v>
      </c>
      <c r="S31" s="49">
        <f t="shared" si="16"/>
        <v>5.1710000000000002E-3</v>
      </c>
      <c r="T31" s="49">
        <f t="shared" si="16"/>
        <v>6.143E-3</v>
      </c>
      <c r="U31" s="49">
        <f t="shared" si="16"/>
        <v>2.1676000000000001E-2</v>
      </c>
      <c r="V31" s="49">
        <f t="shared" si="16"/>
        <v>1.337E-2</v>
      </c>
      <c r="W31" s="49">
        <f t="shared" si="16"/>
        <v>2.7339999999999999E-3</v>
      </c>
      <c r="X31" s="49">
        <f t="shared" si="16"/>
        <v>7.2820000000000003E-3</v>
      </c>
      <c r="Y31" s="49">
        <f t="shared" si="16"/>
        <v>8.4410000000000006E-3</v>
      </c>
      <c r="Z31" s="49">
        <f t="shared" si="16"/>
        <v>6.8950000000000001E-3</v>
      </c>
      <c r="AA31" s="49">
        <f t="shared" si="16"/>
        <v>1.6150000000000001E-2</v>
      </c>
      <c r="AB31" s="49">
        <f t="shared" si="16"/>
        <v>2.2046E-2</v>
      </c>
      <c r="AC31" s="49">
        <f t="shared" si="16"/>
        <v>2.1288999999999999E-2</v>
      </c>
      <c r="AD31" s="49">
        <f t="shared" si="16"/>
        <v>7.0829999999999999E-3</v>
      </c>
      <c r="AE31" s="49">
        <f t="shared" si="16"/>
        <v>4.457E-3</v>
      </c>
      <c r="AF31" s="49">
        <f t="shared" si="16"/>
        <v>1.5319999999999999E-3</v>
      </c>
      <c r="AG31" s="49">
        <f t="shared" si="16"/>
        <v>3.5469999999999998E-3</v>
      </c>
      <c r="AH31" s="49">
        <f t="shared" si="16"/>
        <v>6.3480999999999996E-2</v>
      </c>
      <c r="AI31" s="49">
        <f t="shared" si="16"/>
        <v>7.3130000000000001E-3</v>
      </c>
      <c r="AJ31" s="49">
        <f t="shared" si="16"/>
        <v>4.4929999999999996E-3</v>
      </c>
      <c r="AK31" s="49">
        <f t="shared" si="16"/>
        <v>3.0240000000000002E-3</v>
      </c>
      <c r="AL31" s="49">
        <f t="shared" si="16"/>
        <v>9.8930000000000008E-3</v>
      </c>
      <c r="AM31" s="49">
        <f t="shared" si="16"/>
        <v>1.7845E-2</v>
      </c>
      <c r="AN31" s="49">
        <f t="shared" si="16"/>
        <v>2.3365E-2</v>
      </c>
      <c r="AO31" s="49">
        <f t="shared" si="16"/>
        <v>5.1799999999999997E-3</v>
      </c>
      <c r="AP31" s="49">
        <f t="shared" si="16"/>
        <v>4.9179999999999996E-3</v>
      </c>
      <c r="AQ31" s="49">
        <f t="shared" si="16"/>
        <v>7.9500000000000003E-4</v>
      </c>
      <c r="AR31" s="49">
        <f t="shared" si="16"/>
        <v>6.5550000000000001E-3</v>
      </c>
      <c r="AS31" s="49">
        <f t="shared" si="16"/>
        <v>7.489E-3</v>
      </c>
      <c r="AT31" s="49">
        <f t="shared" si="16"/>
        <v>3.124E-3</v>
      </c>
      <c r="AU31" s="49">
        <f t="shared" si="16"/>
        <v>2.6477000000000001E-2</v>
      </c>
      <c r="AV31" s="49">
        <f t="shared" si="16"/>
        <v>9.1000000000000003E-5</v>
      </c>
      <c r="AW31" s="49">
        <f t="shared" si="16"/>
        <v>3.0360000000000001E-3</v>
      </c>
      <c r="AX31" s="49">
        <f t="shared" si="16"/>
        <v>4.8391000000000003E-2</v>
      </c>
      <c r="AY31" s="49">
        <f t="shared" si="16"/>
        <v>2.3319999999999999E-3</v>
      </c>
      <c r="AZ31" s="49">
        <f t="shared" si="16"/>
        <v>2.2920000000000002E-3</v>
      </c>
      <c r="BA31" s="49">
        <f t="shared" si="16"/>
        <v>1.7899999999999999E-3</v>
      </c>
      <c r="BB31" s="49">
        <f t="shared" si="16"/>
        <v>2.836E-3</v>
      </c>
      <c r="BC31" s="49">
        <f t="shared" si="16"/>
        <v>8.0450000000000001E-3</v>
      </c>
      <c r="BD31" s="49">
        <f t="shared" si="16"/>
        <v>9.3650000000000001E-3</v>
      </c>
      <c r="BE31" s="49">
        <f t="shared" si="16"/>
        <v>3.7799999999999999E-3</v>
      </c>
      <c r="BF31" s="49">
        <f t="shared" si="16"/>
        <v>8.1800000000000004E-4</v>
      </c>
      <c r="BG31" s="49">
        <f t="shared" si="16"/>
        <v>2.1810000000000002E-3</v>
      </c>
      <c r="BH31" s="49">
        <f t="shared" si="16"/>
        <v>1.5920000000000001E-3</v>
      </c>
      <c r="BI31" s="49">
        <f t="shared" si="16"/>
        <v>1.5969999999999999E-3</v>
      </c>
      <c r="BJ31" s="49">
        <f t="shared" si="16"/>
        <v>3.3798000000000002E-2</v>
      </c>
      <c r="BK31" s="49">
        <f t="shared" si="16"/>
        <v>1.0460000000000001E-3</v>
      </c>
      <c r="BL31" s="49">
        <f t="shared" si="16"/>
        <v>2.4780000000000002E-3</v>
      </c>
      <c r="BM31" s="49">
        <f t="shared" si="16"/>
        <v>3.6099999999999999E-3</v>
      </c>
      <c r="BN31" s="49">
        <f t="shared" si="16"/>
        <v>1.361E-3</v>
      </c>
      <c r="BO31" s="49">
        <f t="shared" si="16"/>
        <v>9.41E-4</v>
      </c>
      <c r="BP31" s="49">
        <f t="shared" ref="BP31:CD31" si="17">ROUND(STDEV(BP6:BP18),6)</f>
        <v>3.4619999999999998E-3</v>
      </c>
      <c r="BQ31" s="49">
        <f t="shared" si="17"/>
        <v>2.5360000000000001E-3</v>
      </c>
      <c r="BR31" s="49">
        <f t="shared" si="17"/>
        <v>4.1619999999999999E-3</v>
      </c>
      <c r="BS31" s="49">
        <f t="shared" si="17"/>
        <v>2.0449999999999999E-3</v>
      </c>
      <c r="BT31" s="49">
        <f t="shared" si="17"/>
        <v>3.0379999999999999E-3</v>
      </c>
      <c r="BU31" s="49">
        <f t="shared" si="17"/>
        <v>6.1500000000000001E-3</v>
      </c>
      <c r="BV31" s="49">
        <f t="shared" si="17"/>
        <v>2.5799999999999998E-3</v>
      </c>
      <c r="BW31" s="49">
        <f t="shared" si="17"/>
        <v>1.2007E-2</v>
      </c>
      <c r="BX31" s="49">
        <f t="shared" si="17"/>
        <v>1.6843E-2</v>
      </c>
      <c r="BY31" s="49">
        <f t="shared" si="17"/>
        <v>1.6000000000000001E-3</v>
      </c>
      <c r="BZ31" s="49">
        <f t="shared" si="17"/>
        <v>2.0089999999999999E-3</v>
      </c>
      <c r="CA31" s="49">
        <f t="shared" si="17"/>
        <v>1.647E-3</v>
      </c>
      <c r="CB31" s="49">
        <f t="shared" si="17"/>
        <v>3.503E-3</v>
      </c>
      <c r="CC31" s="49">
        <f t="shared" si="17"/>
        <v>1.668E-3</v>
      </c>
      <c r="CD31" s="49">
        <f t="shared" si="17"/>
        <v>4.1199999999999999E-4</v>
      </c>
    </row>
    <row r="32" spans="1:82">
      <c r="A32" t="s">
        <v>1225</v>
      </c>
      <c r="B32" s="50">
        <f>ROUND(MAX(C31:CD31),6)</f>
        <v>6.3480999999999996E-2</v>
      </c>
    </row>
    <row r="33" spans="1:3">
      <c r="A33" t="s">
        <v>1226</v>
      </c>
      <c r="B33" s="50">
        <f>MIN(C31:CD31)</f>
        <v>9.1000000000000003E-5</v>
      </c>
    </row>
    <row r="36" spans="1:3">
      <c r="A36" s="3" t="s">
        <v>1234</v>
      </c>
      <c r="B36" s="3" t="s">
        <v>1235</v>
      </c>
      <c r="C36" s="49">
        <f>CORREL(C20:CD20,C24:CD24)</f>
        <v>6.6742133083776869E-2</v>
      </c>
    </row>
    <row r="37" spans="1:3">
      <c r="A37" s="3" t="s">
        <v>1236</v>
      </c>
      <c r="B37" s="3" t="s">
        <v>1224</v>
      </c>
      <c r="C37" s="59">
        <f>CORREL(C20:CD20,C31:CD31)</f>
        <v>0.43984410039916116</v>
      </c>
    </row>
    <row r="38" spans="1:3">
      <c r="A38" t="s">
        <v>1235</v>
      </c>
      <c r="B38" t="s">
        <v>1224</v>
      </c>
      <c r="C38" s="49">
        <f>CORREL(C24:CD24,C31:CD31)</f>
        <v>1.5774916441008313E-2</v>
      </c>
    </row>
    <row r="40" spans="1:3">
      <c r="A40" t="s">
        <v>1224</v>
      </c>
      <c r="B40" t="s">
        <v>1237</v>
      </c>
      <c r="C40" s="49">
        <f>CORREL(C31:CD31,просрочки!C5:CD5)</f>
        <v>-0.11443266556334021</v>
      </c>
    </row>
    <row r="42" spans="1:3">
      <c r="A42" t="s">
        <v>1238</v>
      </c>
      <c r="B42" t="s">
        <v>1239</v>
      </c>
      <c r="C42" s="49">
        <f>CORREL(C20:CD20,кредиты!C5:CD5)</f>
        <v>-4.0146846976022048E-2</v>
      </c>
    </row>
    <row r="44" spans="1:3">
      <c r="A44" t="s">
        <v>1224</v>
      </c>
      <c r="B44" t="s">
        <v>1239</v>
      </c>
      <c r="C44" s="49">
        <f>CORREL(C31:CD31,кредиты!C5:CD5)</f>
        <v>-0.13080738760876254</v>
      </c>
    </row>
    <row r="46" spans="1:3">
      <c r="A46" t="s">
        <v>1240</v>
      </c>
      <c r="B46" t="s">
        <v>1241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28515625" customWidth="1"/>
    <col min="2" max="2" width="18.28515625" style="14" customWidth="1"/>
    <col min="3" max="3" width="15.85546875" customWidth="1"/>
    <col min="4" max="4" width="17.85546875" customWidth="1"/>
    <col min="5" max="5" width="14.42578125" customWidth="1"/>
    <col min="6" max="6" width="14" customWidth="1"/>
    <col min="8" max="8" width="16.85546875" customWidth="1"/>
  </cols>
  <sheetData>
    <row r="1" spans="1:8" ht="76.5">
      <c r="A1" s="29" t="s">
        <v>55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800900</v>
      </c>
      <c r="C9" s="32">
        <v>786</v>
      </c>
      <c r="D9" s="32">
        <v>0</v>
      </c>
      <c r="E9" s="32">
        <v>0</v>
      </c>
      <c r="F9" s="32">
        <v>113093</v>
      </c>
      <c r="G9" s="32" t="s">
        <v>523</v>
      </c>
      <c r="H9" s="7">
        <f>B9+D9+F9</f>
        <v>913993</v>
      </c>
    </row>
    <row r="10" spans="1:8" ht="15.75" thickBot="1">
      <c r="A10" s="33">
        <v>41306</v>
      </c>
      <c r="B10" s="32">
        <v>801822</v>
      </c>
      <c r="C10" s="32">
        <v>778</v>
      </c>
      <c r="D10" s="32">
        <v>0</v>
      </c>
      <c r="E10" s="32">
        <v>0</v>
      </c>
      <c r="F10" s="32">
        <v>115867</v>
      </c>
      <c r="G10" s="32" t="s">
        <v>524</v>
      </c>
      <c r="H10" s="7">
        <f t="shared" ref="H10:H21" si="0">B10+D10+F10</f>
        <v>917689</v>
      </c>
    </row>
    <row r="11" spans="1:8" ht="15.75" thickBot="1">
      <c r="A11" s="33">
        <v>41334</v>
      </c>
      <c r="B11" s="32">
        <v>845321</v>
      </c>
      <c r="C11" s="32" t="s">
        <v>525</v>
      </c>
      <c r="D11" s="32">
        <v>0</v>
      </c>
      <c r="E11" s="32">
        <v>0</v>
      </c>
      <c r="F11" s="32">
        <v>119361</v>
      </c>
      <c r="G11" s="32" t="s">
        <v>526</v>
      </c>
      <c r="H11" s="7">
        <f t="shared" si="0"/>
        <v>964682</v>
      </c>
    </row>
    <row r="12" spans="1:8" ht="15.75" thickBot="1">
      <c r="A12" s="33">
        <v>41365</v>
      </c>
      <c r="B12" s="32">
        <v>899481</v>
      </c>
      <c r="C12" s="32">
        <v>0</v>
      </c>
      <c r="D12" s="32">
        <v>0</v>
      </c>
      <c r="E12" s="32">
        <v>0</v>
      </c>
      <c r="F12" s="32">
        <v>121300</v>
      </c>
      <c r="G12" s="32" t="s">
        <v>527</v>
      </c>
      <c r="H12" s="7">
        <f t="shared" si="0"/>
        <v>1020781</v>
      </c>
    </row>
    <row r="13" spans="1:8" ht="15.75" thickBot="1">
      <c r="A13" s="33">
        <v>41395</v>
      </c>
      <c r="B13" s="32">
        <v>1062396</v>
      </c>
      <c r="C13" s="32">
        <v>0</v>
      </c>
      <c r="D13" s="32">
        <v>0</v>
      </c>
      <c r="E13" s="32">
        <v>0</v>
      </c>
      <c r="F13" s="32">
        <v>125576</v>
      </c>
      <c r="G13" s="32" t="s">
        <v>528</v>
      </c>
      <c r="H13" s="7">
        <f t="shared" si="0"/>
        <v>1187972</v>
      </c>
    </row>
    <row r="14" spans="1:8" ht="15.75" thickBot="1">
      <c r="A14" s="33">
        <v>41426</v>
      </c>
      <c r="B14" s="32">
        <v>925257</v>
      </c>
      <c r="C14" s="32">
        <v>0</v>
      </c>
      <c r="D14" s="32">
        <v>0</v>
      </c>
      <c r="E14" s="32">
        <v>0</v>
      </c>
      <c r="F14" s="32">
        <v>134754</v>
      </c>
      <c r="G14" s="32" t="s">
        <v>529</v>
      </c>
      <c r="H14" s="7">
        <f t="shared" si="0"/>
        <v>1060011</v>
      </c>
    </row>
    <row r="15" spans="1:8" ht="15.75" thickBot="1">
      <c r="A15" s="33">
        <v>41456</v>
      </c>
      <c r="B15" s="32">
        <v>920339</v>
      </c>
      <c r="C15" s="32">
        <v>0</v>
      </c>
      <c r="D15" s="32">
        <v>0</v>
      </c>
      <c r="E15" s="32">
        <v>0</v>
      </c>
      <c r="F15" s="32">
        <v>139410</v>
      </c>
      <c r="G15" s="32" t="s">
        <v>530</v>
      </c>
      <c r="H15" s="7">
        <f t="shared" si="0"/>
        <v>1059749</v>
      </c>
    </row>
    <row r="16" spans="1:8" ht="15.75" thickBot="1">
      <c r="A16" s="33">
        <v>41487</v>
      </c>
      <c r="B16" s="32">
        <v>1008620</v>
      </c>
      <c r="C16" s="32">
        <v>0</v>
      </c>
      <c r="D16" s="32">
        <v>0</v>
      </c>
      <c r="E16" s="32">
        <v>0</v>
      </c>
      <c r="F16" s="32">
        <v>146262</v>
      </c>
      <c r="G16" s="32" t="s">
        <v>531</v>
      </c>
      <c r="H16" s="7">
        <f t="shared" si="0"/>
        <v>1154882</v>
      </c>
    </row>
    <row r="17" spans="1:8" ht="15.75" thickBot="1">
      <c r="A17" s="33">
        <v>41518</v>
      </c>
      <c r="B17" s="32">
        <v>972599</v>
      </c>
      <c r="C17" s="32">
        <v>0</v>
      </c>
      <c r="D17" s="32">
        <v>0</v>
      </c>
      <c r="E17" s="32">
        <v>0</v>
      </c>
      <c r="F17" s="32">
        <v>123980</v>
      </c>
      <c r="G17" s="32" t="s">
        <v>532</v>
      </c>
      <c r="H17" s="7">
        <f t="shared" si="0"/>
        <v>1096579</v>
      </c>
    </row>
    <row r="18" spans="1:8" ht="15.75" thickBot="1">
      <c r="A18" s="34">
        <v>41548</v>
      </c>
      <c r="B18" s="35">
        <v>990130</v>
      </c>
      <c r="C18" s="35">
        <v>0</v>
      </c>
      <c r="D18" s="35">
        <v>0</v>
      </c>
      <c r="E18" s="35">
        <v>0</v>
      </c>
      <c r="F18" s="35">
        <v>135086</v>
      </c>
      <c r="G18" s="35" t="s">
        <v>533</v>
      </c>
      <c r="H18" s="7">
        <f t="shared" si="0"/>
        <v>1125216</v>
      </c>
    </row>
    <row r="19" spans="1:8" ht="15.75" thickBot="1">
      <c r="A19" s="33">
        <v>41579</v>
      </c>
      <c r="B19" s="32">
        <v>1017819</v>
      </c>
      <c r="C19" s="32">
        <v>0</v>
      </c>
      <c r="D19" s="32">
        <v>0</v>
      </c>
      <c r="E19" s="32">
        <v>0</v>
      </c>
      <c r="F19" s="32">
        <v>139191</v>
      </c>
      <c r="G19" s="32" t="s">
        <v>534</v>
      </c>
      <c r="H19" s="7">
        <f t="shared" si="0"/>
        <v>1157010</v>
      </c>
    </row>
    <row r="20" spans="1:8" ht="15.75" thickBot="1">
      <c r="A20" s="33">
        <v>41609</v>
      </c>
      <c r="B20" s="32">
        <v>1036748</v>
      </c>
      <c r="C20" s="32">
        <v>0</v>
      </c>
      <c r="D20" s="32">
        <v>0</v>
      </c>
      <c r="E20" s="32">
        <v>0</v>
      </c>
      <c r="F20" s="32">
        <v>131872</v>
      </c>
      <c r="G20" s="32" t="s">
        <v>535</v>
      </c>
      <c r="H20" s="7">
        <f t="shared" si="0"/>
        <v>1168620</v>
      </c>
    </row>
    <row r="21" spans="1:8" ht="15.75" thickBot="1">
      <c r="A21" s="33">
        <v>41640</v>
      </c>
      <c r="B21" s="32">
        <v>794965</v>
      </c>
      <c r="C21" s="32">
        <v>0</v>
      </c>
      <c r="D21" s="32">
        <v>0</v>
      </c>
      <c r="E21" s="32">
        <v>0</v>
      </c>
      <c r="F21" s="32">
        <v>141661</v>
      </c>
      <c r="G21" s="32" t="s">
        <v>536</v>
      </c>
      <c r="H21" s="7">
        <f t="shared" si="0"/>
        <v>936626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5703125" customWidth="1"/>
    <col min="2" max="2" width="19.7109375" style="14" customWidth="1"/>
    <col min="3" max="3" width="19.42578125" customWidth="1"/>
    <col min="4" max="5" width="16.85546875" customWidth="1"/>
    <col min="6" max="6" width="20.28515625" customWidth="1"/>
    <col min="7" max="7" width="12.5703125" customWidth="1"/>
    <col min="8" max="8" width="17" customWidth="1"/>
  </cols>
  <sheetData>
    <row r="1" spans="1:8" ht="102">
      <c r="A1" s="29" t="s">
        <v>58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4730714</v>
      </c>
      <c r="C9" s="32" t="s">
        <v>537</v>
      </c>
      <c r="D9" s="32">
        <v>0</v>
      </c>
      <c r="E9" s="32">
        <v>0</v>
      </c>
      <c r="F9" s="32">
        <v>362994</v>
      </c>
      <c r="G9" s="32" t="s">
        <v>538</v>
      </c>
      <c r="H9" s="7">
        <f>B9+D9+F9</f>
        <v>5093708</v>
      </c>
    </row>
    <row r="10" spans="1:8" ht="15.75" thickBot="1">
      <c r="A10" s="33">
        <v>41306</v>
      </c>
      <c r="B10" s="32">
        <v>4800506</v>
      </c>
      <c r="C10" s="32" t="s">
        <v>539</v>
      </c>
      <c r="D10" s="32">
        <v>0</v>
      </c>
      <c r="E10" s="32">
        <v>0</v>
      </c>
      <c r="F10" s="32">
        <v>377729</v>
      </c>
      <c r="G10" s="32" t="s">
        <v>540</v>
      </c>
      <c r="H10" s="7">
        <f t="shared" ref="H10:H21" si="0">B10+D10+F10</f>
        <v>5178235</v>
      </c>
    </row>
    <row r="11" spans="1:8" ht="15.75" thickBot="1">
      <c r="A11" s="33">
        <v>41334</v>
      </c>
      <c r="B11" s="32">
        <v>5356280</v>
      </c>
      <c r="C11" s="32" t="s">
        <v>541</v>
      </c>
      <c r="D11" s="32">
        <v>0</v>
      </c>
      <c r="E11" s="32">
        <v>0</v>
      </c>
      <c r="F11" s="32">
        <v>367057</v>
      </c>
      <c r="G11" s="32" t="s">
        <v>542</v>
      </c>
      <c r="H11" s="7">
        <f t="shared" si="0"/>
        <v>5723337</v>
      </c>
    </row>
    <row r="12" spans="1:8" ht="15.75" thickBot="1">
      <c r="A12" s="33">
        <v>41365</v>
      </c>
      <c r="B12" s="32">
        <v>5288010</v>
      </c>
      <c r="C12" s="32" t="s">
        <v>543</v>
      </c>
      <c r="D12" s="32">
        <v>0</v>
      </c>
      <c r="E12" s="32">
        <v>0</v>
      </c>
      <c r="F12" s="32">
        <v>380341</v>
      </c>
      <c r="G12" s="32" t="s">
        <v>544</v>
      </c>
      <c r="H12" s="7">
        <f t="shared" si="0"/>
        <v>5668351</v>
      </c>
    </row>
    <row r="13" spans="1:8" ht="15.75" thickBot="1">
      <c r="A13" s="33">
        <v>41395</v>
      </c>
      <c r="B13" s="38">
        <v>5241612</v>
      </c>
      <c r="C13" s="32" t="s">
        <v>545</v>
      </c>
      <c r="D13" s="32">
        <v>0</v>
      </c>
      <c r="E13" s="32">
        <v>0</v>
      </c>
      <c r="F13" s="32">
        <v>412817</v>
      </c>
      <c r="G13" s="32" t="s">
        <v>546</v>
      </c>
      <c r="H13" s="7">
        <f t="shared" si="0"/>
        <v>5654429</v>
      </c>
    </row>
    <row r="14" spans="1:8" ht="15.75" thickBot="1">
      <c r="A14" s="33">
        <v>41426</v>
      </c>
      <c r="B14" s="32">
        <v>5336672</v>
      </c>
      <c r="C14" s="32" t="s">
        <v>547</v>
      </c>
      <c r="D14" s="32">
        <v>0</v>
      </c>
      <c r="E14" s="32">
        <v>0</v>
      </c>
      <c r="F14" s="32">
        <v>437173</v>
      </c>
      <c r="G14" s="32" t="s">
        <v>548</v>
      </c>
      <c r="H14" s="7">
        <f t="shared" si="0"/>
        <v>5773845</v>
      </c>
    </row>
    <row r="15" spans="1:8" ht="15.75" thickBot="1">
      <c r="A15" s="33">
        <v>41456</v>
      </c>
      <c r="B15" s="32">
        <v>5198455</v>
      </c>
      <c r="C15" s="32" t="s">
        <v>549</v>
      </c>
      <c r="D15" s="32">
        <v>0</v>
      </c>
      <c r="E15" s="32">
        <v>0</v>
      </c>
      <c r="F15" s="32">
        <v>414309</v>
      </c>
      <c r="G15" s="32" t="s">
        <v>550</v>
      </c>
      <c r="H15" s="7">
        <f t="shared" si="0"/>
        <v>5612764</v>
      </c>
    </row>
    <row r="16" spans="1:8" ht="15.75" thickBot="1">
      <c r="A16" s="33">
        <v>41487</v>
      </c>
      <c r="B16" s="32">
        <v>5224443</v>
      </c>
      <c r="C16" s="32" t="s">
        <v>551</v>
      </c>
      <c r="D16" s="32">
        <v>0</v>
      </c>
      <c r="E16" s="32">
        <v>0</v>
      </c>
      <c r="F16" s="32">
        <v>451212</v>
      </c>
      <c r="G16" s="32" t="s">
        <v>552</v>
      </c>
      <c r="H16" s="7">
        <f t="shared" si="0"/>
        <v>5675655</v>
      </c>
    </row>
    <row r="17" spans="1:8" ht="15.75" thickBot="1">
      <c r="A17" s="33">
        <v>41518</v>
      </c>
      <c r="B17" s="32">
        <v>5301406</v>
      </c>
      <c r="C17" s="32" t="s">
        <v>553</v>
      </c>
      <c r="D17" s="32">
        <v>0</v>
      </c>
      <c r="E17" s="32">
        <v>0</v>
      </c>
      <c r="F17" s="32">
        <v>471271</v>
      </c>
      <c r="G17" s="32" t="s">
        <v>554</v>
      </c>
      <c r="H17" s="7">
        <f t="shared" si="0"/>
        <v>5772677</v>
      </c>
    </row>
    <row r="18" spans="1:8" ht="15.75" thickBot="1">
      <c r="A18" s="34">
        <v>41548</v>
      </c>
      <c r="B18" s="35">
        <v>5255773</v>
      </c>
      <c r="C18" s="35" t="s">
        <v>555</v>
      </c>
      <c r="D18" s="35">
        <v>0</v>
      </c>
      <c r="E18" s="35">
        <v>0</v>
      </c>
      <c r="F18" s="35">
        <v>496340</v>
      </c>
      <c r="G18" s="35" t="s">
        <v>556</v>
      </c>
      <c r="H18" s="7">
        <f t="shared" si="0"/>
        <v>5752113</v>
      </c>
    </row>
    <row r="19" spans="1:8" ht="15.75" thickBot="1">
      <c r="A19" s="33">
        <v>41579</v>
      </c>
      <c r="B19" s="32">
        <v>5266214</v>
      </c>
      <c r="C19" s="32" t="s">
        <v>557</v>
      </c>
      <c r="D19" s="32">
        <v>0</v>
      </c>
      <c r="E19" s="32">
        <v>0</v>
      </c>
      <c r="F19" s="32">
        <v>539010</v>
      </c>
      <c r="G19" s="32" t="s">
        <v>558</v>
      </c>
      <c r="H19" s="7">
        <f t="shared" si="0"/>
        <v>5805224</v>
      </c>
    </row>
    <row r="20" spans="1:8" ht="15.75" thickBot="1">
      <c r="A20" s="33">
        <v>41609</v>
      </c>
      <c r="B20" s="32">
        <v>5144722</v>
      </c>
      <c r="C20" s="32" t="s">
        <v>559</v>
      </c>
      <c r="D20" s="32">
        <v>0</v>
      </c>
      <c r="E20" s="32">
        <v>0</v>
      </c>
      <c r="F20" s="32">
        <v>569996</v>
      </c>
      <c r="G20" s="32" t="s">
        <v>560</v>
      </c>
      <c r="H20" s="7">
        <f t="shared" si="0"/>
        <v>5714718</v>
      </c>
    </row>
    <row r="21" spans="1:8" ht="15.75" thickBot="1">
      <c r="A21" s="33">
        <v>41640</v>
      </c>
      <c r="B21" s="32">
        <v>4728719</v>
      </c>
      <c r="C21" s="32" t="s">
        <v>561</v>
      </c>
      <c r="D21" s="32">
        <v>0</v>
      </c>
      <c r="E21" s="32">
        <v>0</v>
      </c>
      <c r="F21" s="32">
        <v>540375</v>
      </c>
      <c r="G21" s="32" t="s">
        <v>562</v>
      </c>
      <c r="H21" s="7">
        <f t="shared" si="0"/>
        <v>5269094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42578125" customWidth="1"/>
    <col min="2" max="2" width="14.140625" style="14" customWidth="1"/>
    <col min="3" max="3" width="14.28515625" customWidth="1"/>
    <col min="4" max="4" width="16.5703125" customWidth="1"/>
    <col min="5" max="5" width="13.85546875" customWidth="1"/>
    <col min="6" max="6" width="17.28515625" customWidth="1"/>
    <col min="8" max="8" width="15.85546875" customWidth="1"/>
  </cols>
  <sheetData>
    <row r="1" spans="1:8" ht="102">
      <c r="A1" s="29" t="s">
        <v>60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1585058</v>
      </c>
      <c r="C9" s="32" t="s">
        <v>563</v>
      </c>
      <c r="D9" s="32">
        <v>0</v>
      </c>
      <c r="E9" s="32">
        <v>0</v>
      </c>
      <c r="F9" s="32">
        <v>397649</v>
      </c>
      <c r="G9" s="32" t="s">
        <v>564</v>
      </c>
      <c r="H9">
        <f>B9+D9+F9</f>
        <v>1982707</v>
      </c>
    </row>
    <row r="10" spans="1:8" ht="15.75" thickBot="1">
      <c r="A10" s="33">
        <v>41306</v>
      </c>
      <c r="B10" s="32">
        <v>1562949</v>
      </c>
      <c r="C10" s="32" t="s">
        <v>565</v>
      </c>
      <c r="D10" s="32">
        <v>0</v>
      </c>
      <c r="E10" s="32">
        <v>0</v>
      </c>
      <c r="F10" s="32">
        <v>413281</v>
      </c>
      <c r="G10" s="32" t="s">
        <v>566</v>
      </c>
      <c r="H10">
        <f t="shared" ref="H10:H21" si="0">B10+D10+F10</f>
        <v>1976230</v>
      </c>
    </row>
    <row r="11" spans="1:8" ht="15.75" thickBot="1">
      <c r="A11" s="33">
        <v>41334</v>
      </c>
      <c r="B11" s="32">
        <v>1894069</v>
      </c>
      <c r="C11" s="32" t="s">
        <v>567</v>
      </c>
      <c r="D11" s="32">
        <v>0</v>
      </c>
      <c r="E11" s="32">
        <v>0</v>
      </c>
      <c r="F11" s="32">
        <v>419299</v>
      </c>
      <c r="G11" s="32" t="s">
        <v>568</v>
      </c>
      <c r="H11">
        <f t="shared" si="0"/>
        <v>2313368</v>
      </c>
    </row>
    <row r="12" spans="1:8" ht="15.75" thickBot="1">
      <c r="A12" s="33">
        <v>41365</v>
      </c>
      <c r="B12" s="32">
        <v>1839846</v>
      </c>
      <c r="C12" s="32" t="s">
        <v>569</v>
      </c>
      <c r="D12" s="32">
        <v>0</v>
      </c>
      <c r="E12" s="32">
        <v>0</v>
      </c>
      <c r="F12" s="32">
        <v>389108</v>
      </c>
      <c r="G12" s="32" t="s">
        <v>570</v>
      </c>
      <c r="H12">
        <f t="shared" si="0"/>
        <v>2228954</v>
      </c>
    </row>
    <row r="13" spans="1:8" ht="15.75" thickBot="1">
      <c r="A13" s="33">
        <v>41395</v>
      </c>
      <c r="B13" s="32">
        <v>1967328</v>
      </c>
      <c r="C13" s="32" t="s">
        <v>571</v>
      </c>
      <c r="D13" s="32">
        <v>0</v>
      </c>
      <c r="E13" s="32">
        <v>0</v>
      </c>
      <c r="F13" s="32">
        <v>395543</v>
      </c>
      <c r="G13" s="32" t="s">
        <v>572</v>
      </c>
      <c r="H13">
        <f t="shared" si="0"/>
        <v>2362871</v>
      </c>
    </row>
    <row r="14" spans="1:8" ht="15.75" thickBot="1">
      <c r="A14" s="33">
        <v>41426</v>
      </c>
      <c r="B14" s="32">
        <v>2131574</v>
      </c>
      <c r="C14" s="32" t="s">
        <v>573</v>
      </c>
      <c r="D14" s="32">
        <v>0</v>
      </c>
      <c r="E14" s="32">
        <v>0</v>
      </c>
      <c r="F14" s="32">
        <v>410919</v>
      </c>
      <c r="G14" s="32" t="s">
        <v>574</v>
      </c>
      <c r="H14">
        <f t="shared" si="0"/>
        <v>2542493</v>
      </c>
    </row>
    <row r="15" spans="1:8" ht="15.75" thickBot="1">
      <c r="A15" s="33">
        <v>41456</v>
      </c>
      <c r="B15" s="32">
        <v>2414244</v>
      </c>
      <c r="C15" s="32" t="s">
        <v>575</v>
      </c>
      <c r="D15" s="32">
        <v>0</v>
      </c>
      <c r="E15" s="32">
        <v>0</v>
      </c>
      <c r="F15" s="32">
        <v>365473</v>
      </c>
      <c r="G15" s="32" t="s">
        <v>576</v>
      </c>
      <c r="H15">
        <f t="shared" si="0"/>
        <v>2779717</v>
      </c>
    </row>
    <row r="16" spans="1:8" ht="15.75" thickBot="1">
      <c r="A16" s="33">
        <v>41487</v>
      </c>
      <c r="B16" s="32">
        <v>2453172</v>
      </c>
      <c r="C16" s="32" t="s">
        <v>577</v>
      </c>
      <c r="D16" s="32">
        <v>0</v>
      </c>
      <c r="E16" s="32">
        <v>0</v>
      </c>
      <c r="F16" s="32">
        <v>385143</v>
      </c>
      <c r="G16" s="32" t="s">
        <v>578</v>
      </c>
      <c r="H16">
        <f t="shared" si="0"/>
        <v>2838315</v>
      </c>
    </row>
    <row r="17" spans="1:8" ht="15.75" thickBot="1">
      <c r="A17" s="34">
        <v>41518</v>
      </c>
      <c r="B17" s="35">
        <v>2561674</v>
      </c>
      <c r="C17" s="35">
        <v>0</v>
      </c>
      <c r="D17" s="35">
        <v>0</v>
      </c>
      <c r="E17" s="35">
        <v>0</v>
      </c>
      <c r="F17" s="35">
        <v>382042</v>
      </c>
      <c r="G17" s="35" t="s">
        <v>579</v>
      </c>
      <c r="H17">
        <f t="shared" si="0"/>
        <v>2943716</v>
      </c>
    </row>
    <row r="18" spans="1:8" ht="15.75" thickBot="1">
      <c r="A18" s="33">
        <v>41548</v>
      </c>
      <c r="B18" s="32">
        <v>3964196</v>
      </c>
      <c r="C18" s="32">
        <v>0</v>
      </c>
      <c r="D18" s="32">
        <v>0</v>
      </c>
      <c r="E18" s="32">
        <v>0</v>
      </c>
      <c r="F18" s="32">
        <v>341450</v>
      </c>
      <c r="G18" s="32" t="s">
        <v>580</v>
      </c>
      <c r="H18">
        <f t="shared" si="0"/>
        <v>4305646</v>
      </c>
    </row>
    <row r="19" spans="1:8" ht="15.75" thickBot="1">
      <c r="A19" s="33">
        <v>41579</v>
      </c>
      <c r="B19" s="32">
        <v>3940181</v>
      </c>
      <c r="C19" s="32">
        <v>0</v>
      </c>
      <c r="D19" s="32">
        <v>0</v>
      </c>
      <c r="E19" s="32">
        <v>0</v>
      </c>
      <c r="F19" s="32">
        <v>369165</v>
      </c>
      <c r="G19" s="32" t="s">
        <v>581</v>
      </c>
      <c r="H19">
        <f t="shared" si="0"/>
        <v>4309346</v>
      </c>
    </row>
    <row r="20" spans="1:8" ht="15.75" thickBot="1">
      <c r="A20" s="33">
        <v>41609</v>
      </c>
      <c r="B20" s="32">
        <v>3789113</v>
      </c>
      <c r="C20" s="32">
        <v>0</v>
      </c>
      <c r="D20" s="32">
        <v>0</v>
      </c>
      <c r="E20" s="32">
        <v>0</v>
      </c>
      <c r="F20" s="32">
        <v>297555</v>
      </c>
      <c r="G20" s="32" t="s">
        <v>582</v>
      </c>
      <c r="H20">
        <f t="shared" si="0"/>
        <v>4086668</v>
      </c>
    </row>
    <row r="21" spans="1:8" ht="15.75" thickBot="1">
      <c r="A21" s="33">
        <v>41640</v>
      </c>
      <c r="B21" s="32">
        <v>3626581</v>
      </c>
      <c r="C21" s="32">
        <v>0</v>
      </c>
      <c r="D21" s="32">
        <v>0</v>
      </c>
      <c r="E21" s="32">
        <v>0</v>
      </c>
      <c r="F21" s="32">
        <v>266211</v>
      </c>
      <c r="G21" s="32" t="s">
        <v>583</v>
      </c>
      <c r="H21">
        <f t="shared" si="0"/>
        <v>3892792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28515625" customWidth="1"/>
    <col min="2" max="2" width="13.7109375" style="14" customWidth="1"/>
    <col min="3" max="3" width="15" customWidth="1"/>
    <col min="4" max="4" width="15.7109375" customWidth="1"/>
    <col min="5" max="5" width="13.85546875" customWidth="1"/>
    <col min="7" max="7" width="12.42578125" customWidth="1"/>
    <col min="8" max="8" width="12.85546875" customWidth="1"/>
  </cols>
  <sheetData>
    <row r="1" spans="1:8" ht="102">
      <c r="A1" s="29" t="s">
        <v>66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2556099</v>
      </c>
      <c r="C9" s="32">
        <v>0</v>
      </c>
      <c r="D9" s="32">
        <v>0</v>
      </c>
      <c r="E9" s="32">
        <v>0</v>
      </c>
      <c r="F9" s="32">
        <v>121222</v>
      </c>
      <c r="G9" s="32">
        <v>261</v>
      </c>
      <c r="H9" s="7">
        <f>B9+D9+F9</f>
        <v>2677321</v>
      </c>
    </row>
    <row r="10" spans="1:8" ht="15.75" thickBot="1">
      <c r="A10" s="33">
        <v>41306</v>
      </c>
      <c r="B10" s="32">
        <v>2751780</v>
      </c>
      <c r="C10" s="32">
        <v>0</v>
      </c>
      <c r="D10" s="32">
        <v>0</v>
      </c>
      <c r="E10" s="32">
        <v>0</v>
      </c>
      <c r="F10" s="32">
        <v>130571</v>
      </c>
      <c r="G10" s="32">
        <v>258</v>
      </c>
      <c r="H10" s="7">
        <f t="shared" ref="H10:H21" si="0">B10+D10+F10</f>
        <v>2882351</v>
      </c>
    </row>
    <row r="11" spans="1:8" ht="15.75" thickBot="1">
      <c r="A11" s="33">
        <v>41334</v>
      </c>
      <c r="B11" s="32">
        <v>2901125</v>
      </c>
      <c r="C11" s="32">
        <v>0</v>
      </c>
      <c r="D11" s="32">
        <v>0</v>
      </c>
      <c r="E11" s="32">
        <v>0</v>
      </c>
      <c r="F11" s="32">
        <v>136189</v>
      </c>
      <c r="G11" s="32">
        <v>263</v>
      </c>
      <c r="H11" s="7">
        <f t="shared" si="0"/>
        <v>3037314</v>
      </c>
    </row>
    <row r="12" spans="1:8" ht="15.75" thickBot="1">
      <c r="A12" s="33">
        <v>41365</v>
      </c>
      <c r="B12" s="32">
        <v>2901815</v>
      </c>
      <c r="C12" s="32">
        <v>0</v>
      </c>
      <c r="D12" s="32">
        <v>0</v>
      </c>
      <c r="E12" s="32">
        <v>0</v>
      </c>
      <c r="F12" s="32">
        <v>138984</v>
      </c>
      <c r="G12" s="32">
        <v>267</v>
      </c>
      <c r="H12" s="7">
        <f t="shared" si="0"/>
        <v>3040799</v>
      </c>
    </row>
    <row r="13" spans="1:8" ht="15.75" thickBot="1">
      <c r="A13" s="33">
        <v>41395</v>
      </c>
      <c r="B13" s="32">
        <v>2936267</v>
      </c>
      <c r="C13" s="32">
        <v>0</v>
      </c>
      <c r="D13" s="32">
        <v>0</v>
      </c>
      <c r="E13" s="32">
        <v>0</v>
      </c>
      <c r="F13" s="32">
        <v>145860</v>
      </c>
      <c r="G13" s="32">
        <v>268</v>
      </c>
      <c r="H13" s="7">
        <f t="shared" si="0"/>
        <v>3082127</v>
      </c>
    </row>
    <row r="14" spans="1:8" ht="15.75" thickBot="1">
      <c r="A14" s="33">
        <v>41426</v>
      </c>
      <c r="B14" s="32">
        <v>3411903</v>
      </c>
      <c r="C14" s="32">
        <v>0</v>
      </c>
      <c r="D14" s="32">
        <v>0</v>
      </c>
      <c r="E14" s="32">
        <v>0</v>
      </c>
      <c r="F14" s="32">
        <v>155242</v>
      </c>
      <c r="G14" s="32">
        <v>271</v>
      </c>
      <c r="H14" s="7">
        <f t="shared" si="0"/>
        <v>3567145</v>
      </c>
    </row>
    <row r="15" spans="1:8" ht="15.75" thickBot="1">
      <c r="A15" s="33">
        <v>41456</v>
      </c>
      <c r="B15" s="32">
        <v>3832191</v>
      </c>
      <c r="C15" s="32">
        <v>0</v>
      </c>
      <c r="D15" s="32">
        <v>0</v>
      </c>
      <c r="E15" s="32">
        <v>0</v>
      </c>
      <c r="F15" s="32">
        <v>149567</v>
      </c>
      <c r="G15" s="32">
        <v>286</v>
      </c>
      <c r="H15" s="7">
        <f t="shared" si="0"/>
        <v>3981758</v>
      </c>
    </row>
    <row r="16" spans="1:8" ht="15.75" thickBot="1">
      <c r="A16" s="33">
        <v>41487</v>
      </c>
      <c r="B16" s="32">
        <v>3908687</v>
      </c>
      <c r="C16" s="32">
        <v>0</v>
      </c>
      <c r="D16" s="32">
        <v>0</v>
      </c>
      <c r="E16" s="32">
        <v>0</v>
      </c>
      <c r="F16" s="32">
        <v>159283</v>
      </c>
      <c r="G16" s="32">
        <v>282</v>
      </c>
      <c r="H16" s="7">
        <f t="shared" si="0"/>
        <v>4067970</v>
      </c>
    </row>
    <row r="17" spans="1:8" ht="15.75" thickBot="1">
      <c r="A17" s="33">
        <v>41518</v>
      </c>
      <c r="B17" s="32">
        <v>3808712</v>
      </c>
      <c r="C17" s="32">
        <v>0</v>
      </c>
      <c r="D17" s="32">
        <v>0</v>
      </c>
      <c r="E17" s="32">
        <v>0</v>
      </c>
      <c r="F17" s="32">
        <v>143413</v>
      </c>
      <c r="G17" s="32">
        <v>285</v>
      </c>
      <c r="H17" s="7">
        <f t="shared" si="0"/>
        <v>3952125</v>
      </c>
    </row>
    <row r="18" spans="1:8" ht="15.75" thickBot="1">
      <c r="A18" s="33">
        <v>41548</v>
      </c>
      <c r="B18" s="32">
        <v>5235880</v>
      </c>
      <c r="C18" s="32">
        <v>0</v>
      </c>
      <c r="D18" s="32">
        <v>0</v>
      </c>
      <c r="E18" s="32">
        <v>0</v>
      </c>
      <c r="F18" s="32">
        <v>151405</v>
      </c>
      <c r="G18" s="32">
        <v>277</v>
      </c>
      <c r="H18" s="7">
        <f t="shared" si="0"/>
        <v>5387285</v>
      </c>
    </row>
    <row r="19" spans="1:8" ht="15.75" thickBot="1">
      <c r="A19" s="34">
        <v>41579</v>
      </c>
      <c r="B19" s="35">
        <v>5488773</v>
      </c>
      <c r="C19" s="35">
        <v>0</v>
      </c>
      <c r="D19" s="35">
        <v>0</v>
      </c>
      <c r="E19" s="35">
        <v>0</v>
      </c>
      <c r="F19" s="35">
        <v>162932</v>
      </c>
      <c r="G19" s="35">
        <v>276</v>
      </c>
      <c r="H19" s="7">
        <f t="shared" si="0"/>
        <v>5651705</v>
      </c>
    </row>
    <row r="20" spans="1:8" ht="15.75" thickBot="1">
      <c r="A20" s="33">
        <v>41609</v>
      </c>
      <c r="B20" s="32">
        <v>6267634</v>
      </c>
      <c r="C20" s="32">
        <v>0</v>
      </c>
      <c r="D20" s="32">
        <v>0</v>
      </c>
      <c r="E20" s="32">
        <v>0</v>
      </c>
      <c r="F20" s="32">
        <v>150747</v>
      </c>
      <c r="G20" s="32">
        <v>285</v>
      </c>
      <c r="H20" s="7">
        <f t="shared" si="0"/>
        <v>6418381</v>
      </c>
    </row>
    <row r="21" spans="1:8" ht="15.75" thickBot="1">
      <c r="A21" s="33">
        <v>41640</v>
      </c>
      <c r="B21" s="32">
        <v>5077844</v>
      </c>
      <c r="C21" s="32">
        <v>0</v>
      </c>
      <c r="D21" s="32">
        <v>0</v>
      </c>
      <c r="E21" s="32">
        <v>0</v>
      </c>
      <c r="F21" s="32">
        <v>133034</v>
      </c>
      <c r="G21" s="32">
        <v>281</v>
      </c>
      <c r="H21" s="7">
        <f t="shared" si="0"/>
        <v>5210878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7109375" customWidth="1"/>
    <col min="2" max="2" width="14.7109375" style="14" customWidth="1"/>
    <col min="3" max="3" width="15" customWidth="1"/>
    <col min="4" max="5" width="15.140625" customWidth="1"/>
    <col min="6" max="6" width="12.5703125" customWidth="1"/>
    <col min="7" max="7" width="13.140625" customWidth="1"/>
    <col min="8" max="8" width="15.5703125" customWidth="1"/>
  </cols>
  <sheetData>
    <row r="1" spans="1:8" ht="102">
      <c r="A1" s="29" t="s">
        <v>23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1030801</v>
      </c>
      <c r="C9" s="32">
        <v>0</v>
      </c>
      <c r="D9" s="32">
        <v>0</v>
      </c>
      <c r="E9" s="32">
        <v>0</v>
      </c>
      <c r="F9" s="32">
        <v>423870</v>
      </c>
      <c r="G9" s="32" t="s">
        <v>584</v>
      </c>
      <c r="H9" s="7">
        <f>B9+D9+F9</f>
        <v>1454671</v>
      </c>
    </row>
    <row r="10" spans="1:8" ht="15.75" thickBot="1">
      <c r="A10" s="33">
        <v>41306</v>
      </c>
      <c r="B10" s="32">
        <v>993312</v>
      </c>
      <c r="C10" s="32" t="s">
        <v>585</v>
      </c>
      <c r="D10" s="32">
        <v>0</v>
      </c>
      <c r="E10" s="32">
        <v>0</v>
      </c>
      <c r="F10" s="32">
        <v>446992</v>
      </c>
      <c r="G10" s="32" t="s">
        <v>586</v>
      </c>
      <c r="H10" s="7">
        <f t="shared" ref="H10:H21" si="0">B10+D10+F10</f>
        <v>1440304</v>
      </c>
    </row>
    <row r="11" spans="1:8" ht="15.75" thickBot="1">
      <c r="A11" s="33">
        <v>41334</v>
      </c>
      <c r="B11" s="32">
        <v>1096814</v>
      </c>
      <c r="C11" s="32" t="s">
        <v>587</v>
      </c>
      <c r="D11" s="32">
        <v>0</v>
      </c>
      <c r="E11" s="32">
        <v>0</v>
      </c>
      <c r="F11" s="32">
        <v>462256</v>
      </c>
      <c r="G11" s="32" t="s">
        <v>588</v>
      </c>
      <c r="H11" s="7">
        <f t="shared" si="0"/>
        <v>1559070</v>
      </c>
    </row>
    <row r="12" spans="1:8" ht="15.75" thickBot="1">
      <c r="A12" s="33">
        <v>41365</v>
      </c>
      <c r="B12" s="32">
        <v>976687</v>
      </c>
      <c r="C12" s="32" t="s">
        <v>589</v>
      </c>
      <c r="D12" s="32">
        <v>0</v>
      </c>
      <c r="E12" s="32">
        <v>0</v>
      </c>
      <c r="F12" s="32">
        <v>448616</v>
      </c>
      <c r="G12" s="32" t="s">
        <v>590</v>
      </c>
      <c r="H12" s="7">
        <f t="shared" si="0"/>
        <v>1425303</v>
      </c>
    </row>
    <row r="13" spans="1:8" ht="15.75" thickBot="1">
      <c r="A13" s="33">
        <v>41395</v>
      </c>
      <c r="B13" s="32">
        <v>1262475</v>
      </c>
      <c r="C13" s="32" t="s">
        <v>591</v>
      </c>
      <c r="D13" s="32">
        <v>0</v>
      </c>
      <c r="E13" s="32">
        <v>0</v>
      </c>
      <c r="F13" s="32">
        <v>461826</v>
      </c>
      <c r="G13" s="32" t="s">
        <v>592</v>
      </c>
      <c r="H13" s="7">
        <f t="shared" si="0"/>
        <v>1724301</v>
      </c>
    </row>
    <row r="14" spans="1:8" ht="15.75" thickBot="1">
      <c r="A14" s="33">
        <v>41426</v>
      </c>
      <c r="B14" s="32">
        <v>1246271</v>
      </c>
      <c r="C14" s="32" t="s">
        <v>593</v>
      </c>
      <c r="D14" s="32">
        <v>0</v>
      </c>
      <c r="E14" s="32">
        <v>0</v>
      </c>
      <c r="F14" s="32">
        <v>495890</v>
      </c>
      <c r="G14" s="32" t="s">
        <v>594</v>
      </c>
      <c r="H14" s="7">
        <f t="shared" si="0"/>
        <v>1742161</v>
      </c>
    </row>
    <row r="15" spans="1:8" ht="15.75" thickBot="1">
      <c r="A15" s="33">
        <v>41456</v>
      </c>
      <c r="B15" s="32">
        <v>1209315</v>
      </c>
      <c r="C15" s="32" t="s">
        <v>595</v>
      </c>
      <c r="D15" s="32">
        <v>0</v>
      </c>
      <c r="E15" s="32">
        <v>0</v>
      </c>
      <c r="F15" s="32">
        <v>450691</v>
      </c>
      <c r="G15" s="32" t="s">
        <v>596</v>
      </c>
      <c r="H15" s="7">
        <f t="shared" si="0"/>
        <v>1660006</v>
      </c>
    </row>
    <row r="16" spans="1:8" ht="15.75" thickBot="1">
      <c r="A16" s="33">
        <v>41487</v>
      </c>
      <c r="B16" s="32">
        <v>1007209</v>
      </c>
      <c r="C16" s="32" t="s">
        <v>597</v>
      </c>
      <c r="D16" s="32">
        <v>0</v>
      </c>
      <c r="E16" s="32">
        <v>0</v>
      </c>
      <c r="F16" s="32">
        <v>444201</v>
      </c>
      <c r="G16" s="32" t="s">
        <v>598</v>
      </c>
      <c r="H16" s="7">
        <f t="shared" si="0"/>
        <v>1451410</v>
      </c>
    </row>
    <row r="17" spans="1:8" ht="15.75" thickBot="1">
      <c r="A17" s="34">
        <v>41518</v>
      </c>
      <c r="B17" s="35">
        <v>1026488</v>
      </c>
      <c r="C17" s="35" t="s">
        <v>599</v>
      </c>
      <c r="D17" s="35">
        <v>0</v>
      </c>
      <c r="E17" s="35">
        <v>0</v>
      </c>
      <c r="F17" s="35">
        <v>439320</v>
      </c>
      <c r="G17" s="35" t="s">
        <v>600</v>
      </c>
      <c r="H17" s="7">
        <f t="shared" si="0"/>
        <v>1465808</v>
      </c>
    </row>
    <row r="18" spans="1:8" ht="15.75" thickBot="1">
      <c r="A18" s="33">
        <v>41548</v>
      </c>
      <c r="B18" s="32">
        <v>3237584</v>
      </c>
      <c r="C18" s="32">
        <v>0</v>
      </c>
      <c r="D18" s="32">
        <v>0</v>
      </c>
      <c r="E18" s="32">
        <v>0</v>
      </c>
      <c r="F18" s="32">
        <v>420019</v>
      </c>
      <c r="G18" s="32" t="s">
        <v>601</v>
      </c>
      <c r="H18" s="7">
        <f t="shared" si="0"/>
        <v>3657603</v>
      </c>
    </row>
    <row r="19" spans="1:8" ht="15.75" thickBot="1">
      <c r="A19" s="33">
        <v>41579</v>
      </c>
      <c r="B19" s="32">
        <v>3242823</v>
      </c>
      <c r="C19" s="32">
        <v>0</v>
      </c>
      <c r="D19" s="32">
        <v>0</v>
      </c>
      <c r="E19" s="32">
        <v>0</v>
      </c>
      <c r="F19" s="32">
        <v>450693</v>
      </c>
      <c r="G19" s="32" t="s">
        <v>602</v>
      </c>
      <c r="H19" s="7">
        <f t="shared" si="0"/>
        <v>3693516</v>
      </c>
    </row>
    <row r="20" spans="1:8" ht="15.75" thickBot="1">
      <c r="A20" s="33">
        <v>41609</v>
      </c>
      <c r="B20" s="32">
        <v>3450845</v>
      </c>
      <c r="C20" s="32">
        <v>0</v>
      </c>
      <c r="D20" s="32">
        <v>0</v>
      </c>
      <c r="E20" s="32">
        <v>0</v>
      </c>
      <c r="F20" s="32">
        <v>460594</v>
      </c>
      <c r="G20" s="32" t="s">
        <v>603</v>
      </c>
      <c r="H20" s="7">
        <f t="shared" si="0"/>
        <v>3911439</v>
      </c>
    </row>
    <row r="21" spans="1:8" ht="15.75" thickBot="1">
      <c r="A21" s="33">
        <v>41640</v>
      </c>
      <c r="B21" s="32">
        <v>3622841</v>
      </c>
      <c r="C21" s="32">
        <v>0</v>
      </c>
      <c r="D21" s="32">
        <v>0</v>
      </c>
      <c r="E21" s="32">
        <v>0</v>
      </c>
      <c r="F21" s="32">
        <v>429694</v>
      </c>
      <c r="G21" s="32" t="s">
        <v>604</v>
      </c>
      <c r="H21" s="7">
        <f t="shared" si="0"/>
        <v>4052535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22" sqref="A22"/>
    </sheetView>
  </sheetViews>
  <sheetFormatPr defaultRowHeight="15"/>
  <cols>
    <col min="1" max="1" width="15.28515625" customWidth="1"/>
    <col min="2" max="2" width="17.140625" style="14" customWidth="1"/>
    <col min="3" max="3" width="14.85546875" customWidth="1"/>
    <col min="4" max="4" width="15.42578125" customWidth="1"/>
    <col min="5" max="5" width="15.7109375" customWidth="1"/>
    <col min="6" max="6" width="13.5703125" customWidth="1"/>
    <col min="7" max="7" width="16.42578125" customWidth="1"/>
    <col min="8" max="8" width="15.28515625" customWidth="1"/>
  </cols>
  <sheetData>
    <row r="1" spans="1:8" ht="76.5">
      <c r="A1" s="29" t="s">
        <v>24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4598382</v>
      </c>
      <c r="C9" s="32">
        <v>0</v>
      </c>
      <c r="D9" s="32">
        <v>0</v>
      </c>
      <c r="E9" s="32">
        <v>0</v>
      </c>
      <c r="F9" s="32">
        <v>261872</v>
      </c>
      <c r="G9" s="32">
        <v>281</v>
      </c>
      <c r="H9" s="7">
        <f>B9+D9+F9</f>
        <v>4860254</v>
      </c>
    </row>
    <row r="10" spans="1:8" ht="15.75" thickBot="1">
      <c r="A10" s="33">
        <v>41306</v>
      </c>
      <c r="B10" s="32">
        <v>4724133</v>
      </c>
      <c r="C10" s="32">
        <v>0</v>
      </c>
      <c r="D10" s="32">
        <v>0</v>
      </c>
      <c r="E10" s="32">
        <v>0</v>
      </c>
      <c r="F10" s="32">
        <v>283003</v>
      </c>
      <c r="G10" s="32">
        <v>315</v>
      </c>
      <c r="H10" s="7">
        <f t="shared" ref="H10:H21" si="0">B10+D10+F10</f>
        <v>5007136</v>
      </c>
    </row>
    <row r="11" spans="1:8" ht="15.75" thickBot="1">
      <c r="A11" s="33">
        <v>41334</v>
      </c>
      <c r="B11" s="32">
        <v>4372045</v>
      </c>
      <c r="C11" s="32">
        <v>0</v>
      </c>
      <c r="D11" s="32">
        <v>0</v>
      </c>
      <c r="E11" s="32">
        <v>0</v>
      </c>
      <c r="F11" s="32">
        <v>263306</v>
      </c>
      <c r="G11" s="32">
        <v>333</v>
      </c>
      <c r="H11" s="7">
        <f t="shared" si="0"/>
        <v>4635351</v>
      </c>
    </row>
    <row r="12" spans="1:8" ht="15.75" thickBot="1">
      <c r="A12" s="33">
        <v>41365</v>
      </c>
      <c r="B12" s="32">
        <v>4723620</v>
      </c>
      <c r="C12" s="32" t="s">
        <v>605</v>
      </c>
      <c r="D12" s="32">
        <v>0</v>
      </c>
      <c r="E12" s="32">
        <v>0</v>
      </c>
      <c r="F12" s="32">
        <v>282803</v>
      </c>
      <c r="G12" s="32">
        <v>685</v>
      </c>
      <c r="H12" s="7">
        <f t="shared" si="0"/>
        <v>5006423</v>
      </c>
    </row>
    <row r="13" spans="1:8" ht="15.75" thickBot="1">
      <c r="A13" s="33">
        <v>41395</v>
      </c>
      <c r="B13" s="32">
        <v>4795795</v>
      </c>
      <c r="C13" s="32" t="s">
        <v>606</v>
      </c>
      <c r="D13" s="32">
        <v>0</v>
      </c>
      <c r="E13" s="32">
        <v>0</v>
      </c>
      <c r="F13" s="32">
        <v>309249</v>
      </c>
      <c r="G13" s="32">
        <v>243</v>
      </c>
      <c r="H13" s="7">
        <f t="shared" si="0"/>
        <v>5105044</v>
      </c>
    </row>
    <row r="14" spans="1:8" ht="15.75" thickBot="1">
      <c r="A14" s="33">
        <v>41426</v>
      </c>
      <c r="B14" s="32">
        <v>4795350</v>
      </c>
      <c r="C14" s="32">
        <v>0</v>
      </c>
      <c r="D14" s="32">
        <v>0</v>
      </c>
      <c r="E14" s="32">
        <v>0</v>
      </c>
      <c r="F14" s="32">
        <v>338605</v>
      </c>
      <c r="G14" s="32">
        <v>191</v>
      </c>
      <c r="H14" s="7">
        <f t="shared" si="0"/>
        <v>5133955</v>
      </c>
    </row>
    <row r="15" spans="1:8" ht="15.75" thickBot="1">
      <c r="A15" s="33">
        <v>41456</v>
      </c>
      <c r="B15" s="32">
        <v>4677311</v>
      </c>
      <c r="C15" s="32">
        <v>0</v>
      </c>
      <c r="D15" s="32">
        <v>0</v>
      </c>
      <c r="E15" s="32">
        <v>0</v>
      </c>
      <c r="F15" s="32">
        <v>323425</v>
      </c>
      <c r="G15" s="32">
        <v>248</v>
      </c>
      <c r="H15" s="7">
        <f t="shared" si="0"/>
        <v>5000736</v>
      </c>
    </row>
    <row r="16" spans="1:8" ht="15.75" thickBot="1">
      <c r="A16" s="33">
        <v>41487</v>
      </c>
      <c r="B16" s="32">
        <v>4687749</v>
      </c>
      <c r="C16" s="32">
        <v>0</v>
      </c>
      <c r="D16" s="32">
        <v>0</v>
      </c>
      <c r="E16" s="32">
        <v>0</v>
      </c>
      <c r="F16" s="32">
        <v>349778</v>
      </c>
      <c r="G16" s="32">
        <v>211</v>
      </c>
      <c r="H16" s="7">
        <f t="shared" si="0"/>
        <v>5037527</v>
      </c>
    </row>
    <row r="17" spans="1:8" ht="15.75" thickBot="1">
      <c r="A17" s="33">
        <v>41518</v>
      </c>
      <c r="B17" s="32">
        <v>4615375</v>
      </c>
      <c r="C17" s="32">
        <v>0</v>
      </c>
      <c r="D17" s="32">
        <v>0</v>
      </c>
      <c r="E17" s="32">
        <v>0</v>
      </c>
      <c r="F17" s="32">
        <v>379999</v>
      </c>
      <c r="G17" s="32">
        <v>206</v>
      </c>
      <c r="H17" s="7">
        <f t="shared" si="0"/>
        <v>4995374</v>
      </c>
    </row>
    <row r="18" spans="1:8" ht="15.75" thickBot="1">
      <c r="A18" s="33">
        <v>41548</v>
      </c>
      <c r="B18" s="32">
        <v>4591927</v>
      </c>
      <c r="C18" s="32">
        <v>0</v>
      </c>
      <c r="D18" s="32">
        <v>0</v>
      </c>
      <c r="E18" s="32">
        <v>0</v>
      </c>
      <c r="F18" s="32">
        <v>416051</v>
      </c>
      <c r="G18" s="32">
        <v>147</v>
      </c>
      <c r="H18" s="7">
        <f t="shared" si="0"/>
        <v>5007978</v>
      </c>
    </row>
    <row r="19" spans="1:8" ht="15.75" thickBot="1">
      <c r="A19" s="33">
        <v>41579</v>
      </c>
      <c r="B19" s="32">
        <v>4538135</v>
      </c>
      <c r="C19" s="32">
        <v>0</v>
      </c>
      <c r="D19" s="32">
        <v>0</v>
      </c>
      <c r="E19" s="32">
        <v>0</v>
      </c>
      <c r="F19" s="32">
        <v>437422</v>
      </c>
      <c r="G19" s="32">
        <v>200</v>
      </c>
      <c r="H19" s="7">
        <f t="shared" si="0"/>
        <v>4975557</v>
      </c>
    </row>
    <row r="20" spans="1:8" ht="15.75" thickBot="1">
      <c r="A20" s="34">
        <v>41609</v>
      </c>
      <c r="B20" s="35">
        <v>4490099</v>
      </c>
      <c r="C20" s="35">
        <v>0</v>
      </c>
      <c r="D20" s="35">
        <v>0</v>
      </c>
      <c r="E20" s="35">
        <v>0</v>
      </c>
      <c r="F20" s="35">
        <v>499918</v>
      </c>
      <c r="G20" s="35">
        <v>483</v>
      </c>
      <c r="H20" s="7">
        <f t="shared" si="0"/>
        <v>4990017</v>
      </c>
    </row>
    <row r="21" spans="1:8" ht="15.75" thickBot="1">
      <c r="A21" s="33">
        <v>41640</v>
      </c>
      <c r="B21" s="32">
        <v>4221449</v>
      </c>
      <c r="C21" s="32">
        <v>0</v>
      </c>
      <c r="D21" s="32">
        <v>0</v>
      </c>
      <c r="E21" s="32">
        <v>0</v>
      </c>
      <c r="F21" s="32">
        <v>430532</v>
      </c>
      <c r="G21" s="32">
        <v>561</v>
      </c>
      <c r="H21" s="7">
        <f t="shared" si="0"/>
        <v>4651981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5.7109375" customWidth="1"/>
    <col min="2" max="2" width="14.7109375" style="14" customWidth="1"/>
    <col min="3" max="3" width="15" customWidth="1"/>
    <col min="4" max="4" width="15.7109375" customWidth="1"/>
    <col min="5" max="5" width="14.5703125" customWidth="1"/>
    <col min="6" max="6" width="11.42578125" customWidth="1"/>
    <col min="7" max="7" width="13.85546875" customWidth="1"/>
    <col min="8" max="8" width="14.5703125" customWidth="1"/>
  </cols>
  <sheetData>
    <row r="1" spans="1:8" ht="102">
      <c r="A1" s="29" t="s">
        <v>47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402376</v>
      </c>
      <c r="C9" s="43">
        <v>0</v>
      </c>
      <c r="D9" s="43">
        <v>0</v>
      </c>
      <c r="E9" s="43">
        <v>0</v>
      </c>
      <c r="F9" s="43">
        <v>254946</v>
      </c>
      <c r="G9" s="43">
        <v>5</v>
      </c>
      <c r="H9" s="7">
        <f>B9+F9</f>
        <v>657322</v>
      </c>
    </row>
    <row r="10" spans="1:8" ht="15.75" thickBot="1">
      <c r="A10" s="33">
        <v>41306</v>
      </c>
      <c r="B10" s="43">
        <v>462698</v>
      </c>
      <c r="C10" s="43">
        <v>0</v>
      </c>
      <c r="D10" s="43">
        <v>0</v>
      </c>
      <c r="E10" s="43">
        <v>0</v>
      </c>
      <c r="F10" s="43">
        <v>263657</v>
      </c>
      <c r="G10" s="43">
        <v>11</v>
      </c>
      <c r="H10" s="7">
        <f t="shared" ref="H10:H21" si="0">B10+F10</f>
        <v>726355</v>
      </c>
    </row>
    <row r="11" spans="1:8" ht="15.75" thickBot="1">
      <c r="A11" s="33">
        <v>41334</v>
      </c>
      <c r="B11" s="43">
        <v>510341</v>
      </c>
      <c r="C11" s="43">
        <v>0</v>
      </c>
      <c r="D11" s="43">
        <v>0</v>
      </c>
      <c r="E11" s="43">
        <v>0</v>
      </c>
      <c r="F11" s="43">
        <v>208491</v>
      </c>
      <c r="G11" s="43">
        <v>21</v>
      </c>
      <c r="H11" s="7">
        <f t="shared" si="0"/>
        <v>718832</v>
      </c>
    </row>
    <row r="12" spans="1:8" ht="15.75" thickBot="1">
      <c r="A12" s="33">
        <v>41365</v>
      </c>
      <c r="B12" s="43">
        <v>465759</v>
      </c>
      <c r="C12" s="43">
        <v>0</v>
      </c>
      <c r="D12" s="43">
        <v>0</v>
      </c>
      <c r="E12" s="43">
        <v>0</v>
      </c>
      <c r="F12" s="43">
        <v>215815</v>
      </c>
      <c r="G12" s="43">
        <v>0</v>
      </c>
      <c r="H12" s="7">
        <f t="shared" si="0"/>
        <v>681574</v>
      </c>
    </row>
    <row r="13" spans="1:8" ht="15.75" thickBot="1">
      <c r="A13" s="33">
        <v>41395</v>
      </c>
      <c r="B13" s="43">
        <v>495806</v>
      </c>
      <c r="C13" s="43">
        <v>0</v>
      </c>
      <c r="D13" s="43">
        <v>0</v>
      </c>
      <c r="E13" s="43">
        <v>0</v>
      </c>
      <c r="F13" s="43">
        <v>215550</v>
      </c>
      <c r="G13" s="43">
        <v>0</v>
      </c>
      <c r="H13" s="7">
        <f t="shared" si="0"/>
        <v>711356</v>
      </c>
    </row>
    <row r="14" spans="1:8" ht="15.75" thickBot="1">
      <c r="A14" s="33">
        <v>41426</v>
      </c>
      <c r="B14" s="43">
        <v>550846</v>
      </c>
      <c r="C14" s="43">
        <v>0</v>
      </c>
      <c r="D14" s="43">
        <v>0</v>
      </c>
      <c r="E14" s="43">
        <v>0</v>
      </c>
      <c r="F14" s="43">
        <v>222062</v>
      </c>
      <c r="G14" s="43">
        <v>2</v>
      </c>
      <c r="H14" s="7">
        <f t="shared" si="0"/>
        <v>772908</v>
      </c>
    </row>
    <row r="15" spans="1:8" ht="15.75" thickBot="1">
      <c r="A15" s="33">
        <v>41456</v>
      </c>
      <c r="B15" s="43">
        <v>583649</v>
      </c>
      <c r="C15" s="43">
        <v>0</v>
      </c>
      <c r="D15" s="43">
        <v>0</v>
      </c>
      <c r="E15" s="43">
        <v>0</v>
      </c>
      <c r="F15" s="43">
        <v>223017</v>
      </c>
      <c r="G15" s="43">
        <v>0</v>
      </c>
      <c r="H15" s="7">
        <f t="shared" si="0"/>
        <v>806666</v>
      </c>
    </row>
    <row r="16" spans="1:8" ht="15.75" thickBot="1">
      <c r="A16" s="33">
        <v>41487</v>
      </c>
      <c r="B16" s="43">
        <v>604941</v>
      </c>
      <c r="C16" s="43">
        <v>0</v>
      </c>
      <c r="D16" s="43">
        <v>0</v>
      </c>
      <c r="E16" s="43">
        <v>0</v>
      </c>
      <c r="F16" s="43">
        <v>223473</v>
      </c>
      <c r="G16" s="43">
        <v>1</v>
      </c>
      <c r="H16" s="7">
        <f t="shared" si="0"/>
        <v>828414</v>
      </c>
    </row>
    <row r="17" spans="1:8" ht="15.75" thickBot="1">
      <c r="A17" s="33">
        <v>41518</v>
      </c>
      <c r="B17" s="43">
        <v>747660</v>
      </c>
      <c r="C17" s="43">
        <v>0</v>
      </c>
      <c r="D17" s="43">
        <v>0</v>
      </c>
      <c r="E17" s="43">
        <v>0</v>
      </c>
      <c r="F17" s="43">
        <v>228822</v>
      </c>
      <c r="G17" s="43">
        <v>1</v>
      </c>
      <c r="H17" s="7">
        <f t="shared" si="0"/>
        <v>976482</v>
      </c>
    </row>
    <row r="18" spans="1:8" ht="15.75" thickBot="1">
      <c r="A18" s="33">
        <v>41548</v>
      </c>
      <c r="B18" s="43">
        <v>815425</v>
      </c>
      <c r="C18" s="43">
        <v>0</v>
      </c>
      <c r="D18" s="43">
        <v>0</v>
      </c>
      <c r="E18" s="43">
        <v>0</v>
      </c>
      <c r="F18" s="43">
        <v>226303</v>
      </c>
      <c r="G18" s="43">
        <v>0</v>
      </c>
      <c r="H18" s="7">
        <f t="shared" si="0"/>
        <v>1041728</v>
      </c>
    </row>
    <row r="19" spans="1:8" ht="15.75" thickBot="1">
      <c r="A19" s="34">
        <v>41579</v>
      </c>
      <c r="B19" s="35">
        <v>808148</v>
      </c>
      <c r="C19" s="35">
        <v>0</v>
      </c>
      <c r="D19" s="35">
        <v>0</v>
      </c>
      <c r="E19" s="35">
        <v>0</v>
      </c>
      <c r="F19" s="35">
        <v>223437</v>
      </c>
      <c r="G19" s="35">
        <v>0</v>
      </c>
      <c r="H19" s="7">
        <f t="shared" si="0"/>
        <v>1031585</v>
      </c>
    </row>
    <row r="20" spans="1:8" ht="15.75" thickBot="1">
      <c r="A20" s="33">
        <v>41609</v>
      </c>
      <c r="B20" s="43">
        <v>836028</v>
      </c>
      <c r="C20" s="43">
        <v>0</v>
      </c>
      <c r="D20" s="43">
        <v>0</v>
      </c>
      <c r="E20" s="43">
        <v>0</v>
      </c>
      <c r="F20" s="43">
        <v>246088</v>
      </c>
      <c r="G20" s="43">
        <v>6</v>
      </c>
      <c r="H20" s="7">
        <f t="shared" si="0"/>
        <v>1082116</v>
      </c>
    </row>
    <row r="21" spans="1:8" ht="15.75" thickBot="1">
      <c r="A21" s="33">
        <v>41640</v>
      </c>
      <c r="B21" s="43">
        <v>689196</v>
      </c>
      <c r="C21" s="43">
        <v>0</v>
      </c>
      <c r="D21" s="43">
        <v>0</v>
      </c>
      <c r="E21" s="43">
        <v>0</v>
      </c>
      <c r="F21" s="43">
        <v>232882</v>
      </c>
      <c r="G21" s="43">
        <v>0</v>
      </c>
      <c r="H21" s="7">
        <f t="shared" si="0"/>
        <v>922078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5.5703125" style="14" customWidth="1"/>
    <col min="3" max="3" width="17.42578125" customWidth="1"/>
    <col min="4" max="4" width="16.5703125" customWidth="1"/>
    <col min="5" max="5" width="16.140625" customWidth="1"/>
    <col min="6" max="6" width="15.5703125" customWidth="1"/>
    <col min="8" max="8" width="13.42578125" customWidth="1"/>
  </cols>
  <sheetData>
    <row r="1" spans="1:8" ht="102">
      <c r="A1" s="29" t="s">
        <v>48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3185246</v>
      </c>
      <c r="C9" s="43" t="s">
        <v>607</v>
      </c>
      <c r="D9" s="43">
        <v>0</v>
      </c>
      <c r="E9" s="43">
        <v>0</v>
      </c>
      <c r="F9" s="43">
        <v>1329511</v>
      </c>
      <c r="G9" s="43" t="s">
        <v>608</v>
      </c>
      <c r="H9" s="7">
        <f>B9+D9+F9</f>
        <v>4514757</v>
      </c>
    </row>
    <row r="10" spans="1:8" ht="15.75" thickBot="1">
      <c r="A10" s="33">
        <v>41306</v>
      </c>
      <c r="B10" s="43">
        <v>3134204</v>
      </c>
      <c r="C10" s="43" t="s">
        <v>609</v>
      </c>
      <c r="D10" s="43">
        <v>0</v>
      </c>
      <c r="E10" s="43">
        <v>0</v>
      </c>
      <c r="F10" s="43">
        <v>1331850</v>
      </c>
      <c r="G10" s="43" t="s">
        <v>610</v>
      </c>
      <c r="H10" s="7">
        <f t="shared" ref="H10:H21" si="0">B10+D10+F10</f>
        <v>4466054</v>
      </c>
    </row>
    <row r="11" spans="1:8" ht="15.75" thickBot="1">
      <c r="A11" s="33">
        <v>41334</v>
      </c>
      <c r="B11" s="43">
        <v>3112612</v>
      </c>
      <c r="C11" s="43" t="s">
        <v>611</v>
      </c>
      <c r="D11" s="43">
        <v>0</v>
      </c>
      <c r="E11" s="43">
        <v>0</v>
      </c>
      <c r="F11" s="43">
        <v>1341971</v>
      </c>
      <c r="G11" s="43" t="s">
        <v>612</v>
      </c>
      <c r="H11" s="7">
        <f t="shared" si="0"/>
        <v>4454583</v>
      </c>
    </row>
    <row r="12" spans="1:8" ht="15.75" thickBot="1">
      <c r="A12" s="33">
        <v>41365</v>
      </c>
      <c r="B12" s="43">
        <v>3038693</v>
      </c>
      <c r="C12" s="43" t="s">
        <v>613</v>
      </c>
      <c r="D12" s="43">
        <v>0</v>
      </c>
      <c r="E12" s="43">
        <v>0</v>
      </c>
      <c r="F12" s="43">
        <v>1203748</v>
      </c>
      <c r="G12" s="43" t="s">
        <v>614</v>
      </c>
      <c r="H12" s="7">
        <f t="shared" si="0"/>
        <v>4242441</v>
      </c>
    </row>
    <row r="13" spans="1:8" ht="15.75" thickBot="1">
      <c r="A13" s="33">
        <v>41395</v>
      </c>
      <c r="B13" s="43">
        <v>3193322</v>
      </c>
      <c r="C13" s="43" t="s">
        <v>615</v>
      </c>
      <c r="D13" s="43">
        <v>0</v>
      </c>
      <c r="E13" s="43">
        <v>0</v>
      </c>
      <c r="F13" s="43">
        <v>1252193</v>
      </c>
      <c r="G13" s="43" t="s">
        <v>616</v>
      </c>
      <c r="H13" s="7">
        <f t="shared" si="0"/>
        <v>4445515</v>
      </c>
    </row>
    <row r="14" spans="1:8" ht="15.75" thickBot="1">
      <c r="A14" s="33">
        <v>41426</v>
      </c>
      <c r="B14" s="43">
        <v>3375586</v>
      </c>
      <c r="C14" s="43" t="s">
        <v>617</v>
      </c>
      <c r="D14" s="43">
        <v>0</v>
      </c>
      <c r="E14" s="43">
        <v>0</v>
      </c>
      <c r="F14" s="43">
        <v>1234898</v>
      </c>
      <c r="G14" s="43" t="s">
        <v>618</v>
      </c>
      <c r="H14" s="7">
        <f t="shared" si="0"/>
        <v>4610484</v>
      </c>
    </row>
    <row r="15" spans="1:8" ht="15.75" thickBot="1">
      <c r="A15" s="33">
        <v>41456</v>
      </c>
      <c r="B15" s="43">
        <v>3361957</v>
      </c>
      <c r="C15" s="43" t="s">
        <v>619</v>
      </c>
      <c r="D15" s="43">
        <v>0</v>
      </c>
      <c r="E15" s="43">
        <v>0</v>
      </c>
      <c r="F15" s="43">
        <v>1268641</v>
      </c>
      <c r="G15" s="43" t="s">
        <v>620</v>
      </c>
      <c r="H15" s="7">
        <f t="shared" si="0"/>
        <v>4630598</v>
      </c>
    </row>
    <row r="16" spans="1:8" ht="15.75" thickBot="1">
      <c r="A16" s="33">
        <v>41487</v>
      </c>
      <c r="B16" s="43">
        <v>3646905</v>
      </c>
      <c r="C16" s="43" t="s">
        <v>621</v>
      </c>
      <c r="D16" s="43">
        <v>0</v>
      </c>
      <c r="E16" s="43">
        <v>0</v>
      </c>
      <c r="F16" s="43">
        <v>1283076</v>
      </c>
      <c r="G16" s="43" t="s">
        <v>622</v>
      </c>
      <c r="H16" s="7">
        <f t="shared" si="0"/>
        <v>4929981</v>
      </c>
    </row>
    <row r="17" spans="1:8" ht="15.75" thickBot="1">
      <c r="A17" s="33">
        <v>41518</v>
      </c>
      <c r="B17" s="43">
        <v>3687906</v>
      </c>
      <c r="C17" s="43" t="s">
        <v>623</v>
      </c>
      <c r="D17" s="43">
        <v>0</v>
      </c>
      <c r="E17" s="43">
        <v>0</v>
      </c>
      <c r="F17" s="43">
        <v>1251459</v>
      </c>
      <c r="G17" s="43" t="s">
        <v>624</v>
      </c>
      <c r="H17" s="7">
        <f t="shared" si="0"/>
        <v>4939365</v>
      </c>
    </row>
    <row r="18" spans="1:8" ht="15.75" thickBot="1">
      <c r="A18" s="33">
        <v>41548</v>
      </c>
      <c r="B18" s="43">
        <v>3696528</v>
      </c>
      <c r="C18" s="43" t="s">
        <v>625</v>
      </c>
      <c r="D18" s="43">
        <v>0</v>
      </c>
      <c r="E18" s="43">
        <v>0</v>
      </c>
      <c r="F18" s="43">
        <v>1299319</v>
      </c>
      <c r="G18" s="43" t="s">
        <v>626</v>
      </c>
      <c r="H18" s="7">
        <f t="shared" si="0"/>
        <v>4995847</v>
      </c>
    </row>
    <row r="19" spans="1:8" ht="15.75" thickBot="1">
      <c r="A19" s="34">
        <v>41579</v>
      </c>
      <c r="B19" s="35">
        <v>3695475</v>
      </c>
      <c r="C19" s="35" t="s">
        <v>627</v>
      </c>
      <c r="D19" s="35">
        <v>35000</v>
      </c>
      <c r="E19" s="35">
        <v>0</v>
      </c>
      <c r="F19" s="35">
        <v>1260456</v>
      </c>
      <c r="G19" s="35" t="s">
        <v>628</v>
      </c>
      <c r="H19" s="7">
        <f t="shared" si="0"/>
        <v>4990931</v>
      </c>
    </row>
    <row r="20" spans="1:8" ht="15.75" thickBot="1">
      <c r="A20" s="33">
        <v>41609</v>
      </c>
      <c r="B20" s="43">
        <v>3468702</v>
      </c>
      <c r="C20" s="43" t="s">
        <v>629</v>
      </c>
      <c r="D20" s="43">
        <v>35000</v>
      </c>
      <c r="E20" s="43">
        <v>0</v>
      </c>
      <c r="F20" s="43">
        <v>1314871</v>
      </c>
      <c r="G20" s="43" t="s">
        <v>630</v>
      </c>
      <c r="H20" s="7">
        <f t="shared" si="0"/>
        <v>4818573</v>
      </c>
    </row>
    <row r="21" spans="1:8" ht="15.75" thickBot="1">
      <c r="A21" s="33">
        <v>41640</v>
      </c>
      <c r="B21" s="43">
        <v>3335382</v>
      </c>
      <c r="C21" s="43" t="s">
        <v>631</v>
      </c>
      <c r="D21" s="43">
        <v>35000</v>
      </c>
      <c r="E21" s="43">
        <v>0</v>
      </c>
      <c r="F21" s="43">
        <v>1245960</v>
      </c>
      <c r="G21" s="43" t="s">
        <v>632</v>
      </c>
      <c r="H21" s="7">
        <f t="shared" si="0"/>
        <v>4616342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85546875" customWidth="1"/>
    <col min="2" max="2" width="19.28515625" style="14" customWidth="1"/>
    <col min="3" max="3" width="16" customWidth="1"/>
    <col min="4" max="4" width="20" customWidth="1"/>
    <col min="5" max="5" width="18.140625" customWidth="1"/>
    <col min="6" max="6" width="13.140625" customWidth="1"/>
    <col min="7" max="7" width="14.5703125" customWidth="1"/>
    <col min="8" max="8" width="12.5703125" customWidth="1"/>
  </cols>
  <sheetData>
    <row r="1" spans="1:8" ht="76.5">
      <c r="A1" s="29" t="s">
        <v>39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37510871</v>
      </c>
      <c r="C9" s="43" t="s">
        <v>633</v>
      </c>
      <c r="D9" s="43">
        <v>24861</v>
      </c>
      <c r="E9" s="43">
        <v>0</v>
      </c>
      <c r="F9" s="43">
        <v>7182621</v>
      </c>
      <c r="G9" s="43" t="s">
        <v>634</v>
      </c>
      <c r="H9" s="7">
        <f>B9+D9+F9</f>
        <v>44718353</v>
      </c>
    </row>
    <row r="10" spans="1:8" ht="15.75" thickBot="1">
      <c r="A10" s="33">
        <v>41306</v>
      </c>
      <c r="B10" s="43">
        <v>39890115</v>
      </c>
      <c r="C10" s="43" t="s">
        <v>635</v>
      </c>
      <c r="D10" s="43">
        <v>24861</v>
      </c>
      <c r="E10" s="43">
        <v>0</v>
      </c>
      <c r="F10" s="43">
        <v>7611728</v>
      </c>
      <c r="G10" s="43" t="s">
        <v>636</v>
      </c>
      <c r="H10" s="7">
        <f t="shared" ref="H10:H21" si="0">B10+D10+F10</f>
        <v>47526704</v>
      </c>
    </row>
    <row r="11" spans="1:8" ht="15.75" thickBot="1">
      <c r="A11" s="33">
        <v>41334</v>
      </c>
      <c r="B11" s="43">
        <v>40047072</v>
      </c>
      <c r="C11" s="43" t="s">
        <v>637</v>
      </c>
      <c r="D11" s="43">
        <v>24861</v>
      </c>
      <c r="E11" s="43">
        <v>0</v>
      </c>
      <c r="F11" s="43">
        <v>7895620</v>
      </c>
      <c r="G11" s="43" t="s">
        <v>638</v>
      </c>
      <c r="H11" s="7">
        <f t="shared" si="0"/>
        <v>47967553</v>
      </c>
    </row>
    <row r="12" spans="1:8" ht="15.75" thickBot="1">
      <c r="A12" s="33">
        <v>41365</v>
      </c>
      <c r="B12" s="43">
        <v>39564990</v>
      </c>
      <c r="C12" s="43" t="s">
        <v>639</v>
      </c>
      <c r="D12" s="43">
        <v>24861</v>
      </c>
      <c r="E12" s="43">
        <v>0</v>
      </c>
      <c r="F12" s="43">
        <v>8040891</v>
      </c>
      <c r="G12" s="43" t="s">
        <v>640</v>
      </c>
      <c r="H12" s="7">
        <f t="shared" si="0"/>
        <v>47630742</v>
      </c>
    </row>
    <row r="13" spans="1:8" ht="15.75" thickBot="1">
      <c r="A13" s="33">
        <v>41395</v>
      </c>
      <c r="B13" s="43">
        <v>42973749</v>
      </c>
      <c r="C13" s="43" t="s">
        <v>641</v>
      </c>
      <c r="D13" s="43">
        <v>24861</v>
      </c>
      <c r="E13" s="43">
        <v>0</v>
      </c>
      <c r="F13" s="43">
        <v>8427011</v>
      </c>
      <c r="G13" s="43" t="s">
        <v>642</v>
      </c>
      <c r="H13" s="7">
        <f t="shared" si="0"/>
        <v>51425621</v>
      </c>
    </row>
    <row r="14" spans="1:8" ht="15.75" thickBot="1">
      <c r="A14" s="33">
        <v>41426</v>
      </c>
      <c r="B14" s="43">
        <v>42476236</v>
      </c>
      <c r="C14" s="43" t="s">
        <v>643</v>
      </c>
      <c r="D14" s="43">
        <v>24861</v>
      </c>
      <c r="E14" s="43">
        <v>0</v>
      </c>
      <c r="F14" s="43">
        <v>8893075</v>
      </c>
      <c r="G14" s="43" t="s">
        <v>644</v>
      </c>
      <c r="H14" s="7">
        <f t="shared" si="0"/>
        <v>51394172</v>
      </c>
    </row>
    <row r="15" spans="1:8" ht="15.75" thickBot="1">
      <c r="A15" s="33">
        <v>41456</v>
      </c>
      <c r="B15" s="43">
        <v>40375125</v>
      </c>
      <c r="C15" s="43" t="s">
        <v>645</v>
      </c>
      <c r="D15" s="43">
        <v>24861</v>
      </c>
      <c r="E15" s="43">
        <v>0</v>
      </c>
      <c r="F15" s="43">
        <v>8399032</v>
      </c>
      <c r="G15" s="43" t="s">
        <v>646</v>
      </c>
      <c r="H15" s="7">
        <f t="shared" si="0"/>
        <v>48799018</v>
      </c>
    </row>
    <row r="16" spans="1:8" ht="15.75" thickBot="1">
      <c r="A16" s="33">
        <v>41487</v>
      </c>
      <c r="B16" s="43">
        <v>42647504</v>
      </c>
      <c r="C16" s="43" t="s">
        <v>647</v>
      </c>
      <c r="D16" s="43">
        <v>24861</v>
      </c>
      <c r="E16" s="43">
        <v>0</v>
      </c>
      <c r="F16" s="43">
        <v>8985342</v>
      </c>
      <c r="G16" s="43" t="s">
        <v>648</v>
      </c>
      <c r="H16" s="7">
        <f t="shared" si="0"/>
        <v>51657707</v>
      </c>
    </row>
    <row r="17" spans="1:8" ht="15.75" thickBot="1">
      <c r="A17" s="33">
        <v>41518</v>
      </c>
      <c r="B17" s="43">
        <v>43159249</v>
      </c>
      <c r="C17" s="43" t="s">
        <v>649</v>
      </c>
      <c r="D17" s="43">
        <v>24861</v>
      </c>
      <c r="E17" s="43">
        <v>0</v>
      </c>
      <c r="F17" s="43">
        <v>9425724</v>
      </c>
      <c r="G17" s="43" t="s">
        <v>650</v>
      </c>
      <c r="H17" s="7">
        <f t="shared" si="0"/>
        <v>52609834</v>
      </c>
    </row>
    <row r="18" spans="1:8" ht="15.75" thickBot="1">
      <c r="A18" s="33">
        <v>41548</v>
      </c>
      <c r="B18" s="43">
        <v>42825381</v>
      </c>
      <c r="C18" s="43" t="s">
        <v>651</v>
      </c>
      <c r="D18" s="43">
        <v>24861</v>
      </c>
      <c r="E18" s="43">
        <v>0</v>
      </c>
      <c r="F18" s="43">
        <v>9830524</v>
      </c>
      <c r="G18" s="43" t="s">
        <v>652</v>
      </c>
      <c r="H18" s="7">
        <f t="shared" si="0"/>
        <v>52680766</v>
      </c>
    </row>
    <row r="19" spans="1:8" ht="15.75" thickBot="1">
      <c r="A19" s="34">
        <v>41579</v>
      </c>
      <c r="B19" s="35">
        <v>42890174</v>
      </c>
      <c r="C19" s="35" t="s">
        <v>653</v>
      </c>
      <c r="D19" s="35">
        <v>62861</v>
      </c>
      <c r="E19" s="35">
        <v>0</v>
      </c>
      <c r="F19" s="35">
        <v>9978469</v>
      </c>
      <c r="G19" s="35" t="s">
        <v>654</v>
      </c>
      <c r="H19" s="7">
        <f t="shared" si="0"/>
        <v>52931504</v>
      </c>
    </row>
    <row r="20" spans="1:8" ht="15.75" thickBot="1">
      <c r="A20" s="33">
        <v>41609</v>
      </c>
      <c r="B20" s="43">
        <v>43547927</v>
      </c>
      <c r="C20" s="43" t="s">
        <v>655</v>
      </c>
      <c r="D20" s="43">
        <v>92861</v>
      </c>
      <c r="E20" s="43">
        <v>0</v>
      </c>
      <c r="F20" s="43">
        <v>9924134</v>
      </c>
      <c r="G20" s="43" t="s">
        <v>656</v>
      </c>
      <c r="H20" s="7">
        <f t="shared" si="0"/>
        <v>53564922</v>
      </c>
    </row>
    <row r="21" spans="1:8" ht="15.75" thickBot="1">
      <c r="A21" s="33">
        <v>41640</v>
      </c>
      <c r="B21" s="43">
        <v>42209546</v>
      </c>
      <c r="C21" s="43" t="s">
        <v>657</v>
      </c>
      <c r="D21" s="43">
        <v>92861</v>
      </c>
      <c r="E21" s="43">
        <v>0</v>
      </c>
      <c r="F21" s="43">
        <v>10188837</v>
      </c>
      <c r="G21" s="43" t="s">
        <v>658</v>
      </c>
      <c r="H21" s="7">
        <f t="shared" si="0"/>
        <v>52491244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5703125" customWidth="1"/>
    <col min="2" max="2" width="15.7109375" style="15" customWidth="1"/>
    <col min="3" max="3" width="16.28515625" customWidth="1"/>
    <col min="4" max="4" width="17.28515625" customWidth="1"/>
    <col min="5" max="5" width="18.28515625" customWidth="1"/>
    <col min="6" max="6" width="16.5703125" customWidth="1"/>
    <col min="7" max="7" width="14.7109375" customWidth="1"/>
    <col min="8" max="8" width="14.140625" customWidth="1"/>
  </cols>
  <sheetData>
    <row r="1" spans="1:8" ht="127.5">
      <c r="A1" s="29" t="s">
        <v>14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3135448</v>
      </c>
      <c r="C9" s="43">
        <v>0</v>
      </c>
      <c r="D9" s="43">
        <v>0</v>
      </c>
      <c r="E9" s="43">
        <v>0</v>
      </c>
      <c r="F9" s="43">
        <v>144858</v>
      </c>
      <c r="G9" s="43">
        <v>411</v>
      </c>
      <c r="H9" s="7">
        <f>B9+D9+F9</f>
        <v>3280306</v>
      </c>
    </row>
    <row r="10" spans="1:8" ht="15.75" thickBot="1">
      <c r="A10" s="33">
        <v>41306</v>
      </c>
      <c r="B10" s="43">
        <v>3144837</v>
      </c>
      <c r="C10" s="43">
        <v>0</v>
      </c>
      <c r="D10" s="43">
        <v>0</v>
      </c>
      <c r="E10" s="43">
        <v>0</v>
      </c>
      <c r="F10" s="43">
        <v>150465</v>
      </c>
      <c r="G10" s="43">
        <v>407</v>
      </c>
      <c r="H10" s="7">
        <f t="shared" ref="H10:H21" si="0">B10+D10+F10</f>
        <v>3295302</v>
      </c>
    </row>
    <row r="11" spans="1:8" ht="15.75" thickBot="1">
      <c r="A11" s="33">
        <v>41334</v>
      </c>
      <c r="B11" s="43">
        <v>3133086</v>
      </c>
      <c r="C11" s="43">
        <v>0</v>
      </c>
      <c r="D11" s="43">
        <v>0</v>
      </c>
      <c r="E11" s="43">
        <v>0</v>
      </c>
      <c r="F11" s="43">
        <v>147429</v>
      </c>
      <c r="G11" s="43">
        <v>413</v>
      </c>
      <c r="H11" s="7">
        <f t="shared" si="0"/>
        <v>3280515</v>
      </c>
    </row>
    <row r="12" spans="1:8" ht="15.75" thickBot="1">
      <c r="A12" s="33">
        <v>41365</v>
      </c>
      <c r="B12" s="43">
        <v>3134427</v>
      </c>
      <c r="C12" s="43">
        <v>0</v>
      </c>
      <c r="D12" s="43">
        <v>0</v>
      </c>
      <c r="E12" s="43">
        <v>0</v>
      </c>
      <c r="F12" s="43">
        <v>149484</v>
      </c>
      <c r="G12" s="43">
        <v>418</v>
      </c>
      <c r="H12" s="7">
        <f t="shared" si="0"/>
        <v>3283911</v>
      </c>
    </row>
    <row r="13" spans="1:8" ht="15.75" thickBot="1">
      <c r="A13" s="33">
        <v>41395</v>
      </c>
      <c r="B13" s="43">
        <v>3151073</v>
      </c>
      <c r="C13" s="43">
        <v>0</v>
      </c>
      <c r="D13" s="43">
        <v>0</v>
      </c>
      <c r="E13" s="43">
        <v>0</v>
      </c>
      <c r="F13" s="43">
        <v>158207</v>
      </c>
      <c r="G13" s="43">
        <v>421</v>
      </c>
      <c r="H13" s="7">
        <f t="shared" si="0"/>
        <v>3309280</v>
      </c>
    </row>
    <row r="14" spans="1:8" ht="15.75" thickBot="1">
      <c r="A14" s="33">
        <v>41426</v>
      </c>
      <c r="B14" s="43">
        <v>3033579</v>
      </c>
      <c r="C14" s="43">
        <v>0</v>
      </c>
      <c r="D14" s="43">
        <v>0</v>
      </c>
      <c r="E14" s="43">
        <v>0</v>
      </c>
      <c r="F14" s="43">
        <v>163949</v>
      </c>
      <c r="G14" s="43">
        <v>425</v>
      </c>
      <c r="H14" s="7">
        <f t="shared" si="0"/>
        <v>3197528</v>
      </c>
    </row>
    <row r="15" spans="1:8" ht="15.75" thickBot="1">
      <c r="A15" s="33">
        <v>41456</v>
      </c>
      <c r="B15" s="43">
        <v>369030</v>
      </c>
      <c r="C15" s="43">
        <v>0</v>
      </c>
      <c r="D15" s="43">
        <v>0</v>
      </c>
      <c r="E15" s="43">
        <v>0</v>
      </c>
      <c r="F15" s="43">
        <v>13237</v>
      </c>
      <c r="G15" s="43">
        <v>441</v>
      </c>
      <c r="H15" s="7">
        <f t="shared" si="0"/>
        <v>382267</v>
      </c>
    </row>
    <row r="16" spans="1:8" ht="15.75" thickBot="1">
      <c r="A16" s="33">
        <v>41487</v>
      </c>
      <c r="B16" s="43">
        <v>363745</v>
      </c>
      <c r="C16" s="43">
        <v>0</v>
      </c>
      <c r="D16" s="43">
        <v>0</v>
      </c>
      <c r="E16" s="43">
        <v>0</v>
      </c>
      <c r="F16" s="43">
        <v>134849</v>
      </c>
      <c r="G16" s="43">
        <v>445</v>
      </c>
      <c r="H16" s="7">
        <f t="shared" si="0"/>
        <v>498594</v>
      </c>
    </row>
    <row r="17" spans="1:8" ht="15.75" thickBot="1">
      <c r="A17" s="33">
        <v>41518</v>
      </c>
      <c r="B17" s="43">
        <v>366845</v>
      </c>
      <c r="C17" s="43">
        <v>0</v>
      </c>
      <c r="D17" s="43">
        <v>0</v>
      </c>
      <c r="E17" s="43">
        <v>0</v>
      </c>
      <c r="F17" s="43">
        <v>134585</v>
      </c>
      <c r="G17" s="43">
        <v>449</v>
      </c>
      <c r="H17" s="7">
        <f t="shared" si="0"/>
        <v>501430</v>
      </c>
    </row>
    <row r="18" spans="1:8" ht="15.75" thickBot="1">
      <c r="A18" s="33">
        <v>41548</v>
      </c>
      <c r="B18" s="43">
        <v>368354</v>
      </c>
      <c r="C18" s="43">
        <v>0</v>
      </c>
      <c r="D18" s="43">
        <v>0</v>
      </c>
      <c r="E18" s="43">
        <v>0</v>
      </c>
      <c r="F18" s="43">
        <v>140171</v>
      </c>
      <c r="G18" s="43">
        <v>438</v>
      </c>
      <c r="H18" s="7">
        <f t="shared" si="0"/>
        <v>508525</v>
      </c>
    </row>
    <row r="19" spans="1:8" ht="15.75" thickBot="1">
      <c r="A19" s="34">
        <v>41579</v>
      </c>
      <c r="B19" s="35">
        <v>371736</v>
      </c>
      <c r="C19" s="35">
        <v>0</v>
      </c>
      <c r="D19" s="35">
        <v>0</v>
      </c>
      <c r="E19" s="35">
        <v>0</v>
      </c>
      <c r="F19" s="35">
        <v>145713</v>
      </c>
      <c r="G19" s="35">
        <v>435</v>
      </c>
      <c r="H19" s="7">
        <f t="shared" si="0"/>
        <v>517449</v>
      </c>
    </row>
    <row r="20" spans="1:8" ht="15.75" thickBot="1">
      <c r="A20" s="33">
        <v>41609</v>
      </c>
      <c r="B20" s="43">
        <v>384820</v>
      </c>
      <c r="C20" s="43">
        <v>0</v>
      </c>
      <c r="D20" s="43">
        <v>0</v>
      </c>
      <c r="E20" s="43">
        <v>0</v>
      </c>
      <c r="F20" s="43">
        <v>139120</v>
      </c>
      <c r="G20" s="43">
        <v>450</v>
      </c>
      <c r="H20" s="7">
        <f t="shared" si="0"/>
        <v>523940</v>
      </c>
    </row>
    <row r="21" spans="1:8" ht="15.75" thickBot="1">
      <c r="A21" s="33">
        <v>41640</v>
      </c>
      <c r="B21" s="43">
        <v>359111</v>
      </c>
      <c r="C21" s="43">
        <v>0</v>
      </c>
      <c r="D21" s="43">
        <v>0</v>
      </c>
      <c r="E21" s="43">
        <v>0</v>
      </c>
      <c r="F21" s="43">
        <v>131965</v>
      </c>
      <c r="G21" s="43">
        <v>444</v>
      </c>
      <c r="H21" s="7">
        <f t="shared" si="0"/>
        <v>491076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D31"/>
  <sheetViews>
    <sheetView zoomScale="80" zoomScaleNormal="80" workbookViewId="0">
      <selection activeCell="D1" sqref="D1"/>
    </sheetView>
  </sheetViews>
  <sheetFormatPr defaultRowHeight="15"/>
  <cols>
    <col min="1" max="1" width="16.42578125" customWidth="1"/>
    <col min="2" max="2" width="17.140625" customWidth="1"/>
    <col min="3" max="3" width="13.85546875" style="15" customWidth="1"/>
    <col min="4" max="4" width="14.140625" style="12" customWidth="1"/>
    <col min="5" max="5" width="13.85546875" style="15" customWidth="1"/>
    <col min="6" max="6" width="13.140625" style="14" customWidth="1"/>
    <col min="7" max="11" width="12.7109375" style="14" customWidth="1"/>
    <col min="12" max="12" width="15.85546875" style="20" customWidth="1"/>
    <col min="13" max="13" width="14" style="14" customWidth="1"/>
    <col min="14" max="14" width="13.7109375" style="14" customWidth="1"/>
    <col min="15" max="15" width="13.42578125" style="14" customWidth="1"/>
    <col min="16" max="16" width="13.28515625" style="14" customWidth="1"/>
    <col min="17" max="17" width="12.7109375" style="14" customWidth="1"/>
    <col min="18" max="18" width="13" style="14" customWidth="1"/>
    <col min="19" max="19" width="13.42578125" style="15" customWidth="1"/>
    <col min="20" max="20" width="14.42578125" style="18" customWidth="1"/>
    <col min="21" max="21" width="15.28515625" style="14" customWidth="1"/>
    <col min="22" max="22" width="12.85546875" style="14" customWidth="1"/>
    <col min="23" max="23" width="14.5703125" style="15" customWidth="1"/>
    <col min="24" max="24" width="16.140625" style="14" customWidth="1"/>
    <col min="25" max="25" width="14" style="14" customWidth="1"/>
    <col min="26" max="26" width="14.42578125" style="14" customWidth="1"/>
    <col min="27" max="27" width="14.140625" style="14" customWidth="1"/>
    <col min="28" max="28" width="13.7109375" style="14" customWidth="1"/>
    <col min="29" max="29" width="14.7109375" style="14" customWidth="1"/>
    <col min="30" max="30" width="14.5703125" style="14" customWidth="1"/>
    <col min="31" max="31" width="14.7109375" style="14" customWidth="1"/>
    <col min="32" max="32" width="15.5703125" style="14" customWidth="1"/>
    <col min="33" max="33" width="15" style="14" customWidth="1"/>
    <col min="34" max="34" width="14.42578125" style="15" customWidth="1"/>
    <col min="35" max="35" width="14.85546875" style="15" customWidth="1"/>
    <col min="36" max="36" width="15.28515625" style="15" customWidth="1"/>
    <col min="37" max="37" width="15" style="14" customWidth="1"/>
    <col min="38" max="38" width="14.28515625" style="14" customWidth="1"/>
    <col min="39" max="39" width="15" style="14" customWidth="1"/>
    <col min="40" max="40" width="15.140625" style="14" customWidth="1"/>
    <col min="41" max="41" width="16.140625" style="14" customWidth="1"/>
    <col min="42" max="42" width="15.85546875" style="14" customWidth="1"/>
    <col min="43" max="43" width="13.42578125" style="14" customWidth="1"/>
    <col min="44" max="44" width="14.28515625" style="14" customWidth="1"/>
    <col min="45" max="45" width="14.7109375" style="14" customWidth="1"/>
    <col min="46" max="46" width="16" style="14" customWidth="1"/>
    <col min="47" max="47" width="15.85546875" style="14" customWidth="1"/>
    <col min="48" max="48" width="15.85546875" style="15" customWidth="1"/>
    <col min="49" max="49" width="14.5703125" style="14" customWidth="1"/>
    <col min="50" max="50" width="13.85546875" style="14" customWidth="1"/>
    <col min="51" max="52" width="13.42578125" style="14" customWidth="1"/>
    <col min="53" max="54" width="14.7109375" style="14" customWidth="1"/>
    <col min="55" max="55" width="15.140625" style="14" customWidth="1"/>
    <col min="56" max="56" width="14.28515625" style="14" customWidth="1"/>
    <col min="57" max="57" width="14.7109375" style="14" customWidth="1"/>
    <col min="58" max="58" width="16.140625" style="14" customWidth="1"/>
    <col min="59" max="59" width="14.85546875" style="14" customWidth="1"/>
    <col min="60" max="60" width="15.28515625" style="14" customWidth="1"/>
    <col min="61" max="61" width="13.5703125" style="14" customWidth="1"/>
    <col min="62" max="62" width="13.42578125" style="14" customWidth="1"/>
    <col min="63" max="63" width="12.42578125" style="14" customWidth="1"/>
    <col min="64" max="65" width="13.28515625" style="14" customWidth="1"/>
    <col min="66" max="66" width="13" style="14" customWidth="1"/>
    <col min="67" max="67" width="14.140625" style="14" customWidth="1"/>
    <col min="68" max="68" width="14.7109375" style="14" customWidth="1"/>
    <col min="69" max="70" width="11.7109375" style="14" customWidth="1"/>
    <col min="71" max="71" width="12.42578125" style="14" customWidth="1"/>
    <col min="72" max="72" width="13.42578125" style="14" customWidth="1"/>
    <col min="73" max="73" width="14" style="14" customWidth="1"/>
    <col min="74" max="74" width="13.85546875" style="14" customWidth="1"/>
    <col min="75" max="75" width="12.140625" style="14" customWidth="1"/>
    <col min="76" max="76" width="13.7109375" style="14" customWidth="1"/>
    <col min="77" max="77" width="13" style="14" customWidth="1"/>
    <col min="78" max="78" width="14" style="14" customWidth="1"/>
    <col min="79" max="79" width="13.28515625" style="14" customWidth="1"/>
    <col min="80" max="80" width="13.42578125" style="14" customWidth="1"/>
    <col min="81" max="81" width="14.7109375" style="14" customWidth="1"/>
    <col min="82" max="82" width="14" style="14" customWidth="1"/>
  </cols>
  <sheetData>
    <row r="1" spans="1:82" ht="89.25" customHeight="1">
      <c r="A1" s="8" t="s">
        <v>181</v>
      </c>
      <c r="B1" s="9"/>
      <c r="C1" s="9"/>
      <c r="D1" s="9"/>
      <c r="E1" s="9"/>
      <c r="F1" s="9"/>
      <c r="G1" s="9"/>
      <c r="H1" s="36"/>
      <c r="I1" s="9"/>
      <c r="J1" s="10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>
      <c r="A2" s="7"/>
      <c r="B2" s="7"/>
      <c r="C2" s="14"/>
    </row>
    <row r="3" spans="1:82" s="17" customFormat="1" ht="15" customHeight="1">
      <c r="A3" s="1"/>
      <c r="B3" s="1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52</v>
      </c>
      <c r="BC3" s="24">
        <v>53</v>
      </c>
      <c r="BD3" s="24">
        <v>54</v>
      </c>
      <c r="BE3" s="24">
        <v>55</v>
      </c>
      <c r="BF3" s="24">
        <v>56</v>
      </c>
      <c r="BG3" s="24">
        <v>57</v>
      </c>
      <c r="BH3" s="24">
        <v>58</v>
      </c>
      <c r="BI3" s="24">
        <v>59</v>
      </c>
      <c r="BJ3" s="24">
        <v>60</v>
      </c>
      <c r="BK3" s="24">
        <v>61</v>
      </c>
      <c r="BL3" s="24">
        <v>62</v>
      </c>
      <c r="BM3" s="24">
        <v>63</v>
      </c>
      <c r="BN3" s="24">
        <v>64</v>
      </c>
      <c r="BO3" s="24">
        <v>65</v>
      </c>
      <c r="BP3" s="24">
        <v>66</v>
      </c>
      <c r="BQ3" s="24">
        <v>67</v>
      </c>
      <c r="BR3" s="24">
        <v>68</v>
      </c>
      <c r="BS3" s="24">
        <v>69</v>
      </c>
      <c r="BT3" s="24">
        <v>70</v>
      </c>
      <c r="BU3" s="24">
        <v>71</v>
      </c>
      <c r="BV3" s="24">
        <v>72</v>
      </c>
      <c r="BW3" s="24">
        <v>73</v>
      </c>
      <c r="BX3" s="24">
        <v>74</v>
      </c>
      <c r="BY3" s="24">
        <v>75</v>
      </c>
      <c r="BZ3" s="24">
        <v>76</v>
      </c>
      <c r="CA3" s="24">
        <v>77</v>
      </c>
      <c r="CB3" s="24">
        <v>78</v>
      </c>
      <c r="CC3" s="24">
        <v>79</v>
      </c>
      <c r="CD3" s="24">
        <v>80</v>
      </c>
    </row>
    <row r="4" spans="1:82" s="62" customFormat="1" ht="30">
      <c r="A4" s="61" t="s">
        <v>1</v>
      </c>
      <c r="B4" s="61" t="s">
        <v>173</v>
      </c>
      <c r="C4" s="61" t="s">
        <v>0</v>
      </c>
      <c r="D4" s="61" t="s">
        <v>2</v>
      </c>
      <c r="E4" s="61" t="s">
        <v>3</v>
      </c>
      <c r="F4" s="61" t="s">
        <v>4</v>
      </c>
      <c r="G4" s="61" t="s">
        <v>106</v>
      </c>
      <c r="H4" s="61" t="s">
        <v>107</v>
      </c>
      <c r="I4" s="61" t="s">
        <v>108</v>
      </c>
      <c r="J4" s="61" t="s">
        <v>109</v>
      </c>
      <c r="K4" s="61" t="s">
        <v>110</v>
      </c>
      <c r="L4" s="61" t="s">
        <v>13</v>
      </c>
      <c r="M4" s="61" t="s">
        <v>111</v>
      </c>
      <c r="N4" s="61" t="s">
        <v>112</v>
      </c>
      <c r="O4" s="61" t="s">
        <v>113</v>
      </c>
      <c r="P4" s="61" t="s">
        <v>114</v>
      </c>
      <c r="Q4" s="61" t="s">
        <v>115</v>
      </c>
      <c r="R4" s="61" t="s">
        <v>116</v>
      </c>
      <c r="S4" s="61" t="s">
        <v>117</v>
      </c>
      <c r="T4" s="61" t="s">
        <v>118</v>
      </c>
      <c r="U4" s="61" t="s">
        <v>119</v>
      </c>
      <c r="V4" s="61" t="s">
        <v>120</v>
      </c>
      <c r="W4" s="61" t="s">
        <v>121</v>
      </c>
      <c r="X4" s="61" t="s">
        <v>122</v>
      </c>
      <c r="Y4" s="61" t="s">
        <v>123</v>
      </c>
      <c r="Z4" s="61" t="s">
        <v>124</v>
      </c>
      <c r="AA4" s="61" t="s">
        <v>125</v>
      </c>
      <c r="AB4" s="61" t="s">
        <v>126</v>
      </c>
      <c r="AC4" s="61" t="s">
        <v>92</v>
      </c>
      <c r="AD4" s="61" t="s">
        <v>127</v>
      </c>
      <c r="AE4" s="61" t="s">
        <v>128</v>
      </c>
      <c r="AF4" s="61" t="s">
        <v>129</v>
      </c>
      <c r="AG4" s="61" t="s">
        <v>39</v>
      </c>
      <c r="AH4" s="61" t="s">
        <v>130</v>
      </c>
      <c r="AI4" s="61" t="s">
        <v>131</v>
      </c>
      <c r="AJ4" s="61" t="s">
        <v>132</v>
      </c>
      <c r="AK4" s="61" t="s">
        <v>133</v>
      </c>
      <c r="AL4" s="61" t="s">
        <v>134</v>
      </c>
      <c r="AM4" s="61" t="s">
        <v>135</v>
      </c>
      <c r="AN4" s="61" t="s">
        <v>136</v>
      </c>
      <c r="AO4" s="61" t="s">
        <v>137</v>
      </c>
      <c r="AP4" s="61" t="s">
        <v>138</v>
      </c>
      <c r="AQ4" s="61" t="s">
        <v>139</v>
      </c>
      <c r="AR4" s="61" t="s">
        <v>140</v>
      </c>
      <c r="AS4" s="61" t="s">
        <v>141</v>
      </c>
      <c r="AT4" s="61" t="s">
        <v>142</v>
      </c>
      <c r="AU4" s="61" t="s">
        <v>143</v>
      </c>
      <c r="AV4" s="61" t="s">
        <v>41</v>
      </c>
      <c r="AW4" s="61" t="s">
        <v>144</v>
      </c>
      <c r="AX4" s="61" t="s">
        <v>98</v>
      </c>
      <c r="AY4" s="61" t="s">
        <v>145</v>
      </c>
      <c r="AZ4" s="61" t="s">
        <v>146</v>
      </c>
      <c r="BA4" s="61" t="s">
        <v>147</v>
      </c>
      <c r="BB4" s="61" t="s">
        <v>148</v>
      </c>
      <c r="BC4" s="61" t="s">
        <v>149</v>
      </c>
      <c r="BD4" s="61" t="s">
        <v>150</v>
      </c>
      <c r="BE4" s="61" t="s">
        <v>151</v>
      </c>
      <c r="BF4" s="61" t="s">
        <v>152</v>
      </c>
      <c r="BG4" s="61" t="s">
        <v>153</v>
      </c>
      <c r="BH4" s="61" t="s">
        <v>154</v>
      </c>
      <c r="BI4" s="61" t="s">
        <v>155</v>
      </c>
      <c r="BJ4" s="61" t="s">
        <v>36</v>
      </c>
      <c r="BK4" s="61" t="s">
        <v>37</v>
      </c>
      <c r="BL4" s="61" t="s">
        <v>156</v>
      </c>
      <c r="BM4" s="61" t="s">
        <v>157</v>
      </c>
      <c r="BN4" s="61" t="s">
        <v>40</v>
      </c>
      <c r="BO4" s="61" t="s">
        <v>158</v>
      </c>
      <c r="BP4" s="61" t="s">
        <v>159</v>
      </c>
      <c r="BQ4" s="61" t="s">
        <v>160</v>
      </c>
      <c r="BR4" s="61" t="s">
        <v>161</v>
      </c>
      <c r="BS4" s="61" t="s">
        <v>162</v>
      </c>
      <c r="BT4" s="61" t="s">
        <v>163</v>
      </c>
      <c r="BU4" s="61" t="s">
        <v>164</v>
      </c>
      <c r="BV4" s="61" t="s">
        <v>167</v>
      </c>
      <c r="BW4" s="61" t="s">
        <v>168</v>
      </c>
      <c r="BX4" s="61" t="s">
        <v>38</v>
      </c>
      <c r="BY4" s="61" t="s">
        <v>169</v>
      </c>
      <c r="BZ4" s="61" t="s">
        <v>42</v>
      </c>
      <c r="CA4" s="61" t="s">
        <v>170</v>
      </c>
      <c r="CB4" s="61" t="s">
        <v>171</v>
      </c>
      <c r="CC4" s="61" t="s">
        <v>44</v>
      </c>
      <c r="CD4" s="61" t="s">
        <v>172</v>
      </c>
    </row>
    <row r="5" spans="1:82" s="65" customFormat="1">
      <c r="A5" s="63" t="s">
        <v>174</v>
      </c>
      <c r="B5" s="64"/>
      <c r="C5" s="64">
        <f>SUM(C6:C17)</f>
        <v>19546951</v>
      </c>
      <c r="D5" s="64">
        <f t="shared" ref="D5:BO5" si="0">SUM(D6:D17)</f>
        <v>9261686</v>
      </c>
      <c r="E5" s="64">
        <f t="shared" si="0"/>
        <v>23254214</v>
      </c>
      <c r="F5" s="64">
        <f t="shared" si="0"/>
        <v>368082723</v>
      </c>
      <c r="G5" s="64">
        <f t="shared" si="0"/>
        <v>15111999</v>
      </c>
      <c r="H5" s="64">
        <f t="shared" si="0"/>
        <v>28673979</v>
      </c>
      <c r="I5" s="64">
        <f t="shared" si="0"/>
        <v>17886498</v>
      </c>
      <c r="J5" s="64">
        <f t="shared" si="0"/>
        <v>9765375</v>
      </c>
      <c r="K5" s="64">
        <f t="shared" si="0"/>
        <v>55047210</v>
      </c>
      <c r="L5" s="64">
        <f t="shared" si="0"/>
        <v>6680957075</v>
      </c>
      <c r="M5" s="64">
        <f t="shared" si="0"/>
        <v>310012431</v>
      </c>
      <c r="N5" s="64">
        <f t="shared" si="0"/>
        <v>12089272</v>
      </c>
      <c r="O5" s="64">
        <f t="shared" si="0"/>
        <v>31835497</v>
      </c>
      <c r="P5" s="64">
        <f t="shared" si="0"/>
        <v>54266196</v>
      </c>
      <c r="Q5" s="64">
        <f t="shared" si="0"/>
        <v>11496097</v>
      </c>
      <c r="R5" s="64">
        <f t="shared" si="0"/>
        <v>15528812</v>
      </c>
      <c r="S5" s="64">
        <f t="shared" si="0"/>
        <v>28356868</v>
      </c>
      <c r="T5" s="64">
        <f t="shared" si="0"/>
        <v>193250067</v>
      </c>
      <c r="U5" s="64">
        <f t="shared" si="0"/>
        <v>26687717</v>
      </c>
      <c r="V5" s="64">
        <f t="shared" si="0"/>
        <v>92242190</v>
      </c>
      <c r="W5" s="64">
        <f t="shared" si="0"/>
        <v>843768464</v>
      </c>
      <c r="X5" s="64">
        <f t="shared" si="0"/>
        <v>85859957</v>
      </c>
      <c r="Y5" s="64">
        <f t="shared" si="0"/>
        <v>12827184</v>
      </c>
      <c r="Z5" s="64">
        <f t="shared" si="0"/>
        <v>67425056</v>
      </c>
      <c r="AA5" s="64">
        <f t="shared" si="0"/>
        <v>34670031</v>
      </c>
      <c r="AB5" s="64">
        <f t="shared" si="0"/>
        <v>47746281</v>
      </c>
      <c r="AC5" s="64">
        <f t="shared" si="0"/>
        <v>25185592</v>
      </c>
      <c r="AD5" s="64">
        <f t="shared" si="0"/>
        <v>59755352</v>
      </c>
      <c r="AE5" s="64">
        <f t="shared" si="0"/>
        <v>10035338</v>
      </c>
      <c r="AF5" s="64">
        <f t="shared" si="0"/>
        <v>56039129</v>
      </c>
      <c r="AG5" s="64">
        <f t="shared" si="0"/>
        <v>602906896</v>
      </c>
      <c r="AH5" s="64">
        <f t="shared" si="0"/>
        <v>22579047</v>
      </c>
      <c r="AI5" s="64">
        <f t="shared" si="0"/>
        <v>4411763</v>
      </c>
      <c r="AJ5" s="64">
        <f t="shared" si="0"/>
        <v>289865044</v>
      </c>
      <c r="AK5" s="64">
        <f t="shared" si="0"/>
        <v>13600945</v>
      </c>
      <c r="AL5" s="64">
        <f t="shared" si="0"/>
        <v>16875530</v>
      </c>
      <c r="AM5" s="64">
        <f t="shared" si="0"/>
        <v>20422594</v>
      </c>
      <c r="AN5" s="64">
        <f t="shared" si="0"/>
        <v>17942556</v>
      </c>
      <c r="AO5" s="64">
        <f t="shared" si="0"/>
        <v>11601830</v>
      </c>
      <c r="AP5" s="64">
        <f t="shared" si="0"/>
        <v>136075576</v>
      </c>
      <c r="AQ5" s="64">
        <f t="shared" si="0"/>
        <v>1011678</v>
      </c>
      <c r="AR5" s="64">
        <f t="shared" si="0"/>
        <v>57139044</v>
      </c>
      <c r="AS5" s="64">
        <f t="shared" si="0"/>
        <v>369751375</v>
      </c>
      <c r="AT5" s="64">
        <f t="shared" si="0"/>
        <v>24116184</v>
      </c>
      <c r="AU5" s="64">
        <f t="shared" si="0"/>
        <v>19848651</v>
      </c>
      <c r="AV5" s="64">
        <f t="shared" si="0"/>
        <v>3137601</v>
      </c>
      <c r="AW5" s="64">
        <f t="shared" si="0"/>
        <v>137492560</v>
      </c>
      <c r="AX5" s="64">
        <f t="shared" si="0"/>
        <v>24793103</v>
      </c>
      <c r="AY5" s="64">
        <f t="shared" si="0"/>
        <v>20429902</v>
      </c>
      <c r="AZ5" s="64">
        <f t="shared" si="0"/>
        <v>228758337</v>
      </c>
      <c r="BA5" s="64">
        <f t="shared" si="0"/>
        <v>592964958</v>
      </c>
      <c r="BB5" s="64">
        <f t="shared" si="0"/>
        <v>27691805</v>
      </c>
      <c r="BC5" s="64">
        <f t="shared" si="0"/>
        <v>47039953</v>
      </c>
      <c r="BD5" s="64">
        <f t="shared" si="0"/>
        <v>25110786</v>
      </c>
      <c r="BE5" s="64">
        <f t="shared" si="0"/>
        <v>24790759</v>
      </c>
      <c r="BF5" s="64">
        <f t="shared" si="0"/>
        <v>12903925</v>
      </c>
      <c r="BG5" s="64">
        <f t="shared" si="0"/>
        <v>478971321</v>
      </c>
      <c r="BH5" s="64">
        <f t="shared" si="0"/>
        <v>123525363</v>
      </c>
      <c r="BI5" s="64">
        <f t="shared" si="0"/>
        <v>144365892</v>
      </c>
      <c r="BJ5" s="64">
        <f t="shared" si="0"/>
        <v>236027631</v>
      </c>
      <c r="BK5" s="64">
        <f t="shared" si="0"/>
        <v>6327571</v>
      </c>
      <c r="BL5" s="64">
        <f t="shared" si="0"/>
        <v>100997018</v>
      </c>
      <c r="BM5" s="64">
        <f t="shared" si="0"/>
        <v>62139763</v>
      </c>
      <c r="BN5" s="64">
        <f t="shared" si="0"/>
        <v>142201903</v>
      </c>
      <c r="BO5" s="64">
        <f t="shared" si="0"/>
        <v>499821380</v>
      </c>
      <c r="BP5" s="64">
        <f t="shared" ref="BP5:CD5" si="1">SUM(BP6:BP17)</f>
        <v>86075334</v>
      </c>
      <c r="BQ5" s="64">
        <f t="shared" si="1"/>
        <v>3147338</v>
      </c>
      <c r="BR5" s="64">
        <f t="shared" si="1"/>
        <v>17362875</v>
      </c>
      <c r="BS5" s="64">
        <f t="shared" si="1"/>
        <v>4444352</v>
      </c>
      <c r="BT5" s="64">
        <f t="shared" si="1"/>
        <v>11026925</v>
      </c>
      <c r="BU5" s="64">
        <f t="shared" si="1"/>
        <v>15641728</v>
      </c>
      <c r="BV5" s="64">
        <f t="shared" si="1"/>
        <v>15839318</v>
      </c>
      <c r="BW5" s="64">
        <f t="shared" si="1"/>
        <v>6078087</v>
      </c>
      <c r="BX5" s="64">
        <f t="shared" si="1"/>
        <v>13582029</v>
      </c>
      <c r="BY5" s="64">
        <f t="shared" si="1"/>
        <v>17856189</v>
      </c>
      <c r="BZ5" s="64">
        <f t="shared" si="1"/>
        <v>39774126</v>
      </c>
      <c r="CA5" s="64">
        <f t="shared" si="1"/>
        <v>7505848</v>
      </c>
      <c r="CB5" s="64">
        <f t="shared" si="1"/>
        <v>2586397</v>
      </c>
      <c r="CC5" s="64">
        <f t="shared" si="1"/>
        <v>166352841</v>
      </c>
      <c r="CD5" s="64">
        <f t="shared" si="1"/>
        <v>1767</v>
      </c>
    </row>
    <row r="6" spans="1:82" s="65" customFormat="1">
      <c r="A6" s="73">
        <v>41275</v>
      </c>
      <c r="B6" s="65">
        <f>SUM(C6:CD6)</f>
        <v>1092985625</v>
      </c>
      <c r="C6" s="66">
        <f>Белгородская!H7</f>
        <v>3444790</v>
      </c>
      <c r="D6" s="64">
        <f>Брянская!H9</f>
        <v>672229</v>
      </c>
      <c r="E6" s="64">
        <f>Владимирская!H9</f>
        <v>2366195</v>
      </c>
      <c r="F6" s="64">
        <f>Воронежская!H9</f>
        <v>25421504</v>
      </c>
      <c r="G6" s="64">
        <f>Ивановская!H9</f>
        <v>1379086</v>
      </c>
      <c r="H6" s="64">
        <f>Калужская!H9</f>
        <v>2934620</v>
      </c>
      <c r="I6" s="64">
        <f>Костромская!H9</f>
        <v>2207288</v>
      </c>
      <c r="J6" s="64">
        <f>Курская!H9</f>
        <v>2605444</v>
      </c>
      <c r="K6" s="64">
        <f>Липецкая!H9</f>
        <v>4195840</v>
      </c>
      <c r="L6" s="67">
        <f>г.Москва!H9</f>
        <v>507866473</v>
      </c>
      <c r="M6" s="64">
        <f>МО!H9</f>
        <v>21251357</v>
      </c>
      <c r="N6" s="64">
        <f>Орловская!H12</f>
        <v>984543</v>
      </c>
      <c r="O6" s="64">
        <f>Рязанская!H9</f>
        <v>3730172</v>
      </c>
      <c r="P6" s="64">
        <f>Смоленская!H9</f>
        <v>3621304</v>
      </c>
      <c r="Q6" s="64">
        <f>Тамбовская!H9</f>
        <v>1117081</v>
      </c>
      <c r="R6" s="64">
        <f>Тверская!H9</f>
        <v>1268832</v>
      </c>
      <c r="S6" s="64">
        <f>Тульская!H9</f>
        <v>2478580</v>
      </c>
      <c r="T6" s="67">
        <f>Ярославская!H9</f>
        <v>12577857</v>
      </c>
      <c r="U6" s="64">
        <f>Архангельская!H9</f>
        <v>2060846</v>
      </c>
      <c r="V6" s="64">
        <f>Вологодская!H9</f>
        <v>10394549</v>
      </c>
      <c r="W6" s="64">
        <f>СПб!H9</f>
        <v>64306758</v>
      </c>
      <c r="X6" s="64">
        <f>Калининградская!H9</f>
        <v>7861879</v>
      </c>
      <c r="Y6" s="64">
        <f>Ленинградская!H9</f>
        <v>913993</v>
      </c>
      <c r="Z6" s="64">
        <f>Мурманская!H9</f>
        <v>5093708</v>
      </c>
      <c r="AA6" s="64">
        <f>Новгородская!H9</f>
        <v>1982707</v>
      </c>
      <c r="AB6" s="64">
        <f>Псковская!H9</f>
        <v>2677321</v>
      </c>
      <c r="AC6" s="64">
        <f>Карелия!H9</f>
        <v>1454671</v>
      </c>
      <c r="AD6" s="64">
        <f>Коми!H9</f>
        <v>4860254</v>
      </c>
      <c r="AE6" s="64">
        <f>Астраханская!H9</f>
        <v>657322</v>
      </c>
      <c r="AF6" s="64">
        <f>Волгоградская!H9</f>
        <v>4514757</v>
      </c>
      <c r="AG6" s="64">
        <f>'Краснодарский край'!H9</f>
        <v>44718353</v>
      </c>
      <c r="AH6" s="64">
        <f>Адыгея!H9</f>
        <v>3280306</v>
      </c>
      <c r="AI6" s="64">
        <f>Калмыкия!H9</f>
        <v>376963</v>
      </c>
      <c r="AJ6" s="64">
        <f>Ростовская!H9</f>
        <v>18455382</v>
      </c>
      <c r="AK6" s="64">
        <f>'Кабардино-Балкарская'!H9</f>
        <v>1031423</v>
      </c>
      <c r="AL6" s="64">
        <f>'Карачаево-Черкесская'!H9</f>
        <v>1073433</v>
      </c>
      <c r="AM6" s="64">
        <f>Дагестан!H9</f>
        <v>968929</v>
      </c>
      <c r="AN6" s="64">
        <f>Ингушетия!H9</f>
        <v>1229701</v>
      </c>
      <c r="AO6" s="64">
        <f>Осетия!H9</f>
        <v>1041039</v>
      </c>
      <c r="AP6" s="64">
        <f>Ставрополье!H9</f>
        <v>11161812</v>
      </c>
      <c r="AQ6" s="64">
        <f>Чечня!H9</f>
        <v>82472</v>
      </c>
      <c r="AR6" s="64">
        <f>Кировская!H9</f>
        <v>3760729</v>
      </c>
      <c r="AS6" s="64">
        <f>Нижегородская!H9</f>
        <v>23845335</v>
      </c>
      <c r="AT6" s="64">
        <f>Оренбургская!H9</f>
        <v>2148964</v>
      </c>
      <c r="AU6" s="64">
        <f>Пензенская!H9</f>
        <v>3150854</v>
      </c>
      <c r="AV6" s="64">
        <f>'Пермский край'!H9</f>
        <v>219260</v>
      </c>
      <c r="AW6" s="64">
        <f>Башкортостан!H9</f>
        <v>11595335</v>
      </c>
      <c r="AX6" s="64">
        <f>'Марий Эл'!H9</f>
        <v>8049460</v>
      </c>
      <c r="AY6" s="64">
        <f>Мордовия!H9</f>
        <v>1508596</v>
      </c>
      <c r="AZ6" s="64">
        <f>Татарстан!H9</f>
        <v>18584535</v>
      </c>
      <c r="BA6" s="64">
        <f>Самарская!H9</f>
        <v>45076351</v>
      </c>
      <c r="BB6" s="64">
        <f>Саратовская!H9</f>
        <v>2656414</v>
      </c>
      <c r="BC6" s="64">
        <f>Удмуртия!H9</f>
        <v>4399019</v>
      </c>
      <c r="BD6" s="64">
        <f>Ульяновская!H9</f>
        <v>1884296</v>
      </c>
      <c r="BE6" s="64">
        <f>Чувашия!H9</f>
        <v>2452592</v>
      </c>
      <c r="BF6" s="64">
        <f>Курганская!H9</f>
        <v>956683</v>
      </c>
      <c r="BG6" s="64">
        <f>Свердловская!H9</f>
        <v>39801049</v>
      </c>
      <c r="BH6" s="64">
        <f>Тюменская!H9</f>
        <v>8010857</v>
      </c>
      <c r="BI6" s="64">
        <f>Челябинская!H9</f>
        <v>11427653</v>
      </c>
      <c r="BJ6" s="64">
        <f>'Алтайский край'!H9</f>
        <v>19570559</v>
      </c>
      <c r="BK6" s="64">
        <f>'Забайкальский край'!H9</f>
        <v>565381</v>
      </c>
      <c r="BL6" s="64">
        <f>Иркутская!H9</f>
        <v>8309841</v>
      </c>
      <c r="BM6" s="64">
        <f>Кемеровская!H9</f>
        <v>6284342</v>
      </c>
      <c r="BN6" s="64">
        <f>'Красноярский край'!H9</f>
        <v>9181350</v>
      </c>
      <c r="BO6" s="64">
        <f>Новосибирская!H9</f>
        <v>37286280</v>
      </c>
      <c r="BP6" s="64">
        <f>Омская!H9</f>
        <v>7437262</v>
      </c>
      <c r="BQ6" s="64">
        <f>Алтай!H9</f>
        <v>252021</v>
      </c>
      <c r="BR6" s="64">
        <f>Бурятия!H9</f>
        <v>1131096</v>
      </c>
      <c r="BS6" s="64">
        <f>Тыва!H9</f>
        <v>308845</v>
      </c>
      <c r="BT6" s="64">
        <f>Хакасия!H9</f>
        <v>690411</v>
      </c>
      <c r="BU6" s="64">
        <f>Томская!H9</f>
        <v>2349369</v>
      </c>
      <c r="BV6" s="64">
        <f>Амурская!H9</f>
        <v>899851</v>
      </c>
      <c r="BW6" s="64">
        <f>'Еврейская АО'!H9</f>
        <v>471624</v>
      </c>
      <c r="BX6" s="64">
        <f>'Камчатский край'!H9</f>
        <v>750854</v>
      </c>
      <c r="BY6" s="64">
        <f>Магаданская!H9</f>
        <v>1436185</v>
      </c>
      <c r="BZ6" s="64">
        <f>'Приморский край'!H9</f>
        <v>3033269</v>
      </c>
      <c r="CA6" s="64">
        <f>'Саха-Якутия'!H9</f>
        <v>692116</v>
      </c>
      <c r="CB6" s="64">
        <f>'Сахалинская '!H9</f>
        <v>170057</v>
      </c>
      <c r="CC6" s="64">
        <f>'Хабаровский край'!H9</f>
        <v>12314521</v>
      </c>
      <c r="CD6" s="64">
        <f>'Чукотский АО'!H9</f>
        <v>636</v>
      </c>
    </row>
    <row r="7" spans="1:82" s="65" customFormat="1">
      <c r="A7" s="73">
        <v>41306</v>
      </c>
      <c r="B7" s="65">
        <f t="shared" ref="B7:B18" si="2">SUM(C7:CD7)</f>
        <v>1119580073</v>
      </c>
      <c r="C7" s="66">
        <f>Белгородская!H8</f>
        <v>3454701</v>
      </c>
      <c r="D7" s="64">
        <f>Брянская!H10</f>
        <v>695402</v>
      </c>
      <c r="E7" s="64">
        <f>Владимирская!H10</f>
        <v>2339412</v>
      </c>
      <c r="F7" s="64">
        <f>Воронежская!H10</f>
        <v>27884959</v>
      </c>
      <c r="G7" s="64">
        <f>Ивановская!H10</f>
        <v>1593490</v>
      </c>
      <c r="H7" s="64">
        <f>Калужская!H10</f>
        <v>3220262</v>
      </c>
      <c r="I7" s="64">
        <f>Костромская!H10</f>
        <v>2426443</v>
      </c>
      <c r="J7" s="64">
        <f>Курская!H10</f>
        <v>570540</v>
      </c>
      <c r="K7" s="64">
        <f>Липецкая!H10</f>
        <v>4468647</v>
      </c>
      <c r="L7" s="67">
        <f>г.Москва!H10</f>
        <v>519261349</v>
      </c>
      <c r="M7" s="64">
        <f>МО!H10</f>
        <v>21470082</v>
      </c>
      <c r="N7" s="64">
        <f>Орловская!H13</f>
        <v>982060</v>
      </c>
      <c r="O7" s="64">
        <f>Рязанская!H10</f>
        <v>3959276</v>
      </c>
      <c r="P7" s="64">
        <f>Смоленская!H10</f>
        <v>3773907</v>
      </c>
      <c r="Q7" s="64">
        <f>Тамбовская!H10</f>
        <v>1109579</v>
      </c>
      <c r="R7" s="64">
        <f>Тверская!H10</f>
        <v>1298406</v>
      </c>
      <c r="S7" s="64">
        <f>Тульская!H10</f>
        <v>2609577</v>
      </c>
      <c r="T7" s="67">
        <f>Ярославская!H10</f>
        <v>12994498</v>
      </c>
      <c r="U7" s="64">
        <f>Архангельская!H10</f>
        <v>2059316</v>
      </c>
      <c r="V7" s="64">
        <f>Вологодская!H10</f>
        <v>10343967</v>
      </c>
      <c r="W7" s="64">
        <f>СПб!H10</f>
        <v>64874548</v>
      </c>
      <c r="X7" s="64">
        <f>Калининградская!H10</f>
        <v>7569357</v>
      </c>
      <c r="Y7" s="64">
        <f>Ленинградская!H10</f>
        <v>917689</v>
      </c>
      <c r="Z7" s="64">
        <f>Мурманская!H10</f>
        <v>5178235</v>
      </c>
      <c r="AA7" s="64">
        <f>Новгородская!H10</f>
        <v>1976230</v>
      </c>
      <c r="AB7" s="64">
        <f>Псковская!H10</f>
        <v>2882351</v>
      </c>
      <c r="AC7" s="64">
        <f>Карелия!H10</f>
        <v>1440304</v>
      </c>
      <c r="AD7" s="64">
        <f>Коми!H10</f>
        <v>5007136</v>
      </c>
      <c r="AE7" s="64">
        <f>Астраханская!H10</f>
        <v>726355</v>
      </c>
      <c r="AF7" s="64">
        <f>Волгоградская!H10</f>
        <v>4466054</v>
      </c>
      <c r="AG7" s="64">
        <f>'Краснодарский край'!H10</f>
        <v>47526704</v>
      </c>
      <c r="AH7" s="64">
        <f>Адыгея!H10</f>
        <v>3295302</v>
      </c>
      <c r="AI7" s="64">
        <f>Калмыкия!H10</f>
        <v>379123</v>
      </c>
      <c r="AJ7" s="64">
        <f>Ростовская!H10</f>
        <v>20096342</v>
      </c>
      <c r="AK7" s="64">
        <f>'Кабардино-Балкарская'!H10</f>
        <v>1137466</v>
      </c>
      <c r="AL7" s="64">
        <f>'Карачаево-Черкесская'!H10</f>
        <v>1223856</v>
      </c>
      <c r="AM7" s="64">
        <f>Дагестан!H10</f>
        <v>1016194</v>
      </c>
      <c r="AN7" s="64">
        <f>Ингушетия!H10</f>
        <v>1313384</v>
      </c>
      <c r="AO7" s="64">
        <f>Осетия!H10</f>
        <v>1020770</v>
      </c>
      <c r="AP7" s="64">
        <f>Ставрополье!H10</f>
        <v>11228185</v>
      </c>
      <c r="AQ7" s="64">
        <f>Чечня!H10</f>
        <v>84859</v>
      </c>
      <c r="AR7" s="64">
        <f>Кировская!H10</f>
        <v>3875395</v>
      </c>
      <c r="AS7" s="64">
        <f>Нижегородская!H10</f>
        <v>25201480</v>
      </c>
      <c r="AT7" s="64">
        <f>Оренбургская!H10</f>
        <v>2165386</v>
      </c>
      <c r="AU7" s="64">
        <f>Пензенская!H10</f>
        <v>3143634</v>
      </c>
      <c r="AV7" s="64">
        <f>'Пермский край'!H10</f>
        <v>202857</v>
      </c>
      <c r="AW7" s="64">
        <f>Башкортостан!H10</f>
        <v>11608656</v>
      </c>
      <c r="AX7" s="64">
        <f>'Марий Эл'!H10</f>
        <v>8039857</v>
      </c>
      <c r="AY7" s="64">
        <f>Мордовия!H10</f>
        <v>1533689</v>
      </c>
      <c r="AZ7" s="64">
        <f>Татарстан!H10</f>
        <v>20768502</v>
      </c>
      <c r="BA7" s="64">
        <f>Самарская!H10</f>
        <v>45209073</v>
      </c>
      <c r="BB7" s="64">
        <f>Саратовская!H10</f>
        <v>2600337</v>
      </c>
      <c r="BC7" s="64">
        <f>Удмуртия!H10</f>
        <v>4507155</v>
      </c>
      <c r="BD7" s="64">
        <f>Ульяновская!H10</f>
        <v>2039690</v>
      </c>
      <c r="BE7" s="64">
        <f>Чувашия!H10</f>
        <v>1950445</v>
      </c>
      <c r="BF7" s="64">
        <f>Курганская!H10</f>
        <v>1006130</v>
      </c>
      <c r="BG7" s="64">
        <f>Свердловская!H10</f>
        <v>40165236</v>
      </c>
      <c r="BH7" s="64">
        <f>Тюменская!H10</f>
        <v>8380820</v>
      </c>
      <c r="BI7" s="64">
        <f>Челябинская!H10</f>
        <v>11676441</v>
      </c>
      <c r="BJ7" s="64">
        <f>'Алтайский край'!H10</f>
        <v>19741723</v>
      </c>
      <c r="BK7" s="64">
        <f>'Забайкальский край'!H10</f>
        <v>505793</v>
      </c>
      <c r="BL7" s="64">
        <f>Иркутская!H10</f>
        <v>8557528</v>
      </c>
      <c r="BM7" s="64">
        <f>Кемеровская!H10</f>
        <v>5961394</v>
      </c>
      <c r="BN7" s="64">
        <f>'Красноярский край'!H10</f>
        <v>10932266</v>
      </c>
      <c r="BO7" s="64">
        <f>Новосибирская!H10</f>
        <v>37523771</v>
      </c>
      <c r="BP7" s="64">
        <f>Омская!H10</f>
        <v>7523474</v>
      </c>
      <c r="BQ7" s="64">
        <f>Алтай!H10</f>
        <v>258412</v>
      </c>
      <c r="BR7" s="64">
        <f>Бурятия!H10</f>
        <v>1307662</v>
      </c>
      <c r="BS7" s="64">
        <f>Тыва!H10</f>
        <v>327372</v>
      </c>
      <c r="BT7" s="64">
        <f>Хакасия!H10</f>
        <v>737226</v>
      </c>
      <c r="BU7" s="64">
        <f>Томская!H10</f>
        <v>1887018</v>
      </c>
      <c r="BV7" s="64">
        <f>Амурская!H10</f>
        <v>1086407</v>
      </c>
      <c r="BW7" s="64">
        <f>'Еврейская АО'!H10</f>
        <v>489264</v>
      </c>
      <c r="BX7" s="64">
        <f>'Камчатский край'!H10</f>
        <v>772849</v>
      </c>
      <c r="BY7" s="64">
        <f>Магаданская!H10</f>
        <v>1480087</v>
      </c>
      <c r="BZ7" s="64">
        <f>'Приморский край'!H10</f>
        <v>3156825</v>
      </c>
      <c r="CA7" s="64">
        <f>'Саха-Якутия'!H10</f>
        <v>562319</v>
      </c>
      <c r="CB7" s="64">
        <f>'Сахалинская '!H10</f>
        <v>208709</v>
      </c>
      <c r="CC7" s="64">
        <f>'Хабаровский край'!H10</f>
        <v>12608199</v>
      </c>
      <c r="CD7" s="64">
        <f>'Чукотский АО'!H10</f>
        <v>675</v>
      </c>
    </row>
    <row r="8" spans="1:82" s="65" customFormat="1">
      <c r="A8" s="73">
        <v>41334</v>
      </c>
      <c r="B8" s="65">
        <f t="shared" si="2"/>
        <v>1133978082</v>
      </c>
      <c r="C8" s="66">
        <f>Белгородская!H9</f>
        <v>3500062</v>
      </c>
      <c r="D8" s="64">
        <f>Брянская!H11</f>
        <v>1111935</v>
      </c>
      <c r="E8" s="64">
        <f>Владимирская!H11</f>
        <v>2360415</v>
      </c>
      <c r="F8" s="64">
        <f>Воронежская!H11</f>
        <v>28507591</v>
      </c>
      <c r="G8" s="64">
        <f>Ивановская!H11</f>
        <v>1936655</v>
      </c>
      <c r="H8" s="64">
        <f>Калужская!H11</f>
        <v>3256183</v>
      </c>
      <c r="I8" s="64">
        <f>Костромская!H11</f>
        <v>1654834</v>
      </c>
      <c r="J8" s="64">
        <f>Курская!H11</f>
        <v>657169</v>
      </c>
      <c r="K8" s="64">
        <f>Липецкая!H11</f>
        <v>4553097</v>
      </c>
      <c r="L8" s="67">
        <f>г.Москва!H11</f>
        <v>522279195</v>
      </c>
      <c r="M8" s="64">
        <f>МО!H11</f>
        <v>21699856</v>
      </c>
      <c r="N8" s="64">
        <f>Орловская!H14</f>
        <v>981892</v>
      </c>
      <c r="O8" s="64">
        <f>Рязанская!H11</f>
        <v>3710600</v>
      </c>
      <c r="P8" s="64">
        <f>Смоленская!H11</f>
        <v>4386319</v>
      </c>
      <c r="Q8" s="64">
        <f>Тамбовская!H11</f>
        <v>1159398</v>
      </c>
      <c r="R8" s="64">
        <f>Тверская!H11</f>
        <v>1309889</v>
      </c>
      <c r="S8" s="64">
        <f>Тульская!H11</f>
        <v>2883535</v>
      </c>
      <c r="T8" s="67">
        <f>Ярославская!H11</f>
        <v>14053706</v>
      </c>
      <c r="U8" s="64">
        <f>Архангельская!H11</f>
        <v>2065568</v>
      </c>
      <c r="V8" s="64">
        <f>Вологодская!H11</f>
        <v>10699597</v>
      </c>
      <c r="W8" s="64">
        <f>СПб!H11</f>
        <v>69723269</v>
      </c>
      <c r="X8" s="64">
        <f>Калининградская!H11</f>
        <v>7457911</v>
      </c>
      <c r="Y8" s="64">
        <f>Ленинградская!H11</f>
        <v>964682</v>
      </c>
      <c r="Z8" s="64">
        <f>Мурманская!H11</f>
        <v>5723337</v>
      </c>
      <c r="AA8" s="64">
        <f>Новгородская!H11</f>
        <v>2313368</v>
      </c>
      <c r="AB8" s="64">
        <f>Псковская!H11</f>
        <v>3037314</v>
      </c>
      <c r="AC8" s="64">
        <f>Карелия!H11</f>
        <v>1559070</v>
      </c>
      <c r="AD8" s="64">
        <f>Коми!H11</f>
        <v>4635351</v>
      </c>
      <c r="AE8" s="64">
        <f>Астраханская!H11</f>
        <v>718832</v>
      </c>
      <c r="AF8" s="64">
        <f>Волгоградская!H11</f>
        <v>4454583</v>
      </c>
      <c r="AG8" s="64">
        <f>'Краснодарский край'!H11</f>
        <v>47967553</v>
      </c>
      <c r="AH8" s="64">
        <f>Адыгея!H11</f>
        <v>3280515</v>
      </c>
      <c r="AI8" s="64">
        <f>Калмыкия!H11</f>
        <v>395065</v>
      </c>
      <c r="AJ8" s="64">
        <f>Ростовская!H11</f>
        <v>21517852</v>
      </c>
      <c r="AK8" s="64">
        <f>'Кабардино-Балкарская'!H11</f>
        <v>1167914</v>
      </c>
      <c r="AL8" s="64">
        <f>'Карачаево-Черкесская'!H11</f>
        <v>1247500</v>
      </c>
      <c r="AM8" s="64">
        <f>Дагестан!H11</f>
        <v>1174687</v>
      </c>
      <c r="AN8" s="64">
        <f>Ингушетия!H11</f>
        <v>1528993</v>
      </c>
      <c r="AO8" s="64">
        <f>Осетия!H11</f>
        <v>1012504</v>
      </c>
      <c r="AP8" s="64">
        <f>Ставрополье!H11</f>
        <v>11422594</v>
      </c>
      <c r="AQ8" s="64">
        <f>Чечня!H11</f>
        <v>91200</v>
      </c>
      <c r="AR8" s="64">
        <f>Кировская!H11</f>
        <v>4040748</v>
      </c>
      <c r="AS8" s="64">
        <f>Нижегородская!H11</f>
        <v>32351416</v>
      </c>
      <c r="AT8" s="64">
        <f>Оренбургская!H11</f>
        <v>2216426</v>
      </c>
      <c r="AU8" s="64">
        <f>Пензенская!H11</f>
        <v>3166376</v>
      </c>
      <c r="AV8" s="64">
        <f>'Пермский край'!H11</f>
        <v>222995</v>
      </c>
      <c r="AW8" s="64">
        <f>Башкортостан!H11</f>
        <v>11995080</v>
      </c>
      <c r="AX8" s="64">
        <f>'Марий Эл'!H11</f>
        <v>1037235</v>
      </c>
      <c r="AY8" s="64">
        <f>Мордовия!H11</f>
        <v>1593654</v>
      </c>
      <c r="AZ8" s="64">
        <f>Татарстан!H11</f>
        <v>21290431</v>
      </c>
      <c r="BA8" s="64">
        <f>Самарская!H11</f>
        <v>45887684</v>
      </c>
      <c r="BB8" s="64">
        <f>Саратовская!H11</f>
        <v>2236545</v>
      </c>
      <c r="BC8" s="64">
        <f>Удмуртия!H11</f>
        <v>4552927</v>
      </c>
      <c r="BD8" s="64">
        <f>Ульяновская!H11</f>
        <v>2000626</v>
      </c>
      <c r="BE8" s="64">
        <f>Чувашия!H11</f>
        <v>1949768</v>
      </c>
      <c r="BF8" s="64">
        <f>Курганская!H11</f>
        <v>1002941</v>
      </c>
      <c r="BG8" s="64">
        <f>Свердловская!H11</f>
        <v>35732615</v>
      </c>
      <c r="BH8" s="64">
        <f>Тюменская!H11</f>
        <v>8795375</v>
      </c>
      <c r="BI8" s="64">
        <f>Челябинская!H11</f>
        <v>11842223</v>
      </c>
      <c r="BJ8" s="64">
        <f>'Алтайский край'!H11</f>
        <v>19893343</v>
      </c>
      <c r="BK8" s="64">
        <f>'Забайкальский край'!H11</f>
        <v>525511</v>
      </c>
      <c r="BL8" s="64">
        <f>Иркутская!H11</f>
        <v>8915864</v>
      </c>
      <c r="BM8" s="64">
        <f>Кемеровская!H11</f>
        <v>5429595</v>
      </c>
      <c r="BN8" s="64">
        <f>'Красноярский край'!H11</f>
        <v>11433137</v>
      </c>
      <c r="BO8" s="64">
        <f>Новосибирская!H11</f>
        <v>38792288</v>
      </c>
      <c r="BP8" s="64">
        <f>Омская!H11</f>
        <v>7710404</v>
      </c>
      <c r="BQ8" s="64">
        <f>Алтай!H11</f>
        <v>262498</v>
      </c>
      <c r="BR8" s="64">
        <f>Бурятия!H11</f>
        <v>1379689</v>
      </c>
      <c r="BS8" s="64">
        <f>Тыва!H11</f>
        <v>340731</v>
      </c>
      <c r="BT8" s="64">
        <f>Хакасия!H11</f>
        <v>754774</v>
      </c>
      <c r="BU8" s="64">
        <f>Томская!H11</f>
        <v>1461015</v>
      </c>
      <c r="BV8" s="64">
        <f>Амурская!H11</f>
        <v>1212421</v>
      </c>
      <c r="BW8" s="64">
        <f>'Еврейская АО'!H11</f>
        <v>498135</v>
      </c>
      <c r="BX8" s="64">
        <f>'Камчатский край'!H11</f>
        <v>817915</v>
      </c>
      <c r="BY8" s="64">
        <f>Магаданская!H11</f>
        <v>1499238</v>
      </c>
      <c r="BZ8" s="64">
        <f>'Приморский край'!H11</f>
        <v>3252854</v>
      </c>
      <c r="CA8" s="64">
        <f>'Саха-Якутия'!H11</f>
        <v>564758</v>
      </c>
      <c r="CB8" s="64">
        <f>'Сахалинская '!H11</f>
        <v>176360</v>
      </c>
      <c r="CC8" s="64">
        <f>'Хабаровский край'!H11</f>
        <v>12980441</v>
      </c>
      <c r="CD8" s="64">
        <f>'Чукотский АО'!H11</f>
        <v>456</v>
      </c>
    </row>
    <row r="9" spans="1:82" s="65" customFormat="1">
      <c r="A9" s="73">
        <v>41365</v>
      </c>
      <c r="B9" s="65">
        <f t="shared" si="2"/>
        <v>1142227098</v>
      </c>
      <c r="C9" s="66">
        <f>Белгородская!H10</f>
        <v>404060</v>
      </c>
      <c r="D9" s="64">
        <f>Брянская!H12</f>
        <v>1030862</v>
      </c>
      <c r="E9" s="64">
        <f>Владимирская!H12</f>
        <v>1965288</v>
      </c>
      <c r="F9" s="64">
        <f>Воронежская!H12</f>
        <v>31901516</v>
      </c>
      <c r="G9" s="64">
        <f>Ивановская!H12</f>
        <v>966379</v>
      </c>
      <c r="H9" s="64">
        <f>Калужская!H12</f>
        <v>3385704</v>
      </c>
      <c r="I9" s="64">
        <f>Костромская!H12</f>
        <v>1680328</v>
      </c>
      <c r="J9" s="64">
        <f>Курская!H12</f>
        <v>620481</v>
      </c>
      <c r="K9" s="64">
        <f>Липецкая!H12</f>
        <v>4531260</v>
      </c>
      <c r="L9" s="67">
        <f>г.Москва!H12</f>
        <v>530836502</v>
      </c>
      <c r="M9" s="64">
        <f>МО!H12</f>
        <v>21867705</v>
      </c>
      <c r="N9" s="64">
        <f>Орловская!H15</f>
        <v>946177</v>
      </c>
      <c r="O9" s="64">
        <f>Рязанская!H12</f>
        <v>3689801</v>
      </c>
      <c r="P9" s="64">
        <f>Смоленская!H12</f>
        <v>6231824</v>
      </c>
      <c r="Q9" s="64">
        <f>Тамбовская!H12</f>
        <v>1191299</v>
      </c>
      <c r="R9" s="64">
        <f>Тверская!H12</f>
        <v>1437756</v>
      </c>
      <c r="S9" s="64">
        <f>Тульская!H12</f>
        <v>2943396</v>
      </c>
      <c r="T9" s="67">
        <f>Ярославская!H12</f>
        <v>14530951</v>
      </c>
      <c r="U9" s="64">
        <f>Архангельская!H12</f>
        <v>2110493</v>
      </c>
      <c r="V9" s="64">
        <f>Вологодская!H12</f>
        <v>6605627</v>
      </c>
      <c r="W9" s="64">
        <f>СПб!H12</f>
        <v>71214515</v>
      </c>
      <c r="X9" s="64">
        <f>Калининградская!H12</f>
        <v>7266487</v>
      </c>
      <c r="Y9" s="64">
        <f>Ленинградская!H12</f>
        <v>1020781</v>
      </c>
      <c r="Z9" s="64">
        <f>Мурманская!H12</f>
        <v>5668351</v>
      </c>
      <c r="AA9" s="64">
        <f>Новгородская!H12</f>
        <v>2228954</v>
      </c>
      <c r="AB9" s="64">
        <f>Псковская!H12</f>
        <v>3040799</v>
      </c>
      <c r="AC9" s="64">
        <f>Карелия!H12</f>
        <v>1425303</v>
      </c>
      <c r="AD9" s="64">
        <f>Коми!H12</f>
        <v>5006423</v>
      </c>
      <c r="AE9" s="64">
        <f>Астраханская!H12</f>
        <v>681574</v>
      </c>
      <c r="AF9" s="64">
        <f>Волгоградская!H12</f>
        <v>4242441</v>
      </c>
      <c r="AG9" s="64">
        <f>'Краснодарский край'!H12</f>
        <v>47630742</v>
      </c>
      <c r="AH9" s="64">
        <f>Адыгея!H12</f>
        <v>3283911</v>
      </c>
      <c r="AI9" s="64">
        <f>Калмыкия!H12</f>
        <v>401490</v>
      </c>
      <c r="AJ9" s="64">
        <f>Ростовская!H12</f>
        <v>22792586</v>
      </c>
      <c r="AK9" s="64">
        <f>'Кабардино-Балкарская'!H12</f>
        <v>949907</v>
      </c>
      <c r="AL9" s="64">
        <f>'Карачаево-Черкесская'!H12</f>
        <v>1423702</v>
      </c>
      <c r="AM9" s="64">
        <f>Дагестан!H12</f>
        <v>1304928</v>
      </c>
      <c r="AN9" s="64">
        <f>Ингушетия!H12</f>
        <v>1292969</v>
      </c>
      <c r="AO9" s="64">
        <f>Осетия!H12</f>
        <v>915408</v>
      </c>
      <c r="AP9" s="64">
        <f>Ставрополье!H12</f>
        <v>11534689</v>
      </c>
      <c r="AQ9" s="64">
        <f>Чечня!H12</f>
        <v>88208</v>
      </c>
      <c r="AR9" s="64">
        <f>Кировская!H12</f>
        <v>4675781</v>
      </c>
      <c r="AS9" s="64">
        <f>Нижегородская!H12</f>
        <v>36456121</v>
      </c>
      <c r="AT9" s="64">
        <f>Оренбургская!H12</f>
        <v>1863977</v>
      </c>
      <c r="AU9" s="64">
        <f>Пензенская!H12</f>
        <v>1194418</v>
      </c>
      <c r="AV9" s="64">
        <f>'Пермский край'!H12</f>
        <v>236199</v>
      </c>
      <c r="AW9" s="64">
        <f>Башкортостан!H12</f>
        <v>10649160</v>
      </c>
      <c r="AX9" s="64">
        <f>'Марий Эл'!H12</f>
        <v>1011732</v>
      </c>
      <c r="AY9" s="64">
        <f>Мордовия!H12</f>
        <v>1536778</v>
      </c>
      <c r="AZ9" s="64">
        <f>Татарстан!H12</f>
        <v>18839650</v>
      </c>
      <c r="BA9" s="64">
        <f>Самарская!H12</f>
        <v>45668654</v>
      </c>
      <c r="BB9" s="64">
        <f>Саратовская!H12</f>
        <v>2276362</v>
      </c>
      <c r="BC9" s="64">
        <f>Удмуртия!H12</f>
        <v>4244705</v>
      </c>
      <c r="BD9" s="64">
        <f>Ульяновская!H12</f>
        <v>1974825</v>
      </c>
      <c r="BE9" s="64">
        <f>Чувашия!H12</f>
        <v>2050324</v>
      </c>
      <c r="BF9" s="64">
        <f>Курганская!H12</f>
        <v>975402</v>
      </c>
      <c r="BG9" s="64">
        <f>Свердловская!H12</f>
        <v>36384004</v>
      </c>
      <c r="BH9" s="64">
        <f>Тюменская!H12</f>
        <v>9701335</v>
      </c>
      <c r="BI9" s="64">
        <f>Челябинская!H12</f>
        <v>11703656</v>
      </c>
      <c r="BJ9" s="64">
        <f>'Алтайский край'!H12</f>
        <v>19865857</v>
      </c>
      <c r="BK9" s="64">
        <f>'Забайкальский край'!H12</f>
        <v>523936</v>
      </c>
      <c r="BL9" s="64">
        <f>Иркутская!H12</f>
        <v>8186026</v>
      </c>
      <c r="BM9" s="64">
        <f>Кемеровская!H12</f>
        <v>5223329</v>
      </c>
      <c r="BN9" s="64">
        <f>'Красноярский край'!H12</f>
        <v>11707175</v>
      </c>
      <c r="BO9" s="64">
        <f>Новосибирская!H12</f>
        <v>40770252</v>
      </c>
      <c r="BP9" s="64">
        <f>Омская!H12</f>
        <v>7215158</v>
      </c>
      <c r="BQ9" s="64">
        <f>Алтай!H12</f>
        <v>264863</v>
      </c>
      <c r="BR9" s="64">
        <f>Бурятия!H12</f>
        <v>1392856</v>
      </c>
      <c r="BS9" s="64">
        <f>Тыва!H12</f>
        <v>351003</v>
      </c>
      <c r="BT9" s="64">
        <f>Хакасия!H12</f>
        <v>816743</v>
      </c>
      <c r="BU9" s="64">
        <f>Томская!H12</f>
        <v>1130839</v>
      </c>
      <c r="BV9" s="64">
        <f>Амурская!H12</f>
        <v>1124898</v>
      </c>
      <c r="BW9" s="64">
        <f>'Еврейская АО'!H12</f>
        <v>519727</v>
      </c>
      <c r="BX9" s="64">
        <f>'Камчатский край'!H12</f>
        <v>746158</v>
      </c>
      <c r="BY9" s="64">
        <f>Магаданская!H12</f>
        <v>1528080</v>
      </c>
      <c r="BZ9" s="64">
        <f>'Приморский край'!H12</f>
        <v>3246948</v>
      </c>
      <c r="CA9" s="64">
        <f>'Саха-Якутия'!H12</f>
        <v>515426</v>
      </c>
      <c r="CB9" s="64">
        <f>'Сахалинская '!H12</f>
        <v>166794</v>
      </c>
      <c r="CC9" s="64">
        <f>'Хабаровский край'!H12</f>
        <v>13196370</v>
      </c>
      <c r="CD9" s="64">
        <f>'Чукотский АО'!H12</f>
        <v>0</v>
      </c>
    </row>
    <row r="10" spans="1:82" s="65" customFormat="1">
      <c r="A10" s="73">
        <v>41395</v>
      </c>
      <c r="B10" s="65">
        <f t="shared" si="2"/>
        <v>1169263587</v>
      </c>
      <c r="C10" s="66">
        <f>Белгородская!H11</f>
        <v>985733</v>
      </c>
      <c r="D10" s="64">
        <f>Брянская!H13</f>
        <v>1084626</v>
      </c>
      <c r="E10" s="64">
        <f>Владимирская!H13</f>
        <v>1864032</v>
      </c>
      <c r="F10" s="64">
        <f>Воронежская!H13</f>
        <v>32391642</v>
      </c>
      <c r="G10" s="64">
        <f>Ивановская!H13</f>
        <v>1034954</v>
      </c>
      <c r="H10" s="64">
        <f>Калужская!H13</f>
        <v>3472327</v>
      </c>
      <c r="I10" s="64">
        <f>Костромская!H13</f>
        <v>1747497</v>
      </c>
      <c r="J10" s="64">
        <f>Курская!H13</f>
        <v>592917</v>
      </c>
      <c r="K10" s="64">
        <f>Липецкая!H13</f>
        <v>4752109</v>
      </c>
      <c r="L10" s="67">
        <f>г.Москва!H13</f>
        <v>539363157</v>
      </c>
      <c r="M10" s="64">
        <f>МО!H13</f>
        <v>22791930</v>
      </c>
      <c r="N10" s="64">
        <f>Орловская!H16</f>
        <v>967536</v>
      </c>
      <c r="O10" s="64">
        <f>Рязанская!H13</f>
        <v>3697788</v>
      </c>
      <c r="P10" s="64">
        <f>Смоленская!H13</f>
        <v>6654791</v>
      </c>
      <c r="Q10" s="64">
        <f>Тамбовская!H13</f>
        <v>1206287</v>
      </c>
      <c r="R10" s="64">
        <f>Тверская!H13</f>
        <v>1902164</v>
      </c>
      <c r="S10" s="64">
        <f>Тульская!H13</f>
        <v>3018146</v>
      </c>
      <c r="T10" s="67">
        <f>Ярославская!H13</f>
        <v>14941756</v>
      </c>
      <c r="U10" s="64">
        <f>Архангельская!H13</f>
        <v>2604755</v>
      </c>
      <c r="V10" s="64">
        <f>Вологодская!H13</f>
        <v>7859734</v>
      </c>
      <c r="W10" s="64">
        <f>СПб!H13</f>
        <v>72837130</v>
      </c>
      <c r="X10" s="64">
        <f>Калининградская!H13</f>
        <v>7123226</v>
      </c>
      <c r="Y10" s="64">
        <f>Ленинградская!H13</f>
        <v>1187972</v>
      </c>
      <c r="Z10" s="64">
        <f>Мурманская!H13</f>
        <v>5654429</v>
      </c>
      <c r="AA10" s="64">
        <f>Новгородская!H13</f>
        <v>2362871</v>
      </c>
      <c r="AB10" s="64">
        <f>Псковская!H13</f>
        <v>3082127</v>
      </c>
      <c r="AC10" s="64">
        <f>Карелия!H13</f>
        <v>1724301</v>
      </c>
      <c r="AD10" s="64">
        <f>Коми!H13</f>
        <v>5105044</v>
      </c>
      <c r="AE10" s="64">
        <f>Астраханская!H13</f>
        <v>711356</v>
      </c>
      <c r="AF10" s="64">
        <f>Волгоградская!H13</f>
        <v>4445515</v>
      </c>
      <c r="AG10" s="64">
        <f>'Краснодарский край'!H13</f>
        <v>51425621</v>
      </c>
      <c r="AH10" s="64">
        <f>Адыгея!H13</f>
        <v>3309280</v>
      </c>
      <c r="AI10" s="64">
        <f>Калмыкия!H13</f>
        <v>418442</v>
      </c>
      <c r="AJ10" s="64">
        <f>Ростовская!H13</f>
        <v>22956034</v>
      </c>
      <c r="AK10" s="64">
        <f>'Кабардино-Балкарская'!H13</f>
        <v>1013526</v>
      </c>
      <c r="AL10" s="64">
        <f>'Карачаево-Черкесская'!H13</f>
        <v>1471883</v>
      </c>
      <c r="AM10" s="64">
        <f>Дагестан!H13</f>
        <v>1305030</v>
      </c>
      <c r="AN10" s="64">
        <f>Ингушетия!H13</f>
        <v>1304823</v>
      </c>
      <c r="AO10" s="64">
        <f>Осетия!H13</f>
        <v>937388</v>
      </c>
      <c r="AP10" s="64">
        <f>Ставрополье!H13</f>
        <v>11841405</v>
      </c>
      <c r="AQ10" s="64">
        <f>Чечня!H13</f>
        <v>88567</v>
      </c>
      <c r="AR10" s="64">
        <f>Кировская!H13</f>
        <v>4453755</v>
      </c>
      <c r="AS10" s="64">
        <f>Нижегородская!H13</f>
        <v>35855466</v>
      </c>
      <c r="AT10" s="64">
        <f>Оренбургская!H13</f>
        <v>2108410</v>
      </c>
      <c r="AU10" s="64">
        <f>Пензенская!H13</f>
        <v>1190286</v>
      </c>
      <c r="AV10" s="64">
        <f>'Пермский край'!H13</f>
        <v>221639</v>
      </c>
      <c r="AW10" s="64">
        <f>Башкортостан!H13</f>
        <v>10886228</v>
      </c>
      <c r="AX10" s="64">
        <f>'Марий Эл'!H13</f>
        <v>1050764</v>
      </c>
      <c r="AY10" s="64">
        <f>Мордовия!H13</f>
        <v>1550715</v>
      </c>
      <c r="AZ10" s="64">
        <f>Татарстан!H13</f>
        <v>17865581</v>
      </c>
      <c r="BA10" s="64">
        <f>Самарская!H13</f>
        <v>48650295</v>
      </c>
      <c r="BB10" s="64">
        <f>Саратовская!H13</f>
        <v>2421643</v>
      </c>
      <c r="BC10" s="64">
        <f>Удмуртия!H13</f>
        <v>4408361</v>
      </c>
      <c r="BD10" s="64">
        <f>Ульяновская!H13</f>
        <v>2080381</v>
      </c>
      <c r="BE10" s="64">
        <f>Чувашия!H13</f>
        <v>2035921</v>
      </c>
      <c r="BF10" s="64">
        <f>Курганская!H13</f>
        <v>1040539</v>
      </c>
      <c r="BG10" s="64">
        <f>Свердловская!H13</f>
        <v>37513808</v>
      </c>
      <c r="BH10" s="64">
        <f>Тюменская!H13</f>
        <v>9812068</v>
      </c>
      <c r="BI10" s="64">
        <f>Челябинская!H13</f>
        <v>12004380</v>
      </c>
      <c r="BJ10" s="64">
        <f>'Алтайский край'!H13</f>
        <v>20055048</v>
      </c>
      <c r="BK10" s="64">
        <f>'Забайкальский край'!H13</f>
        <v>497219</v>
      </c>
      <c r="BL10" s="64">
        <f>Иркутская!H13</f>
        <v>8746143</v>
      </c>
      <c r="BM10" s="64">
        <f>Кемеровская!H13</f>
        <v>5259613</v>
      </c>
      <c r="BN10" s="64">
        <f>'Красноярский край'!H13</f>
        <v>11593552</v>
      </c>
      <c r="BO10" s="64">
        <f>Новосибирская!H13</f>
        <v>41275203</v>
      </c>
      <c r="BP10" s="64">
        <f>Омская!H13</f>
        <v>7381770</v>
      </c>
      <c r="BQ10" s="64">
        <f>Алтай!H13</f>
        <v>263474</v>
      </c>
      <c r="BR10" s="64">
        <f>Бурятия!H13</f>
        <v>1411534</v>
      </c>
      <c r="BS10" s="64">
        <f>Тыва!H13</f>
        <v>370964</v>
      </c>
      <c r="BT10" s="64">
        <f>Хакасия!H13</f>
        <v>879290</v>
      </c>
      <c r="BU10" s="64">
        <f>Томская!H13</f>
        <v>1232176</v>
      </c>
      <c r="BV10" s="64">
        <f>Амурская!H13</f>
        <v>1305815</v>
      </c>
      <c r="BW10" s="64">
        <f>'Еврейская АО'!H13</f>
        <v>528452</v>
      </c>
      <c r="BX10" s="64">
        <f>'Камчатский край'!H13</f>
        <v>1083391</v>
      </c>
      <c r="BY10" s="64">
        <f>Магаданская!H13</f>
        <v>1588696</v>
      </c>
      <c r="BZ10" s="64">
        <f>'Приморский край'!H13</f>
        <v>3263545</v>
      </c>
      <c r="CA10" s="64">
        <f>'Саха-Якутия'!H13</f>
        <v>527074</v>
      </c>
      <c r="CB10" s="64">
        <f>'Сахалинская '!H13</f>
        <v>188307</v>
      </c>
      <c r="CC10" s="64">
        <f>'Хабаровский край'!H13</f>
        <v>13422230</v>
      </c>
      <c r="CD10" s="64">
        <f>'Чукотский АО'!H13</f>
        <v>0</v>
      </c>
    </row>
    <row r="11" spans="1:82" s="65" customFormat="1">
      <c r="A11" s="73">
        <v>41426</v>
      </c>
      <c r="B11" s="65">
        <f t="shared" si="2"/>
        <v>1194423427</v>
      </c>
      <c r="C11" s="66">
        <f>Белгородская!H12</f>
        <v>999180</v>
      </c>
      <c r="D11" s="64">
        <f>Брянская!H14</f>
        <v>1267819</v>
      </c>
      <c r="E11" s="64">
        <f>Владимирская!H14</f>
        <v>1832353</v>
      </c>
      <c r="F11" s="64">
        <f>Воронежская!H14</f>
        <v>32704339</v>
      </c>
      <c r="G11" s="64">
        <f>Ивановская!H14</f>
        <v>1076413</v>
      </c>
      <c r="H11" s="64">
        <f>Калужская!H14</f>
        <v>3591513</v>
      </c>
      <c r="I11" s="64">
        <f>Костромская!H14</f>
        <v>1743019</v>
      </c>
      <c r="J11" s="64">
        <f>Курская!H14</f>
        <v>583753</v>
      </c>
      <c r="K11" s="64">
        <f>Липецкая!H14</f>
        <v>4875980</v>
      </c>
      <c r="L11" s="67">
        <f>г.Москва!H14</f>
        <v>551458292</v>
      </c>
      <c r="M11" s="64">
        <f>МО!H14</f>
        <v>23906915</v>
      </c>
      <c r="N11" s="64">
        <f>Орловская!H17</f>
        <v>949430</v>
      </c>
      <c r="O11" s="64">
        <f>Рязанская!H14</f>
        <v>1902898</v>
      </c>
      <c r="P11" s="64">
        <f>Смоленская!H14</f>
        <v>6722399</v>
      </c>
      <c r="Q11" s="64">
        <f>Тамбовская!H14</f>
        <v>1200687</v>
      </c>
      <c r="R11" s="64">
        <f>Тверская!H14</f>
        <v>2077647</v>
      </c>
      <c r="S11" s="64">
        <f>Тульская!H14</f>
        <v>3111680</v>
      </c>
      <c r="T11" s="67">
        <f>Ярославская!H14</f>
        <v>17360603</v>
      </c>
      <c r="U11" s="64">
        <f>Архангельская!H14</f>
        <v>2968107</v>
      </c>
      <c r="V11" s="64">
        <f>Вологодская!H14</f>
        <v>5822020</v>
      </c>
      <c r="W11" s="64">
        <f>СПб!H14</f>
        <v>74315384</v>
      </c>
      <c r="X11" s="64">
        <f>Калининградская!H14</f>
        <v>7161545</v>
      </c>
      <c r="Y11" s="64">
        <f>Ленинградская!H14</f>
        <v>1060011</v>
      </c>
      <c r="Z11" s="64">
        <f>Мурманская!H14</f>
        <v>5773845</v>
      </c>
      <c r="AA11" s="64">
        <f>Новгородская!H14</f>
        <v>2542493</v>
      </c>
      <c r="AB11" s="64">
        <f>Псковская!H14</f>
        <v>3567145</v>
      </c>
      <c r="AC11" s="64">
        <f>Карелия!H14</f>
        <v>1742161</v>
      </c>
      <c r="AD11" s="64">
        <f>Коми!H14</f>
        <v>5133955</v>
      </c>
      <c r="AE11" s="64">
        <f>Астраханская!H14</f>
        <v>772908</v>
      </c>
      <c r="AF11" s="64">
        <f>Волгоградская!H14</f>
        <v>4610484</v>
      </c>
      <c r="AG11" s="64">
        <f>'Краснодарский край'!H14</f>
        <v>51394172</v>
      </c>
      <c r="AH11" s="64">
        <f>Адыгея!H14</f>
        <v>3197528</v>
      </c>
      <c r="AI11" s="64">
        <f>Калмыкия!H14</f>
        <v>439967</v>
      </c>
      <c r="AJ11" s="64">
        <f>Ростовская!H14</f>
        <v>25433006</v>
      </c>
      <c r="AK11" s="64">
        <f>'Кабардино-Балкарская'!H14</f>
        <v>1136786</v>
      </c>
      <c r="AL11" s="64">
        <f>'Карачаево-Черкесская'!H14</f>
        <v>1476267</v>
      </c>
      <c r="AM11" s="64">
        <f>Дагестан!H14</f>
        <v>1462006</v>
      </c>
      <c r="AN11" s="64">
        <f>Ингушетия!H14</f>
        <v>1306241</v>
      </c>
      <c r="AO11" s="64">
        <f>Осетия!H14</f>
        <v>962556</v>
      </c>
      <c r="AP11" s="64">
        <f>Ставрополье!H14</f>
        <v>12170013</v>
      </c>
      <c r="AQ11" s="64">
        <f>Чечня!H14</f>
        <v>90663</v>
      </c>
      <c r="AR11" s="64">
        <f>Кировская!H14</f>
        <v>4395038</v>
      </c>
      <c r="AS11" s="64">
        <f>Нижегородская!H14</f>
        <v>36176902</v>
      </c>
      <c r="AT11" s="64">
        <f>Оренбургская!H14</f>
        <v>2226078</v>
      </c>
      <c r="AU11" s="64">
        <f>Пензенская!H14</f>
        <v>1185427</v>
      </c>
      <c r="AV11" s="64">
        <f>'Пермский край'!H14</f>
        <v>264626</v>
      </c>
      <c r="AW11" s="64">
        <f>Башкортостан!H14</f>
        <v>11349732</v>
      </c>
      <c r="AX11" s="64">
        <f>'Марий Эл'!H14</f>
        <v>1102305</v>
      </c>
      <c r="AY11" s="64">
        <f>Мордовия!H14</f>
        <v>1582716</v>
      </c>
      <c r="AZ11" s="64">
        <f>Татарстан!H14</f>
        <v>18316737</v>
      </c>
      <c r="BA11" s="64">
        <f>Самарская!H14</f>
        <v>50015577</v>
      </c>
      <c r="BB11" s="64">
        <f>Саратовская!H14</f>
        <v>2336815</v>
      </c>
      <c r="BC11" s="64">
        <f>Удмуртия!H14</f>
        <v>4333656</v>
      </c>
      <c r="BD11" s="64">
        <f>Ульяновская!H14</f>
        <v>2115175</v>
      </c>
      <c r="BE11" s="64">
        <f>Чувашия!H14</f>
        <v>2062637</v>
      </c>
      <c r="BF11" s="64">
        <f>Курганская!H14</f>
        <v>1049557</v>
      </c>
      <c r="BG11" s="64">
        <f>Свердловская!H14</f>
        <v>38590789</v>
      </c>
      <c r="BH11" s="64">
        <f>Тюменская!H14</f>
        <v>10064056</v>
      </c>
      <c r="BI11" s="64">
        <f>Челябинская!H14</f>
        <v>12155796</v>
      </c>
      <c r="BJ11" s="64">
        <f>'Алтайский край'!H14</f>
        <v>20358616</v>
      </c>
      <c r="BK11" s="64">
        <f>'Забайкальский край'!H14</f>
        <v>515379</v>
      </c>
      <c r="BL11" s="64">
        <f>Иркутская!H14</f>
        <v>8701309</v>
      </c>
      <c r="BM11" s="64">
        <f>Кемеровская!H14</f>
        <v>5170623</v>
      </c>
      <c r="BN11" s="64">
        <f>'Красноярский край'!H14</f>
        <v>11948260</v>
      </c>
      <c r="BO11" s="64">
        <f>Новосибирская!H14</f>
        <v>42058389</v>
      </c>
      <c r="BP11" s="64">
        <f>Омская!H14</f>
        <v>7397846</v>
      </c>
      <c r="BQ11" s="64">
        <f>Алтай!H14</f>
        <v>262271</v>
      </c>
      <c r="BR11" s="64">
        <f>Бурятия!H14</f>
        <v>1427834</v>
      </c>
      <c r="BS11" s="64">
        <f>Тыва!H14</f>
        <v>309460</v>
      </c>
      <c r="BT11" s="64">
        <f>Хакасия!H14</f>
        <v>943475</v>
      </c>
      <c r="BU11" s="64">
        <f>Томская!H14</f>
        <v>1316577</v>
      </c>
      <c r="BV11" s="64">
        <f>Амурская!H14</f>
        <v>1359396</v>
      </c>
      <c r="BW11" s="64">
        <f>'Еврейская АО'!H14</f>
        <v>518869</v>
      </c>
      <c r="BX11" s="64">
        <f>'Камчатский край'!H14</f>
        <v>1090570</v>
      </c>
      <c r="BY11" s="64">
        <f>Магаданская!H14</f>
        <v>1411672</v>
      </c>
      <c r="BZ11" s="64">
        <f>'Приморский край'!H14</f>
        <v>3246458</v>
      </c>
      <c r="CA11" s="64">
        <f>'Саха-Якутия'!H14</f>
        <v>595247</v>
      </c>
      <c r="CB11" s="64">
        <f>'Сахалинская '!H14</f>
        <v>188461</v>
      </c>
      <c r="CC11" s="64">
        <f>'Хабаровский край'!H14</f>
        <v>14374913</v>
      </c>
      <c r="CD11" s="64">
        <f>'Чукотский АО'!H14</f>
        <v>0</v>
      </c>
    </row>
    <row r="12" spans="1:82" s="65" customFormat="1">
      <c r="A12" s="73">
        <v>41456</v>
      </c>
      <c r="B12" s="65">
        <f t="shared" si="2"/>
        <v>1164140831</v>
      </c>
      <c r="C12" s="66">
        <f>Белгородская!H13</f>
        <v>976485</v>
      </c>
      <c r="D12" s="64">
        <f>Брянская!H15</f>
        <v>557264</v>
      </c>
      <c r="E12" s="64">
        <f>Владимирская!H15</f>
        <v>1728414</v>
      </c>
      <c r="F12" s="64">
        <f>Воронежская!H15</f>
        <v>30352715</v>
      </c>
      <c r="G12" s="64">
        <f>Ивановская!H15</f>
        <v>894593</v>
      </c>
      <c r="H12" s="64">
        <f>Калужская!H15</f>
        <v>2754879</v>
      </c>
      <c r="I12" s="64">
        <f>Костромская!H15</f>
        <v>1025552</v>
      </c>
      <c r="J12" s="64">
        <f>Курская!H15</f>
        <v>594672</v>
      </c>
      <c r="K12" s="64">
        <f>Липецкая!H15</f>
        <v>4576219</v>
      </c>
      <c r="L12" s="67">
        <f>г.Москва!H15</f>
        <v>550449760</v>
      </c>
      <c r="M12" s="64">
        <f>МО!H15</f>
        <v>25067575</v>
      </c>
      <c r="N12" s="64">
        <f>Орловская!H18</f>
        <v>818799</v>
      </c>
      <c r="O12" s="64">
        <f>Рязанская!H15</f>
        <v>1806590</v>
      </c>
      <c r="P12" s="64">
        <f>Смоленская!H15</f>
        <v>2769462</v>
      </c>
      <c r="Q12" s="64">
        <f>Тамбовская!H15</f>
        <v>787320</v>
      </c>
      <c r="R12" s="64">
        <f>Тверская!H15</f>
        <v>2075414</v>
      </c>
      <c r="S12" s="64">
        <f>Тульская!H15</f>
        <v>1890218</v>
      </c>
      <c r="T12" s="67">
        <f>Ярославская!H15</f>
        <v>18044043</v>
      </c>
      <c r="U12" s="64">
        <f>Архангельская!H15</f>
        <v>1717586</v>
      </c>
      <c r="V12" s="64">
        <f>Вологодская!H15</f>
        <v>5848638</v>
      </c>
      <c r="W12" s="64">
        <f>СПб!H15</f>
        <v>71831092</v>
      </c>
      <c r="X12" s="64">
        <f>Калининградская!H15</f>
        <v>6867396</v>
      </c>
      <c r="Y12" s="64">
        <f>Ленинградская!H15</f>
        <v>1059749</v>
      </c>
      <c r="Z12" s="64">
        <f>Мурманская!H15</f>
        <v>5612764</v>
      </c>
      <c r="AA12" s="64">
        <f>Новгородская!H15</f>
        <v>2779717</v>
      </c>
      <c r="AB12" s="64">
        <f>Псковская!H15</f>
        <v>3981758</v>
      </c>
      <c r="AC12" s="64">
        <f>Карелия!H15</f>
        <v>1660006</v>
      </c>
      <c r="AD12" s="64">
        <f>Коми!H15</f>
        <v>5000736</v>
      </c>
      <c r="AE12" s="64">
        <f>Астраханская!H15</f>
        <v>806666</v>
      </c>
      <c r="AF12" s="64">
        <f>Волгоградская!H15</f>
        <v>4630598</v>
      </c>
      <c r="AG12" s="64">
        <f>'Краснодарский край'!H15</f>
        <v>48799018</v>
      </c>
      <c r="AH12" s="64">
        <f>Адыгея!H15</f>
        <v>382267</v>
      </c>
      <c r="AI12" s="64">
        <f>Калмыкия!H15</f>
        <v>256186</v>
      </c>
      <c r="AJ12" s="64">
        <f>Ростовская!H15</f>
        <v>24283024</v>
      </c>
      <c r="AK12" s="64">
        <f>'Кабардино-Балкарская'!H15</f>
        <v>1106341</v>
      </c>
      <c r="AL12" s="64">
        <f>'Карачаево-Черкесская'!H15</f>
        <v>1000523</v>
      </c>
      <c r="AM12" s="64">
        <f>Дагестан!H15</f>
        <v>1738357</v>
      </c>
      <c r="AN12" s="64">
        <f>Ингушетия!H15</f>
        <v>1560997</v>
      </c>
      <c r="AO12" s="64">
        <f>Осетия!H15</f>
        <v>1014506</v>
      </c>
      <c r="AP12" s="64">
        <f>Ставрополье!H15</f>
        <v>11636576</v>
      </c>
      <c r="AQ12" s="64">
        <f>Чечня!H15</f>
        <v>86713</v>
      </c>
      <c r="AR12" s="64">
        <f>Кировская!H15</f>
        <v>4396469</v>
      </c>
      <c r="AS12" s="64">
        <f>Нижегородская!H15</f>
        <v>36056500</v>
      </c>
      <c r="AT12" s="64">
        <f>Оренбургская!H15</f>
        <v>1680289</v>
      </c>
      <c r="AU12" s="64">
        <f>Пензенская!H15</f>
        <v>1151357</v>
      </c>
      <c r="AV12" s="64">
        <f>'Пермский край'!H15</f>
        <v>280632</v>
      </c>
      <c r="AW12" s="64">
        <f>Башкортостан!H15</f>
        <v>10582314</v>
      </c>
      <c r="AX12" s="64">
        <f>'Марий Эл'!H15</f>
        <v>754760</v>
      </c>
      <c r="AY12" s="64">
        <f>Мордовия!H15</f>
        <v>1566300</v>
      </c>
      <c r="AZ12" s="64">
        <f>Татарстан!H15</f>
        <v>17522778</v>
      </c>
      <c r="BA12" s="64">
        <f>Самарская!H15</f>
        <v>47680154</v>
      </c>
      <c r="BB12" s="64">
        <f>Саратовская!H15</f>
        <v>2181693</v>
      </c>
      <c r="BC12" s="64">
        <f>Удмуртия!H15</f>
        <v>3863698</v>
      </c>
      <c r="BD12" s="64">
        <f>Ульяновская!H15</f>
        <v>1405121</v>
      </c>
      <c r="BE12" s="64">
        <f>Чувашия!H15</f>
        <v>2405456</v>
      </c>
      <c r="BF12" s="64">
        <f>Курганская!H15</f>
        <v>1073861</v>
      </c>
      <c r="BG12" s="64">
        <f>Свердловская!H15</f>
        <v>39404131</v>
      </c>
      <c r="BH12" s="64">
        <f>Тюменская!H15</f>
        <v>9668749</v>
      </c>
      <c r="BI12" s="64">
        <f>Челябинская!H15</f>
        <v>12206600</v>
      </c>
      <c r="BJ12" s="64">
        <f>'Алтайский край'!H15</f>
        <v>20646096</v>
      </c>
      <c r="BK12" s="64">
        <f>'Забайкальский край'!H15</f>
        <v>513646</v>
      </c>
      <c r="BL12" s="64">
        <f>Иркутская!H15</f>
        <v>8212986</v>
      </c>
      <c r="BM12" s="64">
        <f>Кемеровская!H15</f>
        <v>4939543</v>
      </c>
      <c r="BN12" s="64">
        <f>'Красноярский край'!H15</f>
        <v>12039864</v>
      </c>
      <c r="BO12" s="64">
        <f>Новосибирская!H15</f>
        <v>40518526</v>
      </c>
      <c r="BP12" s="64">
        <f>Омская!H15</f>
        <v>6999341</v>
      </c>
      <c r="BQ12" s="64">
        <f>Алтай!H15</f>
        <v>249145</v>
      </c>
      <c r="BR12" s="64">
        <f>Бурятия!H15</f>
        <v>1378787</v>
      </c>
      <c r="BS12" s="64">
        <f>Тыва!H15</f>
        <v>363527</v>
      </c>
      <c r="BT12" s="64">
        <f>Хакасия!H15</f>
        <v>977920</v>
      </c>
      <c r="BU12" s="64">
        <f>Томская!H15</f>
        <v>961409</v>
      </c>
      <c r="BV12" s="64">
        <f>Амурская!H15</f>
        <v>1357454</v>
      </c>
      <c r="BW12" s="64">
        <f>'Еврейская АО'!H15</f>
        <v>497728</v>
      </c>
      <c r="BX12" s="64">
        <f>'Камчатский край'!H15</f>
        <v>1080566</v>
      </c>
      <c r="BY12" s="64">
        <f>Магаданская!H15</f>
        <v>1567475</v>
      </c>
      <c r="BZ12" s="64">
        <f>'Приморский край'!H15</f>
        <v>3246527</v>
      </c>
      <c r="CA12" s="64">
        <f>'Саха-Якутия'!H15</f>
        <v>548935</v>
      </c>
      <c r="CB12" s="64">
        <f>'Сахалинская '!H15</f>
        <v>189436</v>
      </c>
      <c r="CC12" s="64">
        <f>'Хабаровский край'!H15</f>
        <v>13139870</v>
      </c>
      <c r="CD12" s="64">
        <f>'Чукотский АО'!H15</f>
        <v>0</v>
      </c>
    </row>
    <row r="13" spans="1:82" s="65" customFormat="1">
      <c r="A13" s="73">
        <v>41487</v>
      </c>
      <c r="B13" s="65">
        <f t="shared" si="2"/>
        <v>1200791471</v>
      </c>
      <c r="C13" s="66">
        <f>Белгородская!H14</f>
        <v>1053118</v>
      </c>
      <c r="D13" s="64">
        <f>Брянская!H16</f>
        <v>567014</v>
      </c>
      <c r="E13" s="64">
        <f>Владимирская!H16</f>
        <v>1719488</v>
      </c>
      <c r="F13" s="64">
        <f>Воронежская!H16</f>
        <v>31400041</v>
      </c>
      <c r="G13" s="64">
        <f>Ивановская!H16</f>
        <v>1178753</v>
      </c>
      <c r="H13" s="64">
        <f>Калужская!H16</f>
        <v>1012650</v>
      </c>
      <c r="I13" s="64">
        <f>Костромская!H16</f>
        <v>1096762</v>
      </c>
      <c r="J13" s="64">
        <f>Курская!H16</f>
        <v>609172</v>
      </c>
      <c r="K13" s="64">
        <f>Липецкая!H16</f>
        <v>4575720</v>
      </c>
      <c r="L13" s="67">
        <f>г.Москва!H16</f>
        <v>572004981</v>
      </c>
      <c r="M13" s="64">
        <f>МО!H16</f>
        <v>29480129</v>
      </c>
      <c r="N13" s="64">
        <f>Орловская!H19</f>
        <v>876082</v>
      </c>
      <c r="O13" s="64">
        <f>Рязанская!H16</f>
        <v>1809812</v>
      </c>
      <c r="P13" s="64">
        <f>Смоленская!H16</f>
        <v>3786743</v>
      </c>
      <c r="Q13" s="64">
        <f>Тамбовская!H16</f>
        <v>783457</v>
      </c>
      <c r="R13" s="64">
        <f>Тверская!H16</f>
        <v>845410</v>
      </c>
      <c r="S13" s="64">
        <f>Тульская!H16</f>
        <v>2744830</v>
      </c>
      <c r="T13" s="67">
        <f>Ярославская!H16</f>
        <v>18153110</v>
      </c>
      <c r="U13" s="64">
        <f>Архангельская!H16</f>
        <v>1950031</v>
      </c>
      <c r="V13" s="64">
        <f>Вологодская!H16</f>
        <v>5714212</v>
      </c>
      <c r="W13" s="64">
        <f>СПб!H16</f>
        <v>70359773</v>
      </c>
      <c r="X13" s="64">
        <f>Калининградская!H16</f>
        <v>6863867</v>
      </c>
      <c r="Y13" s="64">
        <f>Ленинградская!H16</f>
        <v>1154882</v>
      </c>
      <c r="Z13" s="64">
        <f>Мурманская!H16</f>
        <v>5675655</v>
      </c>
      <c r="AA13" s="64">
        <f>Новгородская!H16</f>
        <v>2838315</v>
      </c>
      <c r="AB13" s="64">
        <f>Псковская!H16</f>
        <v>4067970</v>
      </c>
      <c r="AC13" s="64">
        <f>Карелия!H16</f>
        <v>1451410</v>
      </c>
      <c r="AD13" s="64">
        <f>Коми!H16</f>
        <v>5037527</v>
      </c>
      <c r="AE13" s="64">
        <f>Астраханская!H16</f>
        <v>828414</v>
      </c>
      <c r="AF13" s="64">
        <f>Волгоградская!H16</f>
        <v>4929981</v>
      </c>
      <c r="AG13" s="64">
        <f>'Краснодарский край'!H16</f>
        <v>51657707</v>
      </c>
      <c r="AH13" s="64">
        <f>Адыгея!H16</f>
        <v>498594</v>
      </c>
      <c r="AI13" s="64">
        <f>Калмыкия!H16</f>
        <v>283850</v>
      </c>
      <c r="AJ13" s="64">
        <f>Ростовская!H16</f>
        <v>25130034</v>
      </c>
      <c r="AK13" s="64">
        <f>'Кабардино-Балкарская'!H16</f>
        <v>1297262</v>
      </c>
      <c r="AL13" s="64">
        <f>'Карачаево-Черкесская'!H16</f>
        <v>1449539</v>
      </c>
      <c r="AM13" s="64">
        <f>Дагестан!H16</f>
        <v>1805504</v>
      </c>
      <c r="AN13" s="64">
        <f>Ингушетия!H16</f>
        <v>1623556</v>
      </c>
      <c r="AO13" s="64">
        <f>Осетия!H16</f>
        <v>1034265</v>
      </c>
      <c r="AP13" s="64">
        <f>Ставрополье!H16</f>
        <v>12456451</v>
      </c>
      <c r="AQ13" s="64">
        <f>Чечня!H16</f>
        <v>89096</v>
      </c>
      <c r="AR13" s="64">
        <f>Кировская!H16</f>
        <v>4899067</v>
      </c>
      <c r="AS13" s="64">
        <f>Нижегородская!H16</f>
        <v>29731253</v>
      </c>
      <c r="AT13" s="64">
        <f>Оренбургская!H16</f>
        <v>1867134</v>
      </c>
      <c r="AU13" s="64">
        <f>Пензенская!H16</f>
        <v>1124371</v>
      </c>
      <c r="AV13" s="64">
        <f>'Пермский край'!H16</f>
        <v>290070</v>
      </c>
      <c r="AW13" s="64">
        <f>Башкортостан!H16</f>
        <v>11123224</v>
      </c>
      <c r="AX13" s="64">
        <f>'Марий Эл'!H16</f>
        <v>737383</v>
      </c>
      <c r="AY13" s="64">
        <f>Мордовия!H16</f>
        <v>1622820</v>
      </c>
      <c r="AZ13" s="64">
        <f>Татарстан!H16</f>
        <v>18163110</v>
      </c>
      <c r="BA13" s="64">
        <f>Самарская!H16</f>
        <v>51641782</v>
      </c>
      <c r="BB13" s="64">
        <f>Саратовская!H16</f>
        <v>2073402</v>
      </c>
      <c r="BC13" s="64">
        <f>Удмуртия!H16</f>
        <v>3948999</v>
      </c>
      <c r="BD13" s="64">
        <f>Ульяновская!H16</f>
        <v>2214435</v>
      </c>
      <c r="BE13" s="64">
        <f>Чувашия!H16</f>
        <v>2307275</v>
      </c>
      <c r="BF13" s="64">
        <f>Курганская!H16</f>
        <v>1112447</v>
      </c>
      <c r="BG13" s="64">
        <f>Свердловская!H16</f>
        <v>40618216</v>
      </c>
      <c r="BH13" s="64">
        <f>Тюменская!H16</f>
        <v>10299838</v>
      </c>
      <c r="BI13" s="64">
        <f>Челябинская!H16</f>
        <v>12346471</v>
      </c>
      <c r="BJ13" s="64">
        <f>'Алтайский край'!H16</f>
        <v>21227054</v>
      </c>
      <c r="BK13" s="64">
        <f>'Забайкальский край'!H16</f>
        <v>521581</v>
      </c>
      <c r="BL13" s="64">
        <f>Иркутская!H16</f>
        <v>8282210</v>
      </c>
      <c r="BM13" s="64">
        <f>Кемеровская!H16</f>
        <v>5091946</v>
      </c>
      <c r="BN13" s="64">
        <f>'Красноярский край'!H16</f>
        <v>12545889</v>
      </c>
      <c r="BO13" s="64">
        <f>Новосибирская!H16</f>
        <v>42435959</v>
      </c>
      <c r="BP13" s="64">
        <f>Омская!H16</f>
        <v>6810247</v>
      </c>
      <c r="BQ13" s="64">
        <f>Алтай!H16</f>
        <v>264628</v>
      </c>
      <c r="BR13" s="64">
        <f>Бурятия!H16</f>
        <v>1475992</v>
      </c>
      <c r="BS13" s="64">
        <f>Тыва!H16</f>
        <v>378305</v>
      </c>
      <c r="BT13" s="64">
        <f>Хакасия!H16</f>
        <v>1059451</v>
      </c>
      <c r="BU13" s="64">
        <f>Томская!H16</f>
        <v>1006086</v>
      </c>
      <c r="BV13" s="64">
        <f>Амурская!H16</f>
        <v>1384889</v>
      </c>
      <c r="BW13" s="64">
        <f>'Еврейская АО'!H16</f>
        <v>494074</v>
      </c>
      <c r="BX13" s="64">
        <f>'Камчатский край'!H16</f>
        <v>1087853</v>
      </c>
      <c r="BY13" s="64">
        <f>Магаданская!H16</f>
        <v>1361345</v>
      </c>
      <c r="BZ13" s="64">
        <f>'Приморский край'!H16</f>
        <v>3333500</v>
      </c>
      <c r="CA13" s="64">
        <f>'Саха-Якутия'!H16</f>
        <v>615978</v>
      </c>
      <c r="CB13" s="64">
        <f>'Сахалинская '!H16</f>
        <v>198411</v>
      </c>
      <c r="CC13" s="64">
        <f>'Хабаровский край'!H16</f>
        <v>13199609</v>
      </c>
      <c r="CD13" s="64">
        <f>'Чукотский АО'!H16</f>
        <v>0</v>
      </c>
    </row>
    <row r="14" spans="1:82" s="65" customFormat="1">
      <c r="A14" s="73">
        <v>41518</v>
      </c>
      <c r="B14" s="65">
        <f t="shared" si="2"/>
        <v>1209825263</v>
      </c>
      <c r="C14" s="66">
        <f>Белгородская!H15</f>
        <v>1072983</v>
      </c>
      <c r="D14" s="64">
        <f>Брянская!H17</f>
        <v>573477</v>
      </c>
      <c r="E14" s="64">
        <f>Владимирская!H17</f>
        <v>1701273</v>
      </c>
      <c r="F14" s="64">
        <f>Воронежская!H17</f>
        <v>31993459</v>
      </c>
      <c r="G14" s="64">
        <f>Ивановская!H17</f>
        <v>1274748</v>
      </c>
      <c r="H14" s="64">
        <f>Калужская!H17</f>
        <v>1109926</v>
      </c>
      <c r="I14" s="64">
        <f>Костромская!H17</f>
        <v>1128294</v>
      </c>
      <c r="J14" s="64">
        <f>Курская!H17</f>
        <v>715459</v>
      </c>
      <c r="K14" s="64">
        <f>Липецкая!H17</f>
        <v>4626218</v>
      </c>
      <c r="L14" s="67">
        <f>г.Москва!H17</f>
        <v>575414370</v>
      </c>
      <c r="M14" s="64">
        <f>МО!H17</f>
        <v>31137825</v>
      </c>
      <c r="N14" s="64">
        <f>Орловская!H20</f>
        <v>978190</v>
      </c>
      <c r="O14" s="64">
        <f>Рязанская!H17</f>
        <v>1786225</v>
      </c>
      <c r="P14" s="64">
        <f>Смоленская!H17</f>
        <v>3613205</v>
      </c>
      <c r="Q14" s="64">
        <f>Тамбовская!H17</f>
        <v>745004</v>
      </c>
      <c r="R14" s="64">
        <f>Тверская!H17</f>
        <v>835952</v>
      </c>
      <c r="S14" s="64">
        <f>Тульская!H17</f>
        <v>1587551</v>
      </c>
      <c r="T14" s="67">
        <f>Ярославская!H17</f>
        <v>18079666</v>
      </c>
      <c r="U14" s="64">
        <f>Архангельская!H17</f>
        <v>2056237</v>
      </c>
      <c r="V14" s="64">
        <f>Вологодская!H17</f>
        <v>7628887</v>
      </c>
      <c r="W14" s="64">
        <f>СПб!H17</f>
        <v>68980690</v>
      </c>
      <c r="X14" s="64">
        <f>Калининградская!H17</f>
        <v>7035801</v>
      </c>
      <c r="Y14" s="64">
        <f>Ленинградская!H17</f>
        <v>1096579</v>
      </c>
      <c r="Z14" s="64">
        <f>Мурманская!H17</f>
        <v>5772677</v>
      </c>
      <c r="AA14" s="64">
        <f>Новгородская!H17</f>
        <v>2943716</v>
      </c>
      <c r="AB14" s="64">
        <f>Псковская!H17</f>
        <v>3952125</v>
      </c>
      <c r="AC14" s="64">
        <f>Карелия!H17</f>
        <v>1465808</v>
      </c>
      <c r="AD14" s="64">
        <f>Коми!H17</f>
        <v>4995374</v>
      </c>
      <c r="AE14" s="64">
        <f>Астраханская!H17</f>
        <v>976482</v>
      </c>
      <c r="AF14" s="64">
        <f>Волгоградская!H17</f>
        <v>4939365</v>
      </c>
      <c r="AG14" s="64">
        <f>'Краснодарский край'!H17</f>
        <v>52609834</v>
      </c>
      <c r="AH14" s="64">
        <f>Адыгея!H17</f>
        <v>501430</v>
      </c>
      <c r="AI14" s="64">
        <f>Калмыкия!H17</f>
        <v>311255</v>
      </c>
      <c r="AJ14" s="64">
        <f>Ростовская!H17</f>
        <v>25241034</v>
      </c>
      <c r="AK14" s="64">
        <f>'Кабардино-Балкарская'!H17</f>
        <v>1359348</v>
      </c>
      <c r="AL14" s="64">
        <f>'Карачаево-Черкесская'!H17</f>
        <v>1669269</v>
      </c>
      <c r="AM14" s="64">
        <f>Дагестан!H17</f>
        <v>1947468</v>
      </c>
      <c r="AN14" s="64">
        <f>Ингушетия!H17</f>
        <v>1685141</v>
      </c>
      <c r="AO14" s="64">
        <f>Осетия!H17</f>
        <v>1045045</v>
      </c>
      <c r="AP14" s="64">
        <f>Ставрополье!H17</f>
        <v>10464750</v>
      </c>
      <c r="AQ14" s="64">
        <f>Чечня!H17</f>
        <v>79795</v>
      </c>
      <c r="AR14" s="64">
        <f>Кировская!H17</f>
        <v>4879531</v>
      </c>
      <c r="AS14" s="64">
        <f>Нижегородская!H17</f>
        <v>29398815</v>
      </c>
      <c r="AT14" s="64">
        <f>Оренбургская!H17</f>
        <v>1910798</v>
      </c>
      <c r="AU14" s="64">
        <f>Пензенская!H17</f>
        <v>1122184</v>
      </c>
      <c r="AV14" s="64">
        <f>'Пермский край'!H17</f>
        <v>289311</v>
      </c>
      <c r="AW14" s="64">
        <f>Башкортостан!H17</f>
        <v>11574492</v>
      </c>
      <c r="AX14" s="64">
        <f>'Марий Эл'!H17</f>
        <v>807379</v>
      </c>
      <c r="AY14" s="64">
        <f>Мордовия!H17</f>
        <v>1652402</v>
      </c>
      <c r="AZ14" s="64">
        <f>Татарстан!H17</f>
        <v>18591622</v>
      </c>
      <c r="BA14" s="64">
        <f>Самарская!H17</f>
        <v>51939979</v>
      </c>
      <c r="BB14" s="64">
        <f>Саратовская!H17</f>
        <v>2141887</v>
      </c>
      <c r="BC14" s="64">
        <f>Удмуртия!H17</f>
        <v>3169759</v>
      </c>
      <c r="BD14" s="64">
        <f>Ульяновская!H17</f>
        <v>2305016</v>
      </c>
      <c r="BE14" s="64">
        <f>Чувашия!H17</f>
        <v>2319714</v>
      </c>
      <c r="BF14" s="64">
        <f>Курганская!H17</f>
        <v>1137341</v>
      </c>
      <c r="BG14" s="64">
        <f>Свердловская!H17</f>
        <v>40802149</v>
      </c>
      <c r="BH14" s="64">
        <f>Тюменская!H17</f>
        <v>10817447</v>
      </c>
      <c r="BI14" s="64">
        <f>Челябинская!H17</f>
        <v>12366751</v>
      </c>
      <c r="BJ14" s="64">
        <f>'Алтайский край'!H17</f>
        <v>21811449</v>
      </c>
      <c r="BK14" s="64">
        <f>'Забайкальский край'!H17</f>
        <v>535307</v>
      </c>
      <c r="BL14" s="64">
        <f>Иркутская!H17</f>
        <v>8170900</v>
      </c>
      <c r="BM14" s="64">
        <f>Кемеровская!H17</f>
        <v>5031300</v>
      </c>
      <c r="BN14" s="64">
        <f>'Красноярский край'!H17</f>
        <v>12774610</v>
      </c>
      <c r="BO14" s="64">
        <f>Новосибирская!H17</f>
        <v>43111753</v>
      </c>
      <c r="BP14" s="64">
        <f>Омская!H17</f>
        <v>6711962</v>
      </c>
      <c r="BQ14" s="64">
        <f>Алтай!H17</f>
        <v>273139</v>
      </c>
      <c r="BR14" s="64">
        <f>Бурятия!H17</f>
        <v>1554121</v>
      </c>
      <c r="BS14" s="64">
        <f>Тыва!H17</f>
        <v>395244</v>
      </c>
      <c r="BT14" s="64">
        <f>Хакасия!H17</f>
        <v>1094239</v>
      </c>
      <c r="BU14" s="64">
        <f>Томская!H17</f>
        <v>1071251</v>
      </c>
      <c r="BV14" s="64">
        <f>Амурская!H17</f>
        <v>1473516</v>
      </c>
      <c r="BW14" s="64">
        <f>'Еврейская АО'!H17</f>
        <v>498880</v>
      </c>
      <c r="BX14" s="64">
        <f>'Камчатский край'!H17</f>
        <v>1510010</v>
      </c>
      <c r="BY14" s="64">
        <f>Магаданская!H17</f>
        <v>1403029</v>
      </c>
      <c r="BZ14" s="64">
        <f>'Приморский край'!H17</f>
        <v>3419815</v>
      </c>
      <c r="CA14" s="64">
        <f>'Саха-Якутия'!H17</f>
        <v>695332</v>
      </c>
      <c r="CB14" s="64">
        <f>'Сахалинская '!H17</f>
        <v>258434</v>
      </c>
      <c r="CC14" s="64">
        <f>'Хабаровский край'!H17</f>
        <v>13672460</v>
      </c>
      <c r="CD14" s="64">
        <f>'Чукотский АО'!H17</f>
        <v>0</v>
      </c>
    </row>
    <row r="15" spans="1:82" s="65" customFormat="1">
      <c r="A15" s="73">
        <v>41548</v>
      </c>
      <c r="B15" s="65">
        <f t="shared" si="2"/>
        <v>1231173594</v>
      </c>
      <c r="C15" s="66">
        <f>Белгородская!H16</f>
        <v>1113091</v>
      </c>
      <c r="D15" s="64">
        <f>Брянская!H18</f>
        <v>568646</v>
      </c>
      <c r="E15" s="64">
        <f>Владимирская!H18</f>
        <v>1715453</v>
      </c>
      <c r="F15" s="64">
        <f>Воронежская!H18</f>
        <v>31759551</v>
      </c>
      <c r="G15" s="64">
        <f>Ивановская!H18</f>
        <v>1304368</v>
      </c>
      <c r="H15" s="64">
        <f>Калужская!H18</f>
        <v>1197046</v>
      </c>
      <c r="I15" s="64">
        <f>Костромская!H18</f>
        <v>1138122</v>
      </c>
      <c r="J15" s="64">
        <f>Курская!H18</f>
        <v>637871</v>
      </c>
      <c r="K15" s="64">
        <f>Липецкая!H18</f>
        <v>4738817</v>
      </c>
      <c r="L15" s="67">
        <f>г.Москва!H18</f>
        <v>589157121</v>
      </c>
      <c r="M15" s="64">
        <f>МО!H18</f>
        <v>30345036</v>
      </c>
      <c r="N15" s="64">
        <f>Орловская!H21</f>
        <v>1071258</v>
      </c>
      <c r="O15" s="64">
        <f>Рязанская!H18</f>
        <v>1833822</v>
      </c>
      <c r="P15" s="64">
        <f>Смоленская!H18</f>
        <v>3086959</v>
      </c>
      <c r="Q15" s="64">
        <f>Тамбовская!H18</f>
        <v>746830</v>
      </c>
      <c r="R15" s="64">
        <f>Тверская!H18</f>
        <v>799481</v>
      </c>
      <c r="S15" s="64">
        <f>Тульская!H18</f>
        <v>1100209</v>
      </c>
      <c r="T15" s="67">
        <f>Ярославская!H18</f>
        <v>17422618</v>
      </c>
      <c r="U15" s="64">
        <f>Архангельская!H18</f>
        <v>2243573</v>
      </c>
      <c r="V15" s="64">
        <f>Вологодская!H18</f>
        <v>6855824</v>
      </c>
      <c r="W15" s="64">
        <f>СПб!H18</f>
        <v>68501564</v>
      </c>
      <c r="X15" s="64">
        <f>Калининградская!H18</f>
        <v>6411511</v>
      </c>
      <c r="Y15" s="64">
        <f>Ленинградская!H18</f>
        <v>1125216</v>
      </c>
      <c r="Z15" s="64">
        <f>Мурманская!H18</f>
        <v>5752113</v>
      </c>
      <c r="AA15" s="64">
        <f>Новгородская!H18</f>
        <v>4305646</v>
      </c>
      <c r="AB15" s="64">
        <f>Псковская!H18</f>
        <v>5387285</v>
      </c>
      <c r="AC15" s="64">
        <f>Карелия!H18</f>
        <v>3657603</v>
      </c>
      <c r="AD15" s="64">
        <f>Коми!H18</f>
        <v>5007978</v>
      </c>
      <c r="AE15" s="64">
        <f>Астраханская!H18</f>
        <v>1041728</v>
      </c>
      <c r="AF15" s="64">
        <f>Волгоградская!H18</f>
        <v>4995847</v>
      </c>
      <c r="AG15" s="64">
        <f>'Краснодарский край'!H18</f>
        <v>52680766</v>
      </c>
      <c r="AH15" s="64">
        <f>Адыгея!H18</f>
        <v>508525</v>
      </c>
      <c r="AI15" s="64">
        <f>Калмыкия!H18</f>
        <v>312205</v>
      </c>
      <c r="AJ15" s="64">
        <f>Ростовская!H18</f>
        <v>26575158</v>
      </c>
      <c r="AK15" s="64">
        <f>'Кабардино-Балкарская'!H18</f>
        <v>1066906</v>
      </c>
      <c r="AL15" s="64">
        <f>'Карачаево-Черкесская'!H18</f>
        <v>1479065</v>
      </c>
      <c r="AM15" s="64">
        <f>Дагестан!H18</f>
        <v>2146887</v>
      </c>
      <c r="AN15" s="64">
        <f>Ингушетия!H18</f>
        <v>1545888</v>
      </c>
      <c r="AO15" s="64">
        <f>Осетия!H18</f>
        <v>1038548</v>
      </c>
      <c r="AP15" s="64">
        <f>Ставрополье!H18</f>
        <v>10182501</v>
      </c>
      <c r="AQ15" s="64">
        <f>Чечня!H18</f>
        <v>77454</v>
      </c>
      <c r="AR15" s="64">
        <f>Кировская!H18</f>
        <v>5793455</v>
      </c>
      <c r="AS15" s="64">
        <f>Нижегородская!H18</f>
        <v>29603640</v>
      </c>
      <c r="AT15" s="64">
        <f>Оренбургская!H18</f>
        <v>1729838</v>
      </c>
      <c r="AU15" s="64">
        <f>Пензенская!H18</f>
        <v>1124562</v>
      </c>
      <c r="AV15" s="64">
        <f>'Пермский край'!H18</f>
        <v>300331</v>
      </c>
      <c r="AW15" s="64">
        <f>Башкортостан!H18</f>
        <v>11871871</v>
      </c>
      <c r="AX15" s="64">
        <f>'Марий Эл'!H18</f>
        <v>712468</v>
      </c>
      <c r="AY15" s="64">
        <f>Мордовия!H18</f>
        <v>1797065</v>
      </c>
      <c r="AZ15" s="64">
        <f>Татарстан!H18</f>
        <v>18459198</v>
      </c>
      <c r="BA15" s="64">
        <f>Самарская!H18</f>
        <v>53126823</v>
      </c>
      <c r="BB15" s="64">
        <f>Саратовская!H18</f>
        <v>2213563</v>
      </c>
      <c r="BC15" s="64">
        <f>Удмуртия!H18</f>
        <v>3229738</v>
      </c>
      <c r="BD15" s="64">
        <f>Ульяновская!H18</f>
        <v>2232972</v>
      </c>
      <c r="BE15" s="64">
        <f>Чувашия!H18</f>
        <v>1717730</v>
      </c>
      <c r="BF15" s="64">
        <f>Курганская!H18</f>
        <v>1184555</v>
      </c>
      <c r="BG15" s="64">
        <f>Свердловская!H18</f>
        <v>42120984</v>
      </c>
      <c r="BH15" s="64">
        <f>Тюменская!H18</f>
        <v>11380397</v>
      </c>
      <c r="BI15" s="64">
        <f>Челябинская!H18</f>
        <v>12490891</v>
      </c>
      <c r="BJ15" s="64">
        <f>'Алтайский край'!H18</f>
        <v>21508949</v>
      </c>
      <c r="BK15" s="64">
        <f>'Забайкальский край'!H18</f>
        <v>530240</v>
      </c>
      <c r="BL15" s="64">
        <f>Иркутская!H18</f>
        <v>8021332</v>
      </c>
      <c r="BM15" s="64">
        <f>Кемеровская!H18</f>
        <v>5052198</v>
      </c>
      <c r="BN15" s="64">
        <f>'Красноярский край'!H18</f>
        <v>12794623</v>
      </c>
      <c r="BO15" s="64">
        <f>Новосибирская!H18</f>
        <v>44503970</v>
      </c>
      <c r="BP15" s="64">
        <f>Омская!H18</f>
        <v>6794579</v>
      </c>
      <c r="BQ15" s="64">
        <f>Алтай!H18</f>
        <v>268232</v>
      </c>
      <c r="BR15" s="64">
        <f>Бурятия!H18</f>
        <v>1584878</v>
      </c>
      <c r="BS15" s="64">
        <f>Тыва!H18</f>
        <v>423520</v>
      </c>
      <c r="BT15" s="64">
        <f>Хакасия!H18</f>
        <v>959081</v>
      </c>
      <c r="BU15" s="64">
        <f>Томская!H18</f>
        <v>1008547</v>
      </c>
      <c r="BV15" s="64">
        <f>Амурская!H18</f>
        <v>1479380</v>
      </c>
      <c r="BW15" s="64">
        <f>'Еврейская АО'!H18</f>
        <v>519701</v>
      </c>
      <c r="BX15" s="64">
        <f>'Камчатский край'!H18</f>
        <v>1508632</v>
      </c>
      <c r="BY15" s="64">
        <f>Магаданская!H18</f>
        <v>1475168</v>
      </c>
      <c r="BZ15" s="64">
        <f>'Приморский край'!H18</f>
        <v>3552979</v>
      </c>
      <c r="CA15" s="64">
        <f>'Саха-Якутия'!H18</f>
        <v>695720</v>
      </c>
      <c r="CB15" s="64">
        <f>'Сахалинская '!H18</f>
        <v>302290</v>
      </c>
      <c r="CC15" s="64">
        <f>'Хабаровский край'!H18</f>
        <v>14463404</v>
      </c>
      <c r="CD15" s="64">
        <f>'Чукотский АО'!H18</f>
        <v>0</v>
      </c>
    </row>
    <row r="16" spans="1:82" s="65" customFormat="1">
      <c r="A16" s="73">
        <v>41579</v>
      </c>
      <c r="B16" s="65">
        <f t="shared" si="2"/>
        <v>1268521638</v>
      </c>
      <c r="C16" s="66">
        <f>Белгородская!H17</f>
        <v>1247532</v>
      </c>
      <c r="D16" s="64">
        <f>Брянская!H19</f>
        <v>593635</v>
      </c>
      <c r="E16" s="64">
        <f>Владимирская!H19</f>
        <v>1799537</v>
      </c>
      <c r="F16" s="64">
        <f>Воронежская!H19</f>
        <v>32834653</v>
      </c>
      <c r="G16" s="64">
        <f>Ивановская!H19</f>
        <v>1224831</v>
      </c>
      <c r="H16" s="64">
        <f>Калужская!H19</f>
        <v>1357083</v>
      </c>
      <c r="I16" s="64">
        <f>Костромская!H19</f>
        <v>1019376</v>
      </c>
      <c r="J16" s="64">
        <f>Курская!H19</f>
        <v>789796</v>
      </c>
      <c r="K16" s="64">
        <f>Липецкая!H19</f>
        <v>4528798</v>
      </c>
      <c r="L16" s="67">
        <f>г.Москва!H19</f>
        <v>609723882</v>
      </c>
      <c r="M16" s="64">
        <f>МО!H19</f>
        <v>30907534</v>
      </c>
      <c r="N16" s="64">
        <f>Орловская!H22</f>
        <v>1267644</v>
      </c>
      <c r="O16" s="64">
        <f>Рязанская!H19</f>
        <v>1906986</v>
      </c>
      <c r="P16" s="64">
        <f>Смоленская!H19</f>
        <v>5260235</v>
      </c>
      <c r="Q16" s="64">
        <f>Тамбовская!H19</f>
        <v>745918</v>
      </c>
      <c r="R16" s="64">
        <f>Тверская!H19</f>
        <v>825125</v>
      </c>
      <c r="S16" s="64">
        <f>Тульская!H19</f>
        <v>1856590</v>
      </c>
      <c r="T16" s="67">
        <f>Ярославская!H19</f>
        <v>17960336</v>
      </c>
      <c r="U16" s="64">
        <f>Архангельская!H19</f>
        <v>2423931</v>
      </c>
      <c r="V16" s="64">
        <f>Вологодская!H19</f>
        <v>7278399</v>
      </c>
      <c r="W16" s="64">
        <f>СПб!H19</f>
        <v>72309642</v>
      </c>
      <c r="X16" s="64">
        <f>Калининградская!H19</f>
        <v>6853687</v>
      </c>
      <c r="Y16" s="64">
        <f>Ленинградская!H19</f>
        <v>1157010</v>
      </c>
      <c r="Z16" s="64">
        <f>Мурманская!H19</f>
        <v>5805224</v>
      </c>
      <c r="AA16" s="64">
        <f>Новгородская!H19</f>
        <v>4309346</v>
      </c>
      <c r="AB16" s="64">
        <f>Псковская!H19</f>
        <v>5651705</v>
      </c>
      <c r="AC16" s="64">
        <f>Карелия!H19</f>
        <v>3693516</v>
      </c>
      <c r="AD16" s="64">
        <f>Коми!H19</f>
        <v>4975557</v>
      </c>
      <c r="AE16" s="64">
        <f>Астраханская!H19</f>
        <v>1031585</v>
      </c>
      <c r="AF16" s="64">
        <f>Волгоградская!H19</f>
        <v>4990931</v>
      </c>
      <c r="AG16" s="64">
        <f>'Краснодарский край'!H19</f>
        <v>52931504</v>
      </c>
      <c r="AH16" s="64">
        <f>Адыгея!H19</f>
        <v>517449</v>
      </c>
      <c r="AI16" s="64">
        <f>Калмыкия!H19</f>
        <v>365720</v>
      </c>
      <c r="AJ16" s="64">
        <f>Ростовская!H19</f>
        <v>27774147</v>
      </c>
      <c r="AK16" s="64">
        <f>'Кабардино-Балкарская'!H19</f>
        <v>1112136</v>
      </c>
      <c r="AL16" s="64">
        <f>'Карачаево-Черкесская'!H19</f>
        <v>1599336</v>
      </c>
      <c r="AM16" s="64">
        <f>Дагестан!H19</f>
        <v>2391536</v>
      </c>
      <c r="AN16" s="64">
        <f>Ингушетия!H19</f>
        <v>1746445</v>
      </c>
      <c r="AO16" s="64">
        <f>Осетия!H19</f>
        <v>779031</v>
      </c>
      <c r="AP16" s="64">
        <f>Ставрополье!H19</f>
        <v>10772564</v>
      </c>
      <c r="AQ16" s="64">
        <f>Чечня!H19</f>
        <v>77939</v>
      </c>
      <c r="AR16" s="64">
        <f>Кировская!H19</f>
        <v>5800736</v>
      </c>
      <c r="AS16" s="64">
        <f>Нижегородская!H19</f>
        <v>29499423</v>
      </c>
      <c r="AT16" s="64">
        <f>Оренбургская!H19</f>
        <v>2030389</v>
      </c>
      <c r="AU16" s="64">
        <f>Пензенская!H19</f>
        <v>1142244</v>
      </c>
      <c r="AV16" s="64">
        <f>'Пермский край'!H19</f>
        <v>317490</v>
      </c>
      <c r="AW16" s="64">
        <f>Башкортостан!H19</f>
        <v>12145300</v>
      </c>
      <c r="AX16" s="64">
        <f>'Марий Эл'!H19</f>
        <v>769668</v>
      </c>
      <c r="AY16" s="64">
        <f>Мордовия!H19</f>
        <v>2119958</v>
      </c>
      <c r="AZ16" s="64">
        <f>Татарстан!H19</f>
        <v>19296052</v>
      </c>
      <c r="BA16" s="64">
        <f>Самарская!H19</f>
        <v>54404506</v>
      </c>
      <c r="BB16" s="64">
        <f>Саратовская!H19</f>
        <v>2140673</v>
      </c>
      <c r="BC16" s="64">
        <f>Удмуртия!H19</f>
        <v>3276056</v>
      </c>
      <c r="BD16" s="64">
        <f>Ульяновская!H19</f>
        <v>2409916</v>
      </c>
      <c r="BE16" s="64">
        <f>Чувашия!H19</f>
        <v>1761318</v>
      </c>
      <c r="BF16" s="64">
        <f>Курганская!H19</f>
        <v>1202829</v>
      </c>
      <c r="BG16" s="64">
        <f>Свердловская!H19</f>
        <v>43934139</v>
      </c>
      <c r="BH16" s="64">
        <f>Тюменская!H19</f>
        <v>12839523</v>
      </c>
      <c r="BI16" s="64">
        <f>Челябинская!H19</f>
        <v>12202649</v>
      </c>
      <c r="BJ16" s="64">
        <f>'Алтайский край'!H19</f>
        <v>16877271</v>
      </c>
      <c r="BK16" s="64">
        <f>'Забайкальский край'!H19</f>
        <v>534583</v>
      </c>
      <c r="BL16" s="64">
        <f>Иркутская!H19</f>
        <v>8558610</v>
      </c>
      <c r="BM16" s="64">
        <f>Кемеровская!H19</f>
        <v>4292718</v>
      </c>
      <c r="BN16" s="64">
        <f>'Красноярский край'!H19</f>
        <v>12777876</v>
      </c>
      <c r="BO16" s="64">
        <f>Новосибирская!H19</f>
        <v>45330779</v>
      </c>
      <c r="BP16" s="64">
        <f>Омская!H19</f>
        <v>6980593</v>
      </c>
      <c r="BQ16" s="64">
        <f>Алтай!H19</f>
        <v>267793</v>
      </c>
      <c r="BR16" s="64">
        <f>Бурятия!H19</f>
        <v>1675851</v>
      </c>
      <c r="BS16" s="64">
        <f>Тыва!H19</f>
        <v>423991</v>
      </c>
      <c r="BT16" s="64">
        <f>Хакасия!H19</f>
        <v>1042460</v>
      </c>
      <c r="BU16" s="64">
        <f>Томская!H19</f>
        <v>1060979</v>
      </c>
      <c r="BV16" s="64">
        <f>Амурская!H19</f>
        <v>1537341</v>
      </c>
      <c r="BW16" s="64">
        <f>'Еврейская АО'!H19</f>
        <v>518894</v>
      </c>
      <c r="BX16" s="64">
        <f>'Камчатский край'!H19</f>
        <v>1560367</v>
      </c>
      <c r="BY16" s="64">
        <f>Магаданская!H19</f>
        <v>1528427</v>
      </c>
      <c r="BZ16" s="64">
        <f>'Приморский край'!H19</f>
        <v>3460409</v>
      </c>
      <c r="CA16" s="64">
        <f>'Саха-Якутия'!H19</f>
        <v>725818</v>
      </c>
      <c r="CB16" s="64">
        <f>'Сахалинская '!H19</f>
        <v>233653</v>
      </c>
      <c r="CC16" s="64">
        <f>'Хабаровский край'!H19</f>
        <v>15442525</v>
      </c>
      <c r="CD16" s="64">
        <f>'Чукотский АО'!H19</f>
        <v>0</v>
      </c>
    </row>
    <row r="17" spans="1:82" s="65" customFormat="1">
      <c r="A17" s="73">
        <v>41609</v>
      </c>
      <c r="B17" s="65">
        <f t="shared" si="2"/>
        <v>1274669950</v>
      </c>
      <c r="C17" s="66">
        <f>Белгородская!H18</f>
        <v>1295216</v>
      </c>
      <c r="D17" s="64">
        <f>Брянская!H20</f>
        <v>538777</v>
      </c>
      <c r="E17" s="64">
        <f>Владимирская!H20</f>
        <v>1862354</v>
      </c>
      <c r="F17" s="64">
        <f>Воронежская!H20</f>
        <v>30930753</v>
      </c>
      <c r="G17" s="64">
        <f>Ивановская!H20</f>
        <v>1247729</v>
      </c>
      <c r="H17" s="64">
        <f>Калужская!H20</f>
        <v>1381786</v>
      </c>
      <c r="I17" s="64">
        <f>Костромская!H20</f>
        <v>1018983</v>
      </c>
      <c r="J17" s="64">
        <f>Курская!H20</f>
        <v>788101</v>
      </c>
      <c r="K17" s="64">
        <f>Липецкая!H20</f>
        <v>4624505</v>
      </c>
      <c r="L17" s="67">
        <f>г.Москва!H20</f>
        <v>613141993</v>
      </c>
      <c r="M17" s="64">
        <f>МО!H20</f>
        <v>30086487</v>
      </c>
      <c r="N17" s="64">
        <f>Орловская!H23</f>
        <v>1265661</v>
      </c>
      <c r="O17" s="64">
        <f>Рязанская!H20</f>
        <v>2001527</v>
      </c>
      <c r="P17" s="64">
        <f>Смоленская!H20</f>
        <v>4359048</v>
      </c>
      <c r="Q17" s="64">
        <f>Тамбовская!H20</f>
        <v>703237</v>
      </c>
      <c r="R17" s="64">
        <f>Тверская!H20</f>
        <v>852736</v>
      </c>
      <c r="S17" s="64">
        <f>Тульская!H20</f>
        <v>2132556</v>
      </c>
      <c r="T17" s="67">
        <f>Ярославская!H20</f>
        <v>17130923</v>
      </c>
      <c r="U17" s="64">
        <f>Архангельская!H20</f>
        <v>2427274</v>
      </c>
      <c r="V17" s="64">
        <f>Вологодская!H20</f>
        <v>7190736</v>
      </c>
      <c r="W17" s="64">
        <f>СПб!H20</f>
        <v>74514099</v>
      </c>
      <c r="X17" s="64">
        <f>Калининградская!H20</f>
        <v>7387290</v>
      </c>
      <c r="Y17" s="64">
        <f>Ленинградская!H20</f>
        <v>1168620</v>
      </c>
      <c r="Z17" s="64">
        <f>Мурманская!H20</f>
        <v>5714718</v>
      </c>
      <c r="AA17" s="64">
        <f>Новгородская!H20</f>
        <v>4086668</v>
      </c>
      <c r="AB17" s="64">
        <f>Псковская!H20</f>
        <v>6418381</v>
      </c>
      <c r="AC17" s="64">
        <f>Карелия!H20</f>
        <v>3911439</v>
      </c>
      <c r="AD17" s="64">
        <f>Коми!H20</f>
        <v>4990017</v>
      </c>
      <c r="AE17" s="64">
        <f>Астраханская!H20</f>
        <v>1082116</v>
      </c>
      <c r="AF17" s="64">
        <f>Волгоградская!H20</f>
        <v>4818573</v>
      </c>
      <c r="AG17" s="64">
        <f>'Краснодарский край'!H20</f>
        <v>53564922</v>
      </c>
      <c r="AH17" s="64">
        <f>Адыгея!H20</f>
        <v>523940</v>
      </c>
      <c r="AI17" s="64">
        <f>Калмыкия!H20</f>
        <v>471497</v>
      </c>
      <c r="AJ17" s="64">
        <f>Ростовская!H20</f>
        <v>29610445</v>
      </c>
      <c r="AK17" s="64">
        <f>'Кабардино-Балкарская'!H20</f>
        <v>1221930</v>
      </c>
      <c r="AL17" s="64">
        <f>'Карачаево-Черкесская'!H20</f>
        <v>1761157</v>
      </c>
      <c r="AM17" s="64">
        <f>Дагестан!H20</f>
        <v>3161068</v>
      </c>
      <c r="AN17" s="64">
        <f>Ингушетия!H20</f>
        <v>1804418</v>
      </c>
      <c r="AO17" s="64">
        <f>Осетия!H20</f>
        <v>800770</v>
      </c>
      <c r="AP17" s="64">
        <f>Ставрополье!H20</f>
        <v>11204036</v>
      </c>
      <c r="AQ17" s="64">
        <f>Чечня!H20</f>
        <v>74712</v>
      </c>
      <c r="AR17" s="64">
        <f>Кировская!H20</f>
        <v>6168340</v>
      </c>
      <c r="AS17" s="64">
        <f>Нижегородская!H20</f>
        <v>25575024</v>
      </c>
      <c r="AT17" s="64">
        <f>Оренбургская!H20</f>
        <v>2168495</v>
      </c>
      <c r="AU17" s="64">
        <f>Пензенская!H20</f>
        <v>1152938</v>
      </c>
      <c r="AV17" s="64">
        <f>'Пермский край'!H20</f>
        <v>292191</v>
      </c>
      <c r="AW17" s="64">
        <f>Башкортостан!H20</f>
        <v>12111168</v>
      </c>
      <c r="AX17" s="64">
        <f>'Марий Эл'!H20</f>
        <v>720092</v>
      </c>
      <c r="AY17" s="64">
        <f>Мордовия!H20</f>
        <v>2365209</v>
      </c>
      <c r="AZ17" s="64">
        <f>Татарстан!H20</f>
        <v>21060141</v>
      </c>
      <c r="BA17" s="64">
        <f>Самарская!H20</f>
        <v>53664080</v>
      </c>
      <c r="BB17" s="64">
        <f>Саратовская!H20</f>
        <v>2412471</v>
      </c>
      <c r="BC17" s="64">
        <f>Удмуртия!H20</f>
        <v>3105880</v>
      </c>
      <c r="BD17" s="64">
        <f>Ульяновская!H20</f>
        <v>2448333</v>
      </c>
      <c r="BE17" s="64">
        <f>Чувашия!H20</f>
        <v>1777579</v>
      </c>
      <c r="BF17" s="64">
        <f>Курганская!H20</f>
        <v>1161640</v>
      </c>
      <c r="BG17" s="64">
        <f>Свердловская!H20</f>
        <v>43904201</v>
      </c>
      <c r="BH17" s="64">
        <f>Тюменская!H20</f>
        <v>13754898</v>
      </c>
      <c r="BI17" s="64">
        <f>Челябинская!H20</f>
        <v>11942381</v>
      </c>
      <c r="BJ17" s="64">
        <f>'Алтайский край'!H20</f>
        <v>14471666</v>
      </c>
      <c r="BK17" s="64">
        <f>'Забайкальский край'!H20</f>
        <v>558995</v>
      </c>
      <c r="BL17" s="64">
        <f>Иркутская!H20</f>
        <v>8334269</v>
      </c>
      <c r="BM17" s="64">
        <f>Кемеровская!H20</f>
        <v>4403162</v>
      </c>
      <c r="BN17" s="64">
        <f>'Красноярский край'!H20</f>
        <v>12473301</v>
      </c>
      <c r="BO17" s="64">
        <f>Новосибирская!H20</f>
        <v>46214210</v>
      </c>
      <c r="BP17" s="64">
        <f>Омская!H20</f>
        <v>7112698</v>
      </c>
      <c r="BQ17" s="64">
        <f>Алтай!H20</f>
        <v>260862</v>
      </c>
      <c r="BR17" s="64">
        <f>Бурятия!H20</f>
        <v>1642575</v>
      </c>
      <c r="BS17" s="64">
        <f>Тыва!H20</f>
        <v>451390</v>
      </c>
      <c r="BT17" s="64">
        <f>Хакасия!H20</f>
        <v>1071855</v>
      </c>
      <c r="BU17" s="64">
        <f>Томская!H20</f>
        <v>1156462</v>
      </c>
      <c r="BV17" s="64">
        <f>Амурская!H20</f>
        <v>1617950</v>
      </c>
      <c r="BW17" s="64">
        <f>'Еврейская АО'!H20</f>
        <v>522739</v>
      </c>
      <c r="BX17" s="64">
        <f>'Камчатский край'!H20</f>
        <v>1572864</v>
      </c>
      <c r="BY17" s="64">
        <f>Магаданская!H20</f>
        <v>1576787</v>
      </c>
      <c r="BZ17" s="64">
        <f>'Приморский край'!H20</f>
        <v>3560997</v>
      </c>
      <c r="CA17" s="64">
        <f>'Саха-Якутия'!H20</f>
        <v>767125</v>
      </c>
      <c r="CB17" s="64">
        <f>'Сахалинская '!H20</f>
        <v>305485</v>
      </c>
      <c r="CC17" s="64">
        <f>'Хабаровский край'!H20</f>
        <v>17538299</v>
      </c>
      <c r="CD17" s="64">
        <f>'Чукотский АО'!H20</f>
        <v>0</v>
      </c>
    </row>
    <row r="18" spans="1:82" s="65" customFormat="1">
      <c r="A18" s="73">
        <v>41640</v>
      </c>
      <c r="B18" s="65">
        <f t="shared" si="2"/>
        <v>1232078321</v>
      </c>
      <c r="C18" s="66">
        <f>Белгородская!H19</f>
        <v>1554214</v>
      </c>
      <c r="D18" s="64">
        <f>Брянская!H21</f>
        <v>582667</v>
      </c>
      <c r="E18" s="64">
        <f>Владимирская!H21</f>
        <v>1482165</v>
      </c>
      <c r="F18" s="64">
        <f>Воронежская!H21</f>
        <v>27410567</v>
      </c>
      <c r="G18" s="64">
        <f>Ивановская!H21</f>
        <v>1276949</v>
      </c>
      <c r="H18" s="64">
        <f>Калужская!H21</f>
        <v>1377111</v>
      </c>
      <c r="I18" s="64">
        <f>Костромская!H21</f>
        <v>742077</v>
      </c>
      <c r="J18" s="64">
        <f>Курская!H21</f>
        <v>655588</v>
      </c>
      <c r="K18" s="64">
        <f>Липецкая!H21</f>
        <v>4549502</v>
      </c>
      <c r="L18" s="67">
        <f>г.Москва!H21</f>
        <v>608658263</v>
      </c>
      <c r="M18" s="64">
        <f>МО!H21</f>
        <v>33509280</v>
      </c>
      <c r="N18" s="64">
        <f>Орловская!H24</f>
        <v>1240859</v>
      </c>
      <c r="O18" s="64">
        <f>Рязанская!H21</f>
        <v>1838899</v>
      </c>
      <c r="P18" s="64">
        <f>Смоленская!H21</f>
        <v>4277695</v>
      </c>
      <c r="Q18" s="64">
        <f>Тамбовская!H21</f>
        <v>581793</v>
      </c>
      <c r="R18" s="64">
        <f>Тверская!H21</f>
        <v>836121</v>
      </c>
      <c r="S18" s="64">
        <f>Тульская!H21</f>
        <v>1385109</v>
      </c>
      <c r="T18" s="67">
        <f>Ярославская!H21</f>
        <v>14234250</v>
      </c>
      <c r="U18" s="64">
        <f>Архангельская!H21</f>
        <v>2463232</v>
      </c>
      <c r="V18" s="64">
        <f>Вологодская!H21</f>
        <v>6310669</v>
      </c>
      <c r="W18" s="64">
        <f>СПб!H21</f>
        <v>65185164</v>
      </c>
      <c r="X18" s="64">
        <f>Калининградская!H21</f>
        <v>5486640</v>
      </c>
      <c r="Y18" s="64">
        <f>Ленинградская!H21</f>
        <v>936626</v>
      </c>
      <c r="Z18" s="64">
        <f>Мурманская!H21</f>
        <v>5269094</v>
      </c>
      <c r="AA18" s="64">
        <f>Новгородская!H21</f>
        <v>3892792</v>
      </c>
      <c r="AB18" s="64">
        <f>Псковская!H21</f>
        <v>5210878</v>
      </c>
      <c r="AC18" s="64">
        <f>Карелия!H21</f>
        <v>4052535</v>
      </c>
      <c r="AD18" s="64">
        <f>Коми!H21</f>
        <v>4651981</v>
      </c>
      <c r="AE18" s="64">
        <f>Астраханская!H21</f>
        <v>922078</v>
      </c>
      <c r="AF18" s="64">
        <f>Волгоградская!H21</f>
        <v>4616342</v>
      </c>
      <c r="AG18" s="64">
        <f>'Краснодарский край'!H21</f>
        <v>52491244</v>
      </c>
      <c r="AH18" s="64">
        <f>Адыгея!H21</f>
        <v>491076</v>
      </c>
      <c r="AI18" s="64">
        <f>Калмыкия!H21</f>
        <v>345654</v>
      </c>
      <c r="AJ18" s="64">
        <f>Ростовская!H21</f>
        <v>32315437</v>
      </c>
      <c r="AK18" s="64">
        <f>'Кабардино-Балкарская'!H21</f>
        <v>1174086</v>
      </c>
      <c r="AL18" s="64">
        <f>'Карачаево-Черкесская'!H21</f>
        <v>1316688</v>
      </c>
      <c r="AM18" s="64">
        <f>Дагестан!H21</f>
        <v>3003901</v>
      </c>
      <c r="AN18" s="64">
        <f>Ингушетия!H21</f>
        <v>1708395</v>
      </c>
      <c r="AO18" s="64">
        <f>Осетия!H21</f>
        <v>689178</v>
      </c>
      <c r="AP18" s="64">
        <f>Ставрополье!H21</f>
        <v>10554903</v>
      </c>
      <c r="AQ18" s="64">
        <f>Чечня!H21</f>
        <v>54456</v>
      </c>
      <c r="AR18" s="64">
        <f>Кировская!H21</f>
        <v>6046896</v>
      </c>
      <c r="AS18" s="64">
        <f>Нижегородская!H21</f>
        <v>27035403</v>
      </c>
      <c r="AT18" s="64">
        <f>Оренбургская!H21</f>
        <v>2264649</v>
      </c>
      <c r="AU18" s="64">
        <f>Пензенская!H21</f>
        <v>1147092</v>
      </c>
      <c r="AV18" s="64">
        <f>'Пермский край'!H21</f>
        <v>305079</v>
      </c>
      <c r="AW18" s="64">
        <f>Башкортостан!H21</f>
        <v>10939771</v>
      </c>
      <c r="AX18" s="64">
        <f>'Марий Эл'!H21</f>
        <v>652630</v>
      </c>
      <c r="AY18" s="64">
        <f>Мордовия!H21</f>
        <v>1834391</v>
      </c>
      <c r="AZ18" s="64">
        <f>Татарстан!H21</f>
        <v>19601991</v>
      </c>
      <c r="BA18" s="64">
        <f>Самарская!H21</f>
        <v>48608083</v>
      </c>
      <c r="BB18" s="64">
        <f>Саратовская!H21</f>
        <v>2396551</v>
      </c>
      <c r="BC18" s="64">
        <f>Удмуртия!H21</f>
        <v>2759392</v>
      </c>
      <c r="BD18" s="64">
        <f>Ульяновская!H21</f>
        <v>2618190</v>
      </c>
      <c r="BE18" s="64">
        <f>Чувашия!H21</f>
        <v>1576202</v>
      </c>
      <c r="BF18" s="64">
        <f>Курганская!H21</f>
        <v>1068984</v>
      </c>
      <c r="BG18" s="64">
        <f>Свердловская!H21</f>
        <v>42637604</v>
      </c>
      <c r="BH18" s="64">
        <f>Тюменская!H21</f>
        <v>13937906</v>
      </c>
      <c r="BI18" s="64">
        <f>Челябинская!H21</f>
        <v>12117370</v>
      </c>
      <c r="BJ18" s="64">
        <f>'Алтайский край'!H21</f>
        <v>7723430</v>
      </c>
      <c r="BK18" s="64">
        <f>'Забайкальский край'!H21</f>
        <v>542535</v>
      </c>
      <c r="BL18" s="64">
        <f>Иркутская!H21</f>
        <v>8149522</v>
      </c>
      <c r="BM18" s="64">
        <f>Кемеровская!H21</f>
        <v>4099354</v>
      </c>
      <c r="BN18" s="64">
        <f>'Красноярский край'!H21</f>
        <v>12010316</v>
      </c>
      <c r="BO18" s="64">
        <f>Новосибирская!H21</f>
        <v>46733599</v>
      </c>
      <c r="BP18" s="64">
        <f>Омская!H21</f>
        <v>6374925</v>
      </c>
      <c r="BQ18" s="64">
        <f>Алтай!H21</f>
        <v>247183</v>
      </c>
      <c r="BR18" s="64">
        <f>Бурятия!H21</f>
        <v>1517345</v>
      </c>
      <c r="BS18" s="64">
        <f>Тыва!H21</f>
        <v>429964</v>
      </c>
      <c r="BT18" s="64">
        <f>Хакасия!H21</f>
        <v>1015921</v>
      </c>
      <c r="BU18" s="64">
        <f>Томская!H21</f>
        <v>1004672</v>
      </c>
      <c r="BV18" s="64">
        <f>Амурская!H21</f>
        <v>1364140</v>
      </c>
      <c r="BW18" s="64">
        <f>'Еврейская АО'!H21</f>
        <v>507352</v>
      </c>
      <c r="BX18" s="64">
        <f>'Камчатский край'!H21</f>
        <v>1604630</v>
      </c>
      <c r="BY18" s="64">
        <f>Магаданская!H21</f>
        <v>1562257</v>
      </c>
      <c r="BZ18" s="64">
        <f>'Приморский край'!H21</f>
        <v>3551596</v>
      </c>
      <c r="CA18" s="64">
        <f>'Саха-Якутия'!H21</f>
        <v>500426</v>
      </c>
      <c r="CB18" s="64">
        <f>'Сахалинская '!H21</f>
        <v>335621</v>
      </c>
      <c r="CC18" s="64">
        <f>'Хабаровский край'!H21</f>
        <v>15919191</v>
      </c>
      <c r="CD18" s="64">
        <f>'Чукотский АО'!H21</f>
        <v>0</v>
      </c>
    </row>
    <row r="19" spans="1:82" s="65" customFormat="1">
      <c r="A19" s="73"/>
      <c r="C19" s="66"/>
      <c r="D19" s="64"/>
      <c r="E19" s="64"/>
      <c r="F19" s="64"/>
      <c r="G19" s="64"/>
      <c r="H19" s="64"/>
      <c r="I19" s="64"/>
      <c r="J19" s="64"/>
      <c r="K19" s="64"/>
      <c r="L19" s="67"/>
      <c r="M19" s="64"/>
      <c r="N19" s="64"/>
      <c r="O19" s="64"/>
      <c r="P19" s="64"/>
      <c r="Q19" s="64"/>
      <c r="R19" s="64"/>
      <c r="S19" s="64"/>
      <c r="T19" s="67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</row>
    <row r="20" spans="1:82" s="65" customFormat="1">
      <c r="A20" s="73"/>
      <c r="C20" s="66"/>
      <c r="D20" s="64"/>
      <c r="E20" s="64"/>
      <c r="F20" s="64"/>
      <c r="G20" s="64"/>
      <c r="H20" s="64"/>
      <c r="I20" s="64"/>
      <c r="J20" s="64"/>
      <c r="K20" s="64"/>
      <c r="L20" s="67"/>
      <c r="M20" s="64"/>
      <c r="N20" s="64"/>
      <c r="O20" s="64"/>
      <c r="P20" s="64"/>
      <c r="Q20" s="64"/>
      <c r="R20" s="64"/>
      <c r="S20" s="64"/>
      <c r="T20" s="67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</row>
    <row r="21" spans="1:82" s="65" customFormat="1">
      <c r="A21" s="73" t="s">
        <v>1254</v>
      </c>
      <c r="C21" s="66">
        <f t="shared" ref="C21:AH21" si="3">SUM(C6:C18)</f>
        <v>21101165</v>
      </c>
      <c r="D21" s="75">
        <f t="shared" si="3"/>
        <v>9844353</v>
      </c>
      <c r="E21" s="64">
        <f t="shared" si="3"/>
        <v>24736379</v>
      </c>
      <c r="F21" s="64">
        <f t="shared" si="3"/>
        <v>395493290</v>
      </c>
      <c r="G21" s="64">
        <f t="shared" si="3"/>
        <v>16388948</v>
      </c>
      <c r="H21" s="64">
        <f t="shared" si="3"/>
        <v>30051090</v>
      </c>
      <c r="I21" s="64">
        <f t="shared" si="3"/>
        <v>18628575</v>
      </c>
      <c r="J21" s="64">
        <f t="shared" si="3"/>
        <v>10420963</v>
      </c>
      <c r="K21" s="64">
        <f t="shared" si="3"/>
        <v>59596712</v>
      </c>
      <c r="L21" s="67">
        <f t="shared" si="3"/>
        <v>7289615338</v>
      </c>
      <c r="M21" s="64">
        <f t="shared" si="3"/>
        <v>343521711</v>
      </c>
      <c r="N21" s="64">
        <f t="shared" si="3"/>
        <v>13330131</v>
      </c>
      <c r="O21" s="64">
        <f t="shared" si="3"/>
        <v>33674396</v>
      </c>
      <c r="P21" s="64">
        <f t="shared" si="3"/>
        <v>58543891</v>
      </c>
      <c r="Q21" s="64">
        <f t="shared" si="3"/>
        <v>12077890</v>
      </c>
      <c r="R21" s="64">
        <f t="shared" si="3"/>
        <v>16364933</v>
      </c>
      <c r="S21" s="64">
        <f t="shared" si="3"/>
        <v>29741977</v>
      </c>
      <c r="T21" s="67">
        <f t="shared" si="3"/>
        <v>207484317</v>
      </c>
      <c r="U21" s="64">
        <f t="shared" si="3"/>
        <v>29150949</v>
      </c>
      <c r="V21" s="64">
        <f t="shared" si="3"/>
        <v>98552859</v>
      </c>
      <c r="W21" s="64">
        <f t="shared" si="3"/>
        <v>908953628</v>
      </c>
      <c r="X21" s="64">
        <f t="shared" si="3"/>
        <v>91346597</v>
      </c>
      <c r="Y21" s="64">
        <f t="shared" si="3"/>
        <v>13763810</v>
      </c>
      <c r="Z21" s="64">
        <f t="shared" si="3"/>
        <v>72694150</v>
      </c>
      <c r="AA21" s="64">
        <f t="shared" si="3"/>
        <v>38562823</v>
      </c>
      <c r="AB21" s="64">
        <f t="shared" si="3"/>
        <v>52957159</v>
      </c>
      <c r="AC21" s="64">
        <f t="shared" si="3"/>
        <v>29238127</v>
      </c>
      <c r="AD21" s="64">
        <f t="shared" si="3"/>
        <v>64407333</v>
      </c>
      <c r="AE21" s="64">
        <f t="shared" si="3"/>
        <v>10957416</v>
      </c>
      <c r="AF21" s="64">
        <f t="shared" si="3"/>
        <v>60655471</v>
      </c>
      <c r="AG21" s="64">
        <f t="shared" si="3"/>
        <v>655398140</v>
      </c>
      <c r="AH21" s="64">
        <f t="shared" si="3"/>
        <v>23070123</v>
      </c>
      <c r="AI21" s="64">
        <f t="shared" ref="AI21:BN21" si="4">SUM(AI6:AI18)</f>
        <v>4757417</v>
      </c>
      <c r="AJ21" s="64">
        <f t="shared" si="4"/>
        <v>322180481</v>
      </c>
      <c r="AK21" s="64">
        <f t="shared" si="4"/>
        <v>14775031</v>
      </c>
      <c r="AL21" s="64">
        <f t="shared" si="4"/>
        <v>18192218</v>
      </c>
      <c r="AM21" s="64">
        <f t="shared" si="4"/>
        <v>23426495</v>
      </c>
      <c r="AN21" s="64">
        <f t="shared" si="4"/>
        <v>19650951</v>
      </c>
      <c r="AO21" s="64">
        <f t="shared" si="4"/>
        <v>12291008</v>
      </c>
      <c r="AP21" s="64">
        <f t="shared" si="4"/>
        <v>146630479</v>
      </c>
      <c r="AQ21" s="64">
        <f t="shared" si="4"/>
        <v>1066134</v>
      </c>
      <c r="AR21" s="64">
        <f t="shared" si="4"/>
        <v>63185940</v>
      </c>
      <c r="AS21" s="64">
        <f t="shared" si="4"/>
        <v>396786778</v>
      </c>
      <c r="AT21" s="64">
        <f t="shared" si="4"/>
        <v>26380833</v>
      </c>
      <c r="AU21" s="64">
        <f t="shared" si="4"/>
        <v>20995743</v>
      </c>
      <c r="AV21" s="64">
        <f t="shared" si="4"/>
        <v>3442680</v>
      </c>
      <c r="AW21" s="64">
        <f t="shared" si="4"/>
        <v>148432331</v>
      </c>
      <c r="AX21" s="64">
        <f t="shared" si="4"/>
        <v>25445733</v>
      </c>
      <c r="AY21" s="64">
        <f t="shared" si="4"/>
        <v>22264293</v>
      </c>
      <c r="AZ21" s="64">
        <f t="shared" si="4"/>
        <v>248360328</v>
      </c>
      <c r="BA21" s="64">
        <f t="shared" si="4"/>
        <v>641573041</v>
      </c>
      <c r="BB21" s="64">
        <f t="shared" si="4"/>
        <v>30088356</v>
      </c>
      <c r="BC21" s="64">
        <f t="shared" si="4"/>
        <v>49799345</v>
      </c>
      <c r="BD21" s="64">
        <f t="shared" si="4"/>
        <v>27728976</v>
      </c>
      <c r="BE21" s="64">
        <f t="shared" si="4"/>
        <v>26366961</v>
      </c>
      <c r="BF21" s="64">
        <f t="shared" si="4"/>
        <v>13972909</v>
      </c>
      <c r="BG21" s="64">
        <f t="shared" si="4"/>
        <v>521608925</v>
      </c>
      <c r="BH21" s="64">
        <f t="shared" si="4"/>
        <v>137463269</v>
      </c>
      <c r="BI21" s="64">
        <f t="shared" si="4"/>
        <v>156483262</v>
      </c>
      <c r="BJ21" s="64">
        <f t="shared" si="4"/>
        <v>243751061</v>
      </c>
      <c r="BK21" s="64">
        <f t="shared" si="4"/>
        <v>6870106</v>
      </c>
      <c r="BL21" s="64">
        <f t="shared" si="4"/>
        <v>109146540</v>
      </c>
      <c r="BM21" s="64">
        <f t="shared" si="4"/>
        <v>66239117</v>
      </c>
      <c r="BN21" s="64">
        <f t="shared" si="4"/>
        <v>154212219</v>
      </c>
      <c r="BO21" s="64">
        <f t="shared" ref="BO21:CD21" si="5">SUM(BO6:BO18)</f>
        <v>546554979</v>
      </c>
      <c r="BP21" s="64">
        <f t="shared" si="5"/>
        <v>92450259</v>
      </c>
      <c r="BQ21" s="64">
        <f t="shared" si="5"/>
        <v>3394521</v>
      </c>
      <c r="BR21" s="64">
        <f t="shared" si="5"/>
        <v>18880220</v>
      </c>
      <c r="BS21" s="64">
        <f t="shared" si="5"/>
        <v>4874316</v>
      </c>
      <c r="BT21" s="64">
        <f t="shared" si="5"/>
        <v>12042846</v>
      </c>
      <c r="BU21" s="64">
        <f t="shared" si="5"/>
        <v>16646400</v>
      </c>
      <c r="BV21" s="64">
        <f t="shared" si="5"/>
        <v>17203458</v>
      </c>
      <c r="BW21" s="64">
        <f t="shared" si="5"/>
        <v>6585439</v>
      </c>
      <c r="BX21" s="64">
        <f t="shared" si="5"/>
        <v>15186659</v>
      </c>
      <c r="BY21" s="64">
        <f t="shared" si="5"/>
        <v>19418446</v>
      </c>
      <c r="BZ21" s="64">
        <f t="shared" si="5"/>
        <v>43325722</v>
      </c>
      <c r="CA21" s="64">
        <f t="shared" si="5"/>
        <v>8006274</v>
      </c>
      <c r="CB21" s="64">
        <f t="shared" si="5"/>
        <v>2922018</v>
      </c>
      <c r="CC21" s="64">
        <f t="shared" si="5"/>
        <v>182272032</v>
      </c>
      <c r="CD21" s="64">
        <f t="shared" si="5"/>
        <v>1767</v>
      </c>
    </row>
    <row r="22" spans="1:82" s="65" customFormat="1">
      <c r="L22" s="68"/>
      <c r="T22" s="68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</row>
    <row r="23" spans="1:82" s="62" customFormat="1">
      <c r="A23" s="62" t="s">
        <v>1242</v>
      </c>
      <c r="C23" s="69">
        <f>C18-C6</f>
        <v>-1890576</v>
      </c>
      <c r="D23" s="69">
        <f t="shared" ref="D23:BO23" si="6">D18-D6</f>
        <v>-89562</v>
      </c>
      <c r="E23" s="69">
        <f t="shared" si="6"/>
        <v>-884030</v>
      </c>
      <c r="F23" s="69">
        <f t="shared" si="6"/>
        <v>1989063</v>
      </c>
      <c r="G23" s="69">
        <f t="shared" si="6"/>
        <v>-102137</v>
      </c>
      <c r="H23" s="69">
        <f t="shared" si="6"/>
        <v>-1557509</v>
      </c>
      <c r="I23" s="69">
        <f t="shared" si="6"/>
        <v>-1465211</v>
      </c>
      <c r="J23" s="69">
        <f t="shared" si="6"/>
        <v>-1949856</v>
      </c>
      <c r="K23" s="69">
        <f t="shared" si="6"/>
        <v>353662</v>
      </c>
      <c r="L23" s="69">
        <f t="shared" si="6"/>
        <v>100791790</v>
      </c>
      <c r="M23" s="69">
        <f t="shared" si="6"/>
        <v>12257923</v>
      </c>
      <c r="N23" s="69">
        <f t="shared" si="6"/>
        <v>256316</v>
      </c>
      <c r="O23" s="69">
        <f t="shared" si="6"/>
        <v>-1891273</v>
      </c>
      <c r="P23" s="69">
        <f t="shared" si="6"/>
        <v>656391</v>
      </c>
      <c r="Q23" s="69">
        <f t="shared" si="6"/>
        <v>-535288</v>
      </c>
      <c r="R23" s="69">
        <f t="shared" si="6"/>
        <v>-432711</v>
      </c>
      <c r="S23" s="69">
        <f t="shared" si="6"/>
        <v>-1093471</v>
      </c>
      <c r="T23" s="69">
        <f t="shared" si="6"/>
        <v>1656393</v>
      </c>
      <c r="U23" s="69">
        <f t="shared" si="6"/>
        <v>402386</v>
      </c>
      <c r="V23" s="69">
        <f t="shared" si="6"/>
        <v>-4083880</v>
      </c>
      <c r="W23" s="69">
        <f t="shared" si="6"/>
        <v>878406</v>
      </c>
      <c r="X23" s="69">
        <f t="shared" si="6"/>
        <v>-2375239</v>
      </c>
      <c r="Y23" s="69">
        <f t="shared" si="6"/>
        <v>22633</v>
      </c>
      <c r="Z23" s="69">
        <f t="shared" si="6"/>
        <v>175386</v>
      </c>
      <c r="AA23" s="69">
        <f t="shared" si="6"/>
        <v>1910085</v>
      </c>
      <c r="AB23" s="69">
        <f t="shared" si="6"/>
        <v>2533557</v>
      </c>
      <c r="AC23" s="69">
        <f t="shared" si="6"/>
        <v>2597864</v>
      </c>
      <c r="AD23" s="69">
        <f t="shared" si="6"/>
        <v>-208273</v>
      </c>
      <c r="AE23" s="69">
        <f t="shared" si="6"/>
        <v>264756</v>
      </c>
      <c r="AF23" s="69">
        <f t="shared" si="6"/>
        <v>101585</v>
      </c>
      <c r="AG23" s="69">
        <f t="shared" si="6"/>
        <v>7772891</v>
      </c>
      <c r="AH23" s="69">
        <f t="shared" si="6"/>
        <v>-2789230</v>
      </c>
      <c r="AI23" s="69">
        <f t="shared" si="6"/>
        <v>-31309</v>
      </c>
      <c r="AJ23" s="69">
        <f t="shared" si="6"/>
        <v>13860055</v>
      </c>
      <c r="AK23" s="69">
        <f t="shared" si="6"/>
        <v>142663</v>
      </c>
      <c r="AL23" s="69">
        <f t="shared" si="6"/>
        <v>243255</v>
      </c>
      <c r="AM23" s="69">
        <f t="shared" si="6"/>
        <v>2034972</v>
      </c>
      <c r="AN23" s="69">
        <f t="shared" si="6"/>
        <v>478694</v>
      </c>
      <c r="AO23" s="69">
        <f t="shared" si="6"/>
        <v>-351861</v>
      </c>
      <c r="AP23" s="69">
        <f t="shared" si="6"/>
        <v>-606909</v>
      </c>
      <c r="AQ23" s="69">
        <f t="shared" si="6"/>
        <v>-28016</v>
      </c>
      <c r="AR23" s="69">
        <f t="shared" si="6"/>
        <v>2286167</v>
      </c>
      <c r="AS23" s="69">
        <f t="shared" si="6"/>
        <v>3190068</v>
      </c>
      <c r="AT23" s="69">
        <f t="shared" si="6"/>
        <v>115685</v>
      </c>
      <c r="AU23" s="69">
        <f t="shared" si="6"/>
        <v>-2003762</v>
      </c>
      <c r="AV23" s="69">
        <f t="shared" si="6"/>
        <v>85819</v>
      </c>
      <c r="AW23" s="69">
        <f t="shared" si="6"/>
        <v>-655564</v>
      </c>
      <c r="AX23" s="69">
        <f t="shared" si="6"/>
        <v>-7396830</v>
      </c>
      <c r="AY23" s="69">
        <f t="shared" si="6"/>
        <v>325795</v>
      </c>
      <c r="AZ23" s="69">
        <f t="shared" si="6"/>
        <v>1017456</v>
      </c>
      <c r="BA23" s="69">
        <f t="shared" si="6"/>
        <v>3531732</v>
      </c>
      <c r="BB23" s="69">
        <f t="shared" si="6"/>
        <v>-259863</v>
      </c>
      <c r="BC23" s="69">
        <f t="shared" si="6"/>
        <v>-1639627</v>
      </c>
      <c r="BD23" s="69">
        <f t="shared" si="6"/>
        <v>733894</v>
      </c>
      <c r="BE23" s="69">
        <f t="shared" si="6"/>
        <v>-876390</v>
      </c>
      <c r="BF23" s="69">
        <f t="shared" si="6"/>
        <v>112301</v>
      </c>
      <c r="BG23" s="69">
        <f t="shared" si="6"/>
        <v>2836555</v>
      </c>
      <c r="BH23" s="69">
        <f t="shared" si="6"/>
        <v>5927049</v>
      </c>
      <c r="BI23" s="69">
        <f t="shared" si="6"/>
        <v>689717</v>
      </c>
      <c r="BJ23" s="69">
        <f t="shared" si="6"/>
        <v>-11847129</v>
      </c>
      <c r="BK23" s="69">
        <f t="shared" si="6"/>
        <v>-22846</v>
      </c>
      <c r="BL23" s="69">
        <f t="shared" si="6"/>
        <v>-160319</v>
      </c>
      <c r="BM23" s="69">
        <f t="shared" si="6"/>
        <v>-2184988</v>
      </c>
      <c r="BN23" s="69">
        <f t="shared" si="6"/>
        <v>2828966</v>
      </c>
      <c r="BO23" s="69">
        <f t="shared" si="6"/>
        <v>9447319</v>
      </c>
      <c r="BP23" s="69">
        <f t="shared" ref="BP23:CD23" si="7">BP18-BP6</f>
        <v>-1062337</v>
      </c>
      <c r="BQ23" s="69">
        <f t="shared" si="7"/>
        <v>-4838</v>
      </c>
      <c r="BR23" s="69">
        <f t="shared" si="7"/>
        <v>386249</v>
      </c>
      <c r="BS23" s="69">
        <f t="shared" si="7"/>
        <v>121119</v>
      </c>
      <c r="BT23" s="69">
        <f t="shared" si="7"/>
        <v>325510</v>
      </c>
      <c r="BU23" s="69">
        <f t="shared" si="7"/>
        <v>-1344697</v>
      </c>
      <c r="BV23" s="69">
        <f t="shared" si="7"/>
        <v>464289</v>
      </c>
      <c r="BW23" s="69">
        <f t="shared" si="7"/>
        <v>35728</v>
      </c>
      <c r="BX23" s="69">
        <f t="shared" si="7"/>
        <v>853776</v>
      </c>
      <c r="BY23" s="69">
        <f t="shared" si="7"/>
        <v>126072</v>
      </c>
      <c r="BZ23" s="69">
        <f t="shared" si="7"/>
        <v>518327</v>
      </c>
      <c r="CA23" s="69">
        <f t="shared" si="7"/>
        <v>-191690</v>
      </c>
      <c r="CB23" s="69">
        <f t="shared" si="7"/>
        <v>165564</v>
      </c>
      <c r="CC23" s="69">
        <f t="shared" si="7"/>
        <v>3604670</v>
      </c>
      <c r="CD23" s="69">
        <f t="shared" si="7"/>
        <v>-636</v>
      </c>
    </row>
    <row r="26" spans="1:82">
      <c r="A26" t="s">
        <v>1253</v>
      </c>
      <c r="C26" s="15">
        <v>21101165</v>
      </c>
      <c r="D26" s="12">
        <v>9844353</v>
      </c>
      <c r="E26" s="74">
        <v>24736379</v>
      </c>
      <c r="F26" s="14">
        <v>395493290</v>
      </c>
      <c r="G26" s="14">
        <v>16388948</v>
      </c>
      <c r="H26" s="14">
        <v>30051090</v>
      </c>
      <c r="I26" s="14">
        <v>18628575</v>
      </c>
      <c r="J26" s="14">
        <v>10420963</v>
      </c>
      <c r="K26" s="14">
        <v>59596712</v>
      </c>
      <c r="L26" s="20">
        <v>7289615338</v>
      </c>
      <c r="M26" s="14">
        <v>343521711</v>
      </c>
      <c r="N26" s="14">
        <v>13330131</v>
      </c>
      <c r="O26" s="14">
        <v>33674396</v>
      </c>
      <c r="P26" s="14">
        <v>58543891</v>
      </c>
      <c r="Q26" s="14">
        <v>12077890</v>
      </c>
      <c r="R26" s="14">
        <v>16364933</v>
      </c>
      <c r="S26" s="15">
        <v>29741977</v>
      </c>
      <c r="T26" s="18">
        <v>207484317</v>
      </c>
      <c r="U26" s="14">
        <v>29150949</v>
      </c>
      <c r="V26" s="14">
        <v>98552859</v>
      </c>
      <c r="W26" s="15">
        <v>908953628</v>
      </c>
      <c r="X26" s="14">
        <v>91346597</v>
      </c>
      <c r="Y26" s="14">
        <v>13763810</v>
      </c>
      <c r="Z26" s="14">
        <v>72694150</v>
      </c>
      <c r="AA26" s="14">
        <v>38562823</v>
      </c>
      <c r="AB26" s="14">
        <v>52957159</v>
      </c>
      <c r="AC26" s="14">
        <v>29238127</v>
      </c>
      <c r="AD26" s="14">
        <v>64407333</v>
      </c>
      <c r="AE26" s="14">
        <v>10957416</v>
      </c>
      <c r="AF26" s="14">
        <v>60655471</v>
      </c>
      <c r="AG26" s="14">
        <v>655398140</v>
      </c>
      <c r="AH26" s="15">
        <v>23070123</v>
      </c>
      <c r="AI26" s="15">
        <v>4757417</v>
      </c>
      <c r="AJ26" s="15">
        <v>322180481</v>
      </c>
      <c r="AK26" s="14">
        <v>14775031</v>
      </c>
      <c r="AL26" s="14">
        <v>18192218</v>
      </c>
      <c r="AM26" s="14">
        <v>23426495</v>
      </c>
      <c r="AN26" s="14">
        <v>19650951</v>
      </c>
      <c r="AO26" s="14">
        <v>12291008</v>
      </c>
      <c r="AP26" s="14">
        <v>146630479</v>
      </c>
      <c r="AQ26" s="14">
        <v>1066134</v>
      </c>
      <c r="AR26" s="14">
        <v>63185940</v>
      </c>
      <c r="AS26" s="14">
        <v>396786778</v>
      </c>
      <c r="AT26" s="14">
        <v>26380833</v>
      </c>
      <c r="AU26" s="14">
        <v>20995743</v>
      </c>
      <c r="AV26" s="15">
        <v>3442680</v>
      </c>
      <c r="AW26" s="14">
        <v>148432331</v>
      </c>
      <c r="AX26" s="14">
        <v>25445733</v>
      </c>
      <c r="AY26" s="14">
        <v>22264293</v>
      </c>
      <c r="AZ26" s="14">
        <v>248360328</v>
      </c>
      <c r="BA26" s="14">
        <v>641573041</v>
      </c>
      <c r="BB26" s="14">
        <v>30088356</v>
      </c>
      <c r="BC26" s="14">
        <v>49799345</v>
      </c>
      <c r="BD26" s="14">
        <v>27728976</v>
      </c>
      <c r="BE26" s="14">
        <v>26366961</v>
      </c>
      <c r="BF26" s="14">
        <v>13972909</v>
      </c>
      <c r="BG26" s="14">
        <v>521608925</v>
      </c>
      <c r="BH26" s="14">
        <v>137463269</v>
      </c>
      <c r="BI26" s="14">
        <v>156483262</v>
      </c>
      <c r="BJ26" s="14">
        <v>243751061</v>
      </c>
      <c r="BK26" s="14">
        <v>6870106</v>
      </c>
      <c r="BL26" s="14">
        <v>109146540</v>
      </c>
      <c r="BM26" s="14">
        <v>66239117</v>
      </c>
      <c r="BN26" s="14">
        <v>154212219</v>
      </c>
      <c r="BO26" s="14">
        <v>546554979</v>
      </c>
      <c r="BP26" s="14">
        <v>92450259</v>
      </c>
      <c r="BQ26" s="14">
        <v>3394521</v>
      </c>
      <c r="BR26" s="14">
        <v>18880220</v>
      </c>
      <c r="BS26" s="14">
        <v>4874316</v>
      </c>
      <c r="BT26" s="14">
        <v>12042846</v>
      </c>
      <c r="BU26" s="14">
        <v>16646400</v>
      </c>
      <c r="BV26" s="14">
        <v>17203458</v>
      </c>
      <c r="BW26" s="14">
        <v>6585439</v>
      </c>
      <c r="BX26" s="14">
        <v>15186659</v>
      </c>
      <c r="BY26" s="14">
        <v>19418446</v>
      </c>
      <c r="BZ26" s="14">
        <v>43325722</v>
      </c>
      <c r="CA26" s="14">
        <v>8006274</v>
      </c>
      <c r="CB26" s="14">
        <v>2922018</v>
      </c>
      <c r="CC26" s="14">
        <v>182272032</v>
      </c>
      <c r="CD26" s="14">
        <v>1767</v>
      </c>
    </row>
    <row r="31" spans="1:82">
      <c r="A31" s="12"/>
      <c r="B31" s="15"/>
      <c r="C31" s="14"/>
      <c r="D31" s="14"/>
      <c r="E31" s="14"/>
      <c r="I31" s="20"/>
      <c r="L31" s="14"/>
      <c r="P31" s="15"/>
      <c r="Q31" s="18"/>
      <c r="S31" s="14"/>
      <c r="T31" s="15"/>
      <c r="W31" s="14"/>
      <c r="AE31" s="15"/>
      <c r="AF31" s="15"/>
      <c r="AG31" s="15"/>
      <c r="AH31" s="14"/>
      <c r="AI31" s="14"/>
      <c r="AJ31" s="14"/>
      <c r="AS31" s="15"/>
      <c r="AV31" s="14"/>
      <c r="CB31"/>
      <c r="CC31"/>
      <c r="CD31"/>
    </row>
  </sheetData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7109375" customWidth="1"/>
    <col min="2" max="2" width="18.85546875" style="15" customWidth="1"/>
    <col min="3" max="3" width="16.7109375" customWidth="1"/>
    <col min="4" max="4" width="18.85546875" customWidth="1"/>
    <col min="5" max="5" width="17.140625" customWidth="1"/>
    <col min="6" max="6" width="13.85546875" customWidth="1"/>
    <col min="7" max="7" width="14.7109375" customWidth="1"/>
    <col min="8" max="8" width="14.140625" customWidth="1"/>
  </cols>
  <sheetData>
    <row r="1" spans="1:8" ht="102">
      <c r="A1" s="29" t="s">
        <v>21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360979</v>
      </c>
      <c r="C9" s="43">
        <v>0</v>
      </c>
      <c r="D9" s="43">
        <v>0</v>
      </c>
      <c r="E9" s="43">
        <v>0</v>
      </c>
      <c r="F9" s="43">
        <v>15984</v>
      </c>
      <c r="G9" s="43">
        <v>0</v>
      </c>
      <c r="H9" s="7">
        <f>B9+D9+F9</f>
        <v>376963</v>
      </c>
    </row>
    <row r="10" spans="1:8" ht="15.75" thickBot="1">
      <c r="A10" s="33">
        <v>41306</v>
      </c>
      <c r="B10" s="43">
        <v>364169</v>
      </c>
      <c r="C10" s="43">
        <v>0</v>
      </c>
      <c r="D10" s="43">
        <v>0</v>
      </c>
      <c r="E10" s="43">
        <v>0</v>
      </c>
      <c r="F10" s="43">
        <v>14954</v>
      </c>
      <c r="G10" s="43">
        <v>0</v>
      </c>
      <c r="H10" s="7">
        <f t="shared" ref="H10:H21" si="0">B10+D10+F10</f>
        <v>379123</v>
      </c>
    </row>
    <row r="11" spans="1:8" ht="15.75" thickBot="1">
      <c r="A11" s="33">
        <v>41334</v>
      </c>
      <c r="B11" s="43">
        <v>379408</v>
      </c>
      <c r="C11" s="43">
        <v>0</v>
      </c>
      <c r="D11" s="43">
        <v>0</v>
      </c>
      <c r="E11" s="43">
        <v>0</v>
      </c>
      <c r="F11" s="43">
        <v>15657</v>
      </c>
      <c r="G11" s="43">
        <v>0</v>
      </c>
      <c r="H11" s="7">
        <f t="shared" si="0"/>
        <v>395065</v>
      </c>
    </row>
    <row r="12" spans="1:8" ht="15.75" thickBot="1">
      <c r="A12" s="33">
        <v>41365</v>
      </c>
      <c r="B12" s="43">
        <v>384570</v>
      </c>
      <c r="C12" s="43">
        <v>0</v>
      </c>
      <c r="D12" s="43">
        <v>0</v>
      </c>
      <c r="E12" s="43">
        <v>0</v>
      </c>
      <c r="F12" s="43">
        <v>16920</v>
      </c>
      <c r="G12" s="43">
        <v>0</v>
      </c>
      <c r="H12" s="7">
        <f t="shared" si="0"/>
        <v>401490</v>
      </c>
    </row>
    <row r="13" spans="1:8" ht="15.75" thickBot="1">
      <c r="A13" s="33">
        <v>41395</v>
      </c>
      <c r="B13" s="43">
        <v>400277</v>
      </c>
      <c r="C13" s="43">
        <v>0</v>
      </c>
      <c r="D13" s="43">
        <v>0</v>
      </c>
      <c r="E13" s="43">
        <v>0</v>
      </c>
      <c r="F13" s="43">
        <v>18165</v>
      </c>
      <c r="G13" s="43">
        <v>0</v>
      </c>
      <c r="H13" s="7">
        <f t="shared" si="0"/>
        <v>418442</v>
      </c>
    </row>
    <row r="14" spans="1:8" ht="15.75" thickBot="1">
      <c r="A14" s="33">
        <v>41426</v>
      </c>
      <c r="B14" s="43">
        <v>418305</v>
      </c>
      <c r="C14" s="43">
        <v>0</v>
      </c>
      <c r="D14" s="43">
        <v>0</v>
      </c>
      <c r="E14" s="43">
        <v>0</v>
      </c>
      <c r="F14" s="43">
        <v>21662</v>
      </c>
      <c r="G14" s="43">
        <v>0</v>
      </c>
      <c r="H14" s="7">
        <f t="shared" si="0"/>
        <v>439967</v>
      </c>
    </row>
    <row r="15" spans="1:8" ht="15.75" thickBot="1">
      <c r="A15" s="33">
        <v>41456</v>
      </c>
      <c r="B15" s="43">
        <v>232512</v>
      </c>
      <c r="C15" s="43">
        <v>0</v>
      </c>
      <c r="D15" s="43">
        <v>0</v>
      </c>
      <c r="E15" s="43">
        <v>0</v>
      </c>
      <c r="F15" s="43">
        <v>23674</v>
      </c>
      <c r="G15" s="43">
        <v>0</v>
      </c>
      <c r="H15" s="7">
        <f t="shared" si="0"/>
        <v>256186</v>
      </c>
    </row>
    <row r="16" spans="1:8" ht="15.75" thickBot="1">
      <c r="A16" s="33">
        <v>41487</v>
      </c>
      <c r="B16" s="43">
        <v>255587</v>
      </c>
      <c r="C16" s="43">
        <v>0</v>
      </c>
      <c r="D16" s="43">
        <v>0</v>
      </c>
      <c r="E16" s="43">
        <v>0</v>
      </c>
      <c r="F16" s="43">
        <v>28263</v>
      </c>
      <c r="G16" s="43">
        <v>0</v>
      </c>
      <c r="H16" s="7">
        <f t="shared" si="0"/>
        <v>283850</v>
      </c>
    </row>
    <row r="17" spans="1:8" ht="15.75" thickBot="1">
      <c r="A17" s="33">
        <v>41518</v>
      </c>
      <c r="B17" s="43">
        <v>282076</v>
      </c>
      <c r="C17" s="43">
        <v>0</v>
      </c>
      <c r="D17" s="43">
        <v>0</v>
      </c>
      <c r="E17" s="43">
        <v>0</v>
      </c>
      <c r="F17" s="43">
        <v>29179</v>
      </c>
      <c r="G17" s="43">
        <v>0</v>
      </c>
      <c r="H17" s="7">
        <f t="shared" si="0"/>
        <v>311255</v>
      </c>
    </row>
    <row r="18" spans="1:8" ht="15.75" thickBot="1">
      <c r="A18" s="34">
        <v>41548</v>
      </c>
      <c r="B18" s="35">
        <v>279909</v>
      </c>
      <c r="C18" s="35">
        <v>0</v>
      </c>
      <c r="D18" s="35">
        <v>0</v>
      </c>
      <c r="E18" s="35">
        <v>0</v>
      </c>
      <c r="F18" s="35">
        <v>32296</v>
      </c>
      <c r="G18" s="35">
        <v>0</v>
      </c>
      <c r="H18" s="7">
        <f t="shared" si="0"/>
        <v>312205</v>
      </c>
    </row>
    <row r="19" spans="1:8" ht="15.75" thickBot="1">
      <c r="A19" s="33">
        <v>41579</v>
      </c>
      <c r="B19" s="43">
        <v>331406</v>
      </c>
      <c r="C19" s="43">
        <v>0</v>
      </c>
      <c r="D19" s="43">
        <v>0</v>
      </c>
      <c r="E19" s="43">
        <v>0</v>
      </c>
      <c r="F19" s="43">
        <v>34314</v>
      </c>
      <c r="G19" s="43">
        <v>0</v>
      </c>
      <c r="H19" s="7">
        <f t="shared" si="0"/>
        <v>365720</v>
      </c>
    </row>
    <row r="20" spans="1:8" ht="15.75" thickBot="1">
      <c r="A20" s="33">
        <v>41609</v>
      </c>
      <c r="B20" s="43">
        <v>433228</v>
      </c>
      <c r="C20" s="43">
        <v>0</v>
      </c>
      <c r="D20" s="43">
        <v>0</v>
      </c>
      <c r="E20" s="43">
        <v>0</v>
      </c>
      <c r="F20" s="43">
        <v>38269</v>
      </c>
      <c r="G20" s="43">
        <v>0</v>
      </c>
      <c r="H20" s="7">
        <f t="shared" si="0"/>
        <v>471497</v>
      </c>
    </row>
    <row r="21" spans="1:8" ht="15.75" thickBot="1">
      <c r="A21" s="33">
        <v>41640</v>
      </c>
      <c r="B21" s="43">
        <v>303959</v>
      </c>
      <c r="C21" s="43">
        <v>0</v>
      </c>
      <c r="D21" s="43">
        <v>0</v>
      </c>
      <c r="E21" s="43">
        <v>0</v>
      </c>
      <c r="F21" s="43">
        <v>41695</v>
      </c>
      <c r="G21" s="43">
        <v>0</v>
      </c>
      <c r="H21" s="7">
        <f t="shared" si="0"/>
        <v>345654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" customWidth="1"/>
    <col min="2" max="2" width="18.140625" style="15" customWidth="1"/>
    <col min="3" max="3" width="17.5703125" customWidth="1"/>
    <col min="4" max="4" width="12.28515625" customWidth="1"/>
    <col min="5" max="5" width="14.7109375" customWidth="1"/>
    <col min="6" max="6" width="12.42578125" customWidth="1"/>
    <col min="7" max="7" width="13.7109375" customWidth="1"/>
    <col min="8" max="8" width="13.42578125" customWidth="1"/>
  </cols>
  <sheetData>
    <row r="1" spans="1:8" ht="76.5">
      <c r="A1" s="29" t="s">
        <v>67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12817398</v>
      </c>
      <c r="C9" s="43" t="s">
        <v>659</v>
      </c>
      <c r="D9" s="43">
        <v>0</v>
      </c>
      <c r="E9" s="43">
        <v>0</v>
      </c>
      <c r="F9" s="43">
        <v>5637984</v>
      </c>
      <c r="G9" s="43" t="s">
        <v>660</v>
      </c>
      <c r="H9" s="7">
        <f>B9+D9+F9</f>
        <v>18455382</v>
      </c>
    </row>
    <row r="10" spans="1:8" ht="15.75" thickBot="1">
      <c r="A10" s="33">
        <v>41306</v>
      </c>
      <c r="B10" s="43">
        <v>14131551</v>
      </c>
      <c r="C10" s="43" t="s">
        <v>661</v>
      </c>
      <c r="D10" s="43">
        <v>0</v>
      </c>
      <c r="E10" s="43">
        <v>0</v>
      </c>
      <c r="F10" s="43">
        <v>5964791</v>
      </c>
      <c r="G10" s="43" t="s">
        <v>662</v>
      </c>
      <c r="H10" s="7">
        <f t="shared" ref="H10:H21" si="0">B10+D10+F10</f>
        <v>20096342</v>
      </c>
    </row>
    <row r="11" spans="1:8" ht="15.75" thickBot="1">
      <c r="A11" s="33">
        <v>41334</v>
      </c>
      <c r="B11" s="43">
        <v>15216463</v>
      </c>
      <c r="C11" s="43" t="s">
        <v>663</v>
      </c>
      <c r="D11" s="43">
        <v>0</v>
      </c>
      <c r="E11" s="43">
        <v>0</v>
      </c>
      <c r="F11" s="43">
        <v>6301389</v>
      </c>
      <c r="G11" s="43" t="s">
        <v>664</v>
      </c>
      <c r="H11" s="7">
        <f t="shared" si="0"/>
        <v>21517852</v>
      </c>
    </row>
    <row r="12" spans="1:8" ht="15.75" thickBot="1">
      <c r="A12" s="33">
        <v>41365</v>
      </c>
      <c r="B12" s="43">
        <v>15934526</v>
      </c>
      <c r="C12" s="43" t="s">
        <v>665</v>
      </c>
      <c r="D12" s="43">
        <v>0</v>
      </c>
      <c r="E12" s="43">
        <v>0</v>
      </c>
      <c r="F12" s="43">
        <v>6858060</v>
      </c>
      <c r="G12" s="43" t="s">
        <v>666</v>
      </c>
      <c r="H12" s="7">
        <f t="shared" si="0"/>
        <v>22792586</v>
      </c>
    </row>
    <row r="13" spans="1:8" ht="15.75" thickBot="1">
      <c r="A13" s="33">
        <v>41395</v>
      </c>
      <c r="B13" s="43">
        <v>15672058</v>
      </c>
      <c r="C13" s="43" t="s">
        <v>667</v>
      </c>
      <c r="D13" s="43">
        <v>0</v>
      </c>
      <c r="E13" s="43">
        <v>0</v>
      </c>
      <c r="F13" s="43">
        <v>7283976</v>
      </c>
      <c r="G13" s="43" t="s">
        <v>668</v>
      </c>
      <c r="H13" s="7">
        <f t="shared" si="0"/>
        <v>22956034</v>
      </c>
    </row>
    <row r="14" spans="1:8" ht="15.75" thickBot="1">
      <c r="A14" s="33">
        <v>41426</v>
      </c>
      <c r="B14" s="43">
        <v>17673884</v>
      </c>
      <c r="C14" s="43" t="s">
        <v>669</v>
      </c>
      <c r="D14" s="43">
        <v>0</v>
      </c>
      <c r="E14" s="43">
        <v>0</v>
      </c>
      <c r="F14" s="43">
        <v>7759122</v>
      </c>
      <c r="G14" s="43" t="s">
        <v>670</v>
      </c>
      <c r="H14" s="7">
        <f t="shared" si="0"/>
        <v>25433006</v>
      </c>
    </row>
    <row r="15" spans="1:8" ht="15.75" thickBot="1">
      <c r="A15" s="33">
        <v>41456</v>
      </c>
      <c r="B15" s="43">
        <v>16346723</v>
      </c>
      <c r="C15" s="43" t="s">
        <v>671</v>
      </c>
      <c r="D15" s="43">
        <v>0</v>
      </c>
      <c r="E15" s="43">
        <v>0</v>
      </c>
      <c r="F15" s="43">
        <v>7936301</v>
      </c>
      <c r="G15" s="43" t="s">
        <v>672</v>
      </c>
      <c r="H15" s="7">
        <f t="shared" si="0"/>
        <v>24283024</v>
      </c>
    </row>
    <row r="16" spans="1:8" ht="15.75" thickBot="1">
      <c r="A16" s="33">
        <v>41487</v>
      </c>
      <c r="B16" s="43">
        <v>16759377</v>
      </c>
      <c r="C16" s="43" t="s">
        <v>673</v>
      </c>
      <c r="D16" s="43">
        <v>0</v>
      </c>
      <c r="E16" s="43">
        <v>0</v>
      </c>
      <c r="F16" s="43">
        <v>8370657</v>
      </c>
      <c r="G16" s="43" t="s">
        <v>674</v>
      </c>
      <c r="H16" s="7">
        <f t="shared" si="0"/>
        <v>25130034</v>
      </c>
    </row>
    <row r="17" spans="1:8" ht="15.75" thickBot="1">
      <c r="A17" s="33">
        <v>41518</v>
      </c>
      <c r="B17" s="43">
        <v>16522191</v>
      </c>
      <c r="C17" s="43" t="s">
        <v>675</v>
      </c>
      <c r="D17" s="43">
        <v>0</v>
      </c>
      <c r="E17" s="43">
        <v>0</v>
      </c>
      <c r="F17" s="43">
        <v>8718843</v>
      </c>
      <c r="G17" s="43" t="s">
        <v>676</v>
      </c>
      <c r="H17" s="7">
        <f t="shared" si="0"/>
        <v>25241034</v>
      </c>
    </row>
    <row r="18" spans="1:8" ht="15.75" thickBot="1">
      <c r="A18" s="33">
        <v>41548</v>
      </c>
      <c r="B18" s="43">
        <v>17474205</v>
      </c>
      <c r="C18" s="43" t="s">
        <v>677</v>
      </c>
      <c r="D18" s="43">
        <v>0</v>
      </c>
      <c r="E18" s="43">
        <v>0</v>
      </c>
      <c r="F18" s="43">
        <v>9100953</v>
      </c>
      <c r="G18" s="43" t="s">
        <v>678</v>
      </c>
      <c r="H18" s="7">
        <f t="shared" si="0"/>
        <v>26575158</v>
      </c>
    </row>
    <row r="19" spans="1:8" ht="15.75" thickBot="1">
      <c r="A19" s="34">
        <v>41579</v>
      </c>
      <c r="B19" s="35">
        <v>18469788</v>
      </c>
      <c r="C19" s="35" t="s">
        <v>679</v>
      </c>
      <c r="D19" s="35">
        <v>0</v>
      </c>
      <c r="E19" s="35">
        <v>0</v>
      </c>
      <c r="F19" s="35">
        <v>9304359</v>
      </c>
      <c r="G19" s="35" t="s">
        <v>680</v>
      </c>
      <c r="H19" s="7">
        <f t="shared" si="0"/>
        <v>27774147</v>
      </c>
    </row>
    <row r="20" spans="1:8" ht="15.75" thickBot="1">
      <c r="A20" s="33">
        <v>41609</v>
      </c>
      <c r="B20" s="43">
        <v>19806644</v>
      </c>
      <c r="C20" s="43" t="s">
        <v>681</v>
      </c>
      <c r="D20" s="43">
        <v>0</v>
      </c>
      <c r="E20" s="43">
        <v>0</v>
      </c>
      <c r="F20" s="43">
        <v>9803801</v>
      </c>
      <c r="G20" s="43" t="s">
        <v>682</v>
      </c>
      <c r="H20" s="7">
        <f t="shared" si="0"/>
        <v>29610445</v>
      </c>
    </row>
    <row r="21" spans="1:8" ht="15.75" thickBot="1">
      <c r="A21" s="33">
        <v>41640</v>
      </c>
      <c r="B21" s="43">
        <v>22283245</v>
      </c>
      <c r="C21" s="43" t="s">
        <v>683</v>
      </c>
      <c r="D21" s="43">
        <v>0</v>
      </c>
      <c r="E21" s="43">
        <v>0</v>
      </c>
      <c r="F21" s="43">
        <v>10032192</v>
      </c>
      <c r="G21" s="43" t="s">
        <v>684</v>
      </c>
      <c r="H21" s="7">
        <f t="shared" si="0"/>
        <v>32315437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topLeftCell="A7" workbookViewId="0">
      <selection activeCell="H9" sqref="H9:H21"/>
    </sheetView>
  </sheetViews>
  <sheetFormatPr defaultRowHeight="15"/>
  <cols>
    <col min="1" max="1" width="11.5703125" customWidth="1"/>
    <col min="2" max="2" width="15" style="14" customWidth="1"/>
    <col min="3" max="3" width="16" customWidth="1"/>
    <col min="4" max="4" width="18.28515625" customWidth="1"/>
    <col min="5" max="5" width="15.5703125" customWidth="1"/>
    <col min="6" max="6" width="14.140625" customWidth="1"/>
    <col min="7" max="7" width="13" customWidth="1"/>
    <col min="8" max="8" width="15.140625" customWidth="1"/>
  </cols>
  <sheetData>
    <row r="1" spans="1:8" ht="229.5">
      <c r="A1" s="29" t="s">
        <v>20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745371</v>
      </c>
      <c r="C9" s="43" t="s">
        <v>685</v>
      </c>
      <c r="D9" s="43">
        <v>0</v>
      </c>
      <c r="E9" s="43">
        <v>0</v>
      </c>
      <c r="F9" s="43">
        <v>286052</v>
      </c>
      <c r="G9" s="43">
        <v>0</v>
      </c>
      <c r="H9">
        <f>B9+D9+F9</f>
        <v>1031423</v>
      </c>
    </row>
    <row r="10" spans="1:8" ht="15.75" thickBot="1">
      <c r="A10" s="33">
        <v>41306</v>
      </c>
      <c r="B10" s="43">
        <v>905839</v>
      </c>
      <c r="C10" s="43" t="s">
        <v>686</v>
      </c>
      <c r="D10" s="43">
        <v>0</v>
      </c>
      <c r="E10" s="43">
        <v>0</v>
      </c>
      <c r="F10" s="43">
        <v>231627</v>
      </c>
      <c r="G10" s="43">
        <v>0</v>
      </c>
      <c r="H10">
        <f t="shared" ref="H10:H21" si="0">B10+D10+F10</f>
        <v>1137466</v>
      </c>
    </row>
    <row r="11" spans="1:8" ht="15.75" thickBot="1">
      <c r="A11" s="33">
        <v>41334</v>
      </c>
      <c r="B11" s="43">
        <v>922236</v>
      </c>
      <c r="C11" s="43" t="s">
        <v>687</v>
      </c>
      <c r="D11" s="43">
        <v>0</v>
      </c>
      <c r="E11" s="43">
        <v>0</v>
      </c>
      <c r="F11" s="43">
        <v>245678</v>
      </c>
      <c r="G11" s="43">
        <v>0</v>
      </c>
      <c r="H11">
        <f t="shared" si="0"/>
        <v>1167914</v>
      </c>
    </row>
    <row r="12" spans="1:8" ht="15.75" thickBot="1">
      <c r="A12" s="33">
        <v>41365</v>
      </c>
      <c r="B12" s="43">
        <v>688519</v>
      </c>
      <c r="C12" s="43">
        <v>0</v>
      </c>
      <c r="D12" s="43">
        <v>0</v>
      </c>
      <c r="E12" s="43">
        <v>0</v>
      </c>
      <c r="F12" s="43">
        <v>261388</v>
      </c>
      <c r="G12" s="43">
        <v>0</v>
      </c>
      <c r="H12">
        <f t="shared" si="0"/>
        <v>949907</v>
      </c>
    </row>
    <row r="13" spans="1:8" ht="15.75" thickBot="1">
      <c r="A13" s="33">
        <v>41395</v>
      </c>
      <c r="B13" s="43">
        <v>735149</v>
      </c>
      <c r="C13" s="43" t="s">
        <v>688</v>
      </c>
      <c r="D13" s="43">
        <v>0</v>
      </c>
      <c r="E13" s="43">
        <v>0</v>
      </c>
      <c r="F13" s="43">
        <v>278377</v>
      </c>
      <c r="G13" s="43">
        <v>0</v>
      </c>
      <c r="H13">
        <f t="shared" si="0"/>
        <v>1013526</v>
      </c>
    </row>
    <row r="14" spans="1:8" ht="15.75" thickBot="1">
      <c r="A14" s="33">
        <v>41426</v>
      </c>
      <c r="B14" s="43">
        <v>848309</v>
      </c>
      <c r="C14" s="43" t="s">
        <v>689</v>
      </c>
      <c r="D14" s="43">
        <v>0</v>
      </c>
      <c r="E14" s="43">
        <v>0</v>
      </c>
      <c r="F14" s="43">
        <v>288477</v>
      </c>
      <c r="G14" s="43">
        <v>0</v>
      </c>
      <c r="H14">
        <f t="shared" si="0"/>
        <v>1136786</v>
      </c>
    </row>
    <row r="15" spans="1:8" ht="15.75" thickBot="1">
      <c r="A15" s="33">
        <v>41456</v>
      </c>
      <c r="B15" s="43">
        <v>782138</v>
      </c>
      <c r="C15" s="43" t="s">
        <v>690</v>
      </c>
      <c r="D15" s="43">
        <v>0</v>
      </c>
      <c r="E15" s="43">
        <v>0</v>
      </c>
      <c r="F15" s="43">
        <v>324203</v>
      </c>
      <c r="G15" s="43">
        <v>0</v>
      </c>
      <c r="H15">
        <f t="shared" si="0"/>
        <v>1106341</v>
      </c>
    </row>
    <row r="16" spans="1:8" ht="15.75" thickBot="1">
      <c r="A16" s="33">
        <v>41487</v>
      </c>
      <c r="B16" s="43">
        <v>959916</v>
      </c>
      <c r="C16" s="43" t="s">
        <v>691</v>
      </c>
      <c r="D16" s="43">
        <v>0</v>
      </c>
      <c r="E16" s="43">
        <v>0</v>
      </c>
      <c r="F16" s="43">
        <v>337346</v>
      </c>
      <c r="G16" s="43">
        <v>0</v>
      </c>
      <c r="H16">
        <f t="shared" si="0"/>
        <v>1297262</v>
      </c>
    </row>
    <row r="17" spans="1:8" ht="15.75" thickBot="1">
      <c r="A17" s="33">
        <v>41518</v>
      </c>
      <c r="B17" s="43">
        <v>1011185</v>
      </c>
      <c r="C17" s="43">
        <v>0</v>
      </c>
      <c r="D17" s="43">
        <v>0</v>
      </c>
      <c r="E17" s="43">
        <v>0</v>
      </c>
      <c r="F17" s="43">
        <v>348163</v>
      </c>
      <c r="G17" s="43">
        <v>0</v>
      </c>
      <c r="H17">
        <f t="shared" si="0"/>
        <v>1359348</v>
      </c>
    </row>
    <row r="18" spans="1:8" ht="15.75" thickBot="1">
      <c r="A18" s="33">
        <v>41548</v>
      </c>
      <c r="B18" s="43">
        <v>716982</v>
      </c>
      <c r="C18" s="43">
        <v>0</v>
      </c>
      <c r="D18" s="43">
        <v>0</v>
      </c>
      <c r="E18" s="43">
        <v>0</v>
      </c>
      <c r="F18" s="43">
        <v>349924</v>
      </c>
      <c r="G18" s="43">
        <v>0</v>
      </c>
      <c r="H18">
        <f t="shared" si="0"/>
        <v>1066906</v>
      </c>
    </row>
    <row r="19" spans="1:8" ht="15.75" thickBot="1">
      <c r="A19" s="33">
        <v>41579</v>
      </c>
      <c r="B19" s="43">
        <v>760595</v>
      </c>
      <c r="C19" s="43">
        <v>0</v>
      </c>
      <c r="D19" s="43">
        <v>0</v>
      </c>
      <c r="E19" s="43">
        <v>0</v>
      </c>
      <c r="F19" s="43">
        <v>351541</v>
      </c>
      <c r="G19" s="43">
        <v>0</v>
      </c>
      <c r="H19">
        <f t="shared" si="0"/>
        <v>1112136</v>
      </c>
    </row>
    <row r="20" spans="1:8" ht="15.75" thickBot="1">
      <c r="A20" s="34">
        <v>41609</v>
      </c>
      <c r="B20" s="35">
        <v>860482</v>
      </c>
      <c r="C20" s="35">
        <v>0</v>
      </c>
      <c r="D20" s="35">
        <v>0</v>
      </c>
      <c r="E20" s="35">
        <v>0</v>
      </c>
      <c r="F20" s="35">
        <v>361448</v>
      </c>
      <c r="G20" s="35">
        <v>0</v>
      </c>
      <c r="H20">
        <f t="shared" si="0"/>
        <v>1221930</v>
      </c>
    </row>
    <row r="21" spans="1:8" ht="15.75" thickBot="1">
      <c r="A21" s="33">
        <v>41640</v>
      </c>
      <c r="B21" s="43">
        <v>793471</v>
      </c>
      <c r="C21" s="43">
        <v>0</v>
      </c>
      <c r="D21" s="43">
        <v>0</v>
      </c>
      <c r="E21" s="43">
        <v>0</v>
      </c>
      <c r="F21" s="43">
        <v>380615</v>
      </c>
      <c r="G21" s="43">
        <v>0</v>
      </c>
      <c r="H21">
        <f t="shared" si="0"/>
        <v>1174086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5703125" customWidth="1"/>
    <col min="2" max="2" width="17.140625" style="14" customWidth="1"/>
    <col min="3" max="3" width="16.5703125" customWidth="1"/>
    <col min="4" max="4" width="15.85546875" customWidth="1"/>
    <col min="5" max="5" width="16.7109375" customWidth="1"/>
    <col min="6" max="6" width="13.85546875" customWidth="1"/>
    <col min="7" max="7" width="15" customWidth="1"/>
    <col min="8" max="8" width="13.5703125" customWidth="1"/>
  </cols>
  <sheetData>
    <row r="1" spans="1:8" ht="153">
      <c r="A1" s="29" t="s">
        <v>22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905227</v>
      </c>
      <c r="C9" s="43">
        <v>0</v>
      </c>
      <c r="D9" s="43">
        <v>0</v>
      </c>
      <c r="E9" s="43">
        <v>0</v>
      </c>
      <c r="F9" s="43">
        <v>168206</v>
      </c>
      <c r="G9" s="43" t="s">
        <v>692</v>
      </c>
      <c r="H9" s="7">
        <f>B9+D9+F9</f>
        <v>1073433</v>
      </c>
    </row>
    <row r="10" spans="1:8" ht="15.75" thickBot="1">
      <c r="A10" s="33">
        <v>41306</v>
      </c>
      <c r="B10" s="43">
        <v>1044133</v>
      </c>
      <c r="C10" s="43">
        <v>0</v>
      </c>
      <c r="D10" s="43">
        <v>0</v>
      </c>
      <c r="E10" s="43">
        <v>0</v>
      </c>
      <c r="F10" s="43">
        <v>179723</v>
      </c>
      <c r="G10" s="43" t="s">
        <v>693</v>
      </c>
      <c r="H10" s="7">
        <f t="shared" ref="H10:H21" si="0">B10+D10+F10</f>
        <v>1223856</v>
      </c>
    </row>
    <row r="11" spans="1:8" ht="15.75" thickBot="1">
      <c r="A11" s="33">
        <v>41334</v>
      </c>
      <c r="B11" s="43">
        <v>1050081</v>
      </c>
      <c r="C11" s="43">
        <v>0</v>
      </c>
      <c r="D11" s="43">
        <v>0</v>
      </c>
      <c r="E11" s="43">
        <v>0</v>
      </c>
      <c r="F11" s="43">
        <v>197419</v>
      </c>
      <c r="G11" s="43" t="s">
        <v>694</v>
      </c>
      <c r="H11" s="7">
        <f t="shared" si="0"/>
        <v>1247500</v>
      </c>
    </row>
    <row r="12" spans="1:8" ht="15.75" thickBot="1">
      <c r="A12" s="33">
        <v>41365</v>
      </c>
      <c r="B12" s="43">
        <v>1201188</v>
      </c>
      <c r="C12" s="43">
        <v>0</v>
      </c>
      <c r="D12" s="43">
        <v>0</v>
      </c>
      <c r="E12" s="43">
        <v>0</v>
      </c>
      <c r="F12" s="43">
        <v>222514</v>
      </c>
      <c r="G12" s="43" t="s">
        <v>695</v>
      </c>
      <c r="H12" s="7">
        <f t="shared" si="0"/>
        <v>1423702</v>
      </c>
    </row>
    <row r="13" spans="1:8" ht="15.75" thickBot="1">
      <c r="A13" s="33">
        <v>41395</v>
      </c>
      <c r="B13" s="43">
        <v>1231386</v>
      </c>
      <c r="C13" s="43">
        <v>0</v>
      </c>
      <c r="D13" s="43">
        <v>0</v>
      </c>
      <c r="E13" s="43">
        <v>0</v>
      </c>
      <c r="F13" s="43">
        <v>240497</v>
      </c>
      <c r="G13" s="43">
        <v>0</v>
      </c>
      <c r="H13" s="7">
        <f t="shared" si="0"/>
        <v>1471883</v>
      </c>
    </row>
    <row r="14" spans="1:8" ht="15.75" thickBot="1">
      <c r="A14" s="33">
        <v>41426</v>
      </c>
      <c r="B14" s="43">
        <v>1216132</v>
      </c>
      <c r="C14" s="43">
        <v>0</v>
      </c>
      <c r="D14" s="43">
        <v>0</v>
      </c>
      <c r="E14" s="43">
        <v>0</v>
      </c>
      <c r="F14" s="43">
        <v>260135</v>
      </c>
      <c r="G14" s="43">
        <v>0</v>
      </c>
      <c r="H14" s="7">
        <f t="shared" si="0"/>
        <v>1476267</v>
      </c>
    </row>
    <row r="15" spans="1:8" ht="15.75" thickBot="1">
      <c r="A15" s="33">
        <v>41456</v>
      </c>
      <c r="B15" s="43">
        <v>703691</v>
      </c>
      <c r="C15" s="43">
        <v>0</v>
      </c>
      <c r="D15" s="43">
        <v>0</v>
      </c>
      <c r="E15" s="43">
        <v>0</v>
      </c>
      <c r="F15" s="43">
        <v>296832</v>
      </c>
      <c r="G15" s="43">
        <v>0</v>
      </c>
      <c r="H15" s="7">
        <f t="shared" si="0"/>
        <v>1000523</v>
      </c>
    </row>
    <row r="16" spans="1:8" ht="15.75" thickBot="1">
      <c r="A16" s="33">
        <v>41487</v>
      </c>
      <c r="B16" s="43">
        <v>1139965</v>
      </c>
      <c r="C16" s="43">
        <v>0</v>
      </c>
      <c r="D16" s="43">
        <v>0</v>
      </c>
      <c r="E16" s="43">
        <v>0</v>
      </c>
      <c r="F16" s="43">
        <v>309574</v>
      </c>
      <c r="G16" s="43">
        <v>0</v>
      </c>
      <c r="H16" s="7">
        <f t="shared" si="0"/>
        <v>1449539</v>
      </c>
    </row>
    <row r="17" spans="1:8" ht="15.75" thickBot="1">
      <c r="A17" s="33">
        <v>41518</v>
      </c>
      <c r="B17" s="43">
        <v>1326105</v>
      </c>
      <c r="C17" s="43">
        <v>0</v>
      </c>
      <c r="D17" s="43">
        <v>0</v>
      </c>
      <c r="E17" s="43">
        <v>0</v>
      </c>
      <c r="F17" s="43">
        <v>343164</v>
      </c>
      <c r="G17" s="43">
        <v>0</v>
      </c>
      <c r="H17" s="7">
        <f t="shared" si="0"/>
        <v>1669269</v>
      </c>
    </row>
    <row r="18" spans="1:8" ht="15.75" thickBot="1">
      <c r="A18" s="33">
        <v>41548</v>
      </c>
      <c r="B18" s="43">
        <v>1103111</v>
      </c>
      <c r="C18" s="43">
        <v>0</v>
      </c>
      <c r="D18" s="43">
        <v>0</v>
      </c>
      <c r="E18" s="43">
        <v>0</v>
      </c>
      <c r="F18" s="43">
        <v>375954</v>
      </c>
      <c r="G18" s="43">
        <v>0</v>
      </c>
      <c r="H18" s="7">
        <f t="shared" si="0"/>
        <v>1479065</v>
      </c>
    </row>
    <row r="19" spans="1:8" ht="15.75" thickBot="1">
      <c r="A19" s="34">
        <v>41579</v>
      </c>
      <c r="B19" s="35">
        <v>1196836</v>
      </c>
      <c r="C19" s="35">
        <v>0</v>
      </c>
      <c r="D19" s="35">
        <v>0</v>
      </c>
      <c r="E19" s="35">
        <v>0</v>
      </c>
      <c r="F19" s="35">
        <v>402500</v>
      </c>
      <c r="G19" s="35">
        <v>0</v>
      </c>
      <c r="H19" s="7">
        <f t="shared" si="0"/>
        <v>1599336</v>
      </c>
    </row>
    <row r="20" spans="1:8" ht="15.75" thickBot="1">
      <c r="A20" s="33">
        <v>41609</v>
      </c>
      <c r="B20" s="43">
        <v>1328177</v>
      </c>
      <c r="C20" s="43">
        <v>0</v>
      </c>
      <c r="D20" s="43">
        <v>0</v>
      </c>
      <c r="E20" s="43">
        <v>0</v>
      </c>
      <c r="F20" s="43">
        <v>432980</v>
      </c>
      <c r="G20" s="43">
        <v>0</v>
      </c>
      <c r="H20" s="7">
        <f t="shared" si="0"/>
        <v>1761157</v>
      </c>
    </row>
    <row r="21" spans="1:8" ht="15.75" thickBot="1">
      <c r="A21" s="33">
        <v>41640</v>
      </c>
      <c r="B21" s="43">
        <v>841704</v>
      </c>
      <c r="C21" s="43">
        <v>0</v>
      </c>
      <c r="D21" s="43">
        <v>0</v>
      </c>
      <c r="E21" s="43">
        <v>0</v>
      </c>
      <c r="F21" s="43">
        <v>474984</v>
      </c>
      <c r="G21" s="43">
        <v>0</v>
      </c>
      <c r="H21" s="7">
        <f t="shared" si="0"/>
        <v>1316688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22" sqref="H22"/>
    </sheetView>
  </sheetViews>
  <sheetFormatPr defaultRowHeight="15"/>
  <cols>
    <col min="1" max="1" width="14.28515625" customWidth="1"/>
    <col min="2" max="2" width="15" style="14" customWidth="1"/>
    <col min="3" max="3" width="14.7109375" customWidth="1"/>
    <col min="4" max="4" width="15" customWidth="1"/>
    <col min="5" max="6" width="14.28515625" customWidth="1"/>
    <col min="7" max="7" width="14.85546875" customWidth="1"/>
    <col min="8" max="8" width="15.7109375" customWidth="1"/>
  </cols>
  <sheetData>
    <row r="1" spans="1:8" ht="102">
      <c r="A1" s="29" t="s">
        <v>18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485780</v>
      </c>
      <c r="C9" s="43">
        <v>0</v>
      </c>
      <c r="D9" s="43">
        <v>3000</v>
      </c>
      <c r="E9" s="43">
        <v>0</v>
      </c>
      <c r="F9" s="43">
        <v>480149</v>
      </c>
      <c r="G9" s="43">
        <v>42</v>
      </c>
      <c r="H9">
        <f>B9+D9+F9</f>
        <v>968929</v>
      </c>
    </row>
    <row r="10" spans="1:8" ht="15.75" thickBot="1">
      <c r="A10" s="33">
        <v>41306</v>
      </c>
      <c r="B10" s="43">
        <v>526904</v>
      </c>
      <c r="C10" s="43">
        <v>0</v>
      </c>
      <c r="D10" s="43">
        <v>3000</v>
      </c>
      <c r="E10" s="43">
        <v>0</v>
      </c>
      <c r="F10" s="43">
        <v>486290</v>
      </c>
      <c r="G10" s="43">
        <v>35</v>
      </c>
      <c r="H10">
        <f t="shared" ref="H10:H20" si="0">B10+D10+F10</f>
        <v>1016194</v>
      </c>
    </row>
    <row r="11" spans="1:8" ht="15.75" thickBot="1">
      <c r="A11" s="33">
        <v>41334</v>
      </c>
      <c r="B11" s="43">
        <v>669494</v>
      </c>
      <c r="C11" s="43">
        <v>0</v>
      </c>
      <c r="D11" s="43">
        <v>3000</v>
      </c>
      <c r="E11" s="43">
        <v>0</v>
      </c>
      <c r="F11" s="43">
        <v>502193</v>
      </c>
      <c r="G11" s="43">
        <v>42</v>
      </c>
      <c r="H11">
        <f t="shared" si="0"/>
        <v>1174687</v>
      </c>
    </row>
    <row r="12" spans="1:8" ht="15.75" thickBot="1">
      <c r="A12" s="33">
        <v>41365</v>
      </c>
      <c r="B12" s="43">
        <v>709617</v>
      </c>
      <c r="C12" s="43">
        <v>0</v>
      </c>
      <c r="D12" s="43">
        <v>21000</v>
      </c>
      <c r="E12" s="43">
        <v>0</v>
      </c>
      <c r="F12" s="43">
        <v>574311</v>
      </c>
      <c r="G12" s="43">
        <v>48</v>
      </c>
      <c r="H12">
        <f t="shared" si="0"/>
        <v>1304928</v>
      </c>
    </row>
    <row r="13" spans="1:8" ht="15.75" thickBot="1">
      <c r="A13" s="33">
        <v>41395</v>
      </c>
      <c r="B13" s="43">
        <v>707859</v>
      </c>
      <c r="C13" s="43">
        <v>0</v>
      </c>
      <c r="D13" s="43">
        <v>3000</v>
      </c>
      <c r="E13" s="43">
        <v>0</v>
      </c>
      <c r="F13" s="43">
        <v>594171</v>
      </c>
      <c r="G13" s="43">
        <v>205</v>
      </c>
      <c r="H13">
        <f t="shared" si="0"/>
        <v>1305030</v>
      </c>
    </row>
    <row r="14" spans="1:8" ht="15.75" thickBot="1">
      <c r="A14" s="33">
        <v>41426</v>
      </c>
      <c r="B14" s="43">
        <v>841303</v>
      </c>
      <c r="C14" s="43">
        <v>0</v>
      </c>
      <c r="D14" s="43">
        <v>3000</v>
      </c>
      <c r="E14" s="43">
        <v>0</v>
      </c>
      <c r="F14" s="43">
        <v>617703</v>
      </c>
      <c r="G14" s="43">
        <v>57</v>
      </c>
      <c r="H14">
        <f t="shared" si="0"/>
        <v>1462006</v>
      </c>
    </row>
    <row r="15" spans="1:8" ht="15.75" thickBot="1">
      <c r="A15" s="33">
        <v>41456</v>
      </c>
      <c r="B15" s="43">
        <v>1049299</v>
      </c>
      <c r="C15" s="43">
        <v>0</v>
      </c>
      <c r="D15" s="43">
        <v>3000</v>
      </c>
      <c r="E15" s="43">
        <v>0</v>
      </c>
      <c r="F15" s="43">
        <v>686058</v>
      </c>
      <c r="G15" s="43">
        <v>59</v>
      </c>
      <c r="H15">
        <f t="shared" si="0"/>
        <v>1738357</v>
      </c>
    </row>
    <row r="16" spans="1:8" ht="15.75" thickBot="1">
      <c r="A16" s="33">
        <v>41487</v>
      </c>
      <c r="B16" s="43">
        <v>1115832</v>
      </c>
      <c r="C16" s="43">
        <v>0</v>
      </c>
      <c r="D16" s="43">
        <v>3000</v>
      </c>
      <c r="E16" s="43">
        <v>0</v>
      </c>
      <c r="F16" s="43">
        <v>686672</v>
      </c>
      <c r="G16" s="43">
        <v>222</v>
      </c>
      <c r="H16">
        <f t="shared" si="0"/>
        <v>1805504</v>
      </c>
    </row>
    <row r="17" spans="1:8" ht="15.75" thickBot="1">
      <c r="A17" s="33">
        <v>41518</v>
      </c>
      <c r="B17" s="43">
        <v>1236995</v>
      </c>
      <c r="C17" s="43">
        <v>0</v>
      </c>
      <c r="D17" s="43">
        <v>7000</v>
      </c>
      <c r="E17" s="43">
        <v>0</v>
      </c>
      <c r="F17" s="43">
        <v>703473</v>
      </c>
      <c r="G17" s="43">
        <v>225</v>
      </c>
      <c r="H17">
        <f t="shared" si="0"/>
        <v>1947468</v>
      </c>
    </row>
    <row r="18" spans="1:8" ht="15.75" thickBot="1">
      <c r="A18" s="33">
        <v>41548</v>
      </c>
      <c r="B18" s="43">
        <v>1340972</v>
      </c>
      <c r="C18" s="43">
        <v>0</v>
      </c>
      <c r="D18" s="43">
        <v>3000</v>
      </c>
      <c r="E18" s="43">
        <v>0</v>
      </c>
      <c r="F18" s="43">
        <v>802915</v>
      </c>
      <c r="G18" s="43">
        <v>381</v>
      </c>
      <c r="H18">
        <f t="shared" si="0"/>
        <v>2146887</v>
      </c>
    </row>
    <row r="19" spans="1:8" ht="15.75" thickBot="1">
      <c r="A19" s="33">
        <v>41579</v>
      </c>
      <c r="B19" s="43">
        <v>1382845</v>
      </c>
      <c r="C19" s="43">
        <v>0</v>
      </c>
      <c r="D19" s="43">
        <v>8000</v>
      </c>
      <c r="E19" s="43">
        <v>0</v>
      </c>
      <c r="F19" s="43">
        <v>1000691</v>
      </c>
      <c r="G19" s="43">
        <v>541</v>
      </c>
      <c r="H19">
        <f t="shared" si="0"/>
        <v>2391536</v>
      </c>
    </row>
    <row r="20" spans="1:8" ht="15.75" thickBot="1">
      <c r="A20" s="34">
        <v>41609</v>
      </c>
      <c r="B20" s="35">
        <v>1450387</v>
      </c>
      <c r="C20" s="35">
        <v>0</v>
      </c>
      <c r="D20" s="35">
        <v>3000</v>
      </c>
      <c r="E20" s="35">
        <v>0</v>
      </c>
      <c r="F20" s="35">
        <v>1707681</v>
      </c>
      <c r="G20" s="35">
        <v>731</v>
      </c>
      <c r="H20">
        <f t="shared" si="0"/>
        <v>3161068</v>
      </c>
    </row>
    <row r="21" spans="1:8" ht="15.75" thickBot="1">
      <c r="A21" s="33">
        <v>41640</v>
      </c>
      <c r="B21" s="43">
        <v>1165852</v>
      </c>
      <c r="C21" s="43">
        <v>0</v>
      </c>
      <c r="D21" s="43">
        <v>3000</v>
      </c>
      <c r="E21" s="43">
        <v>0</v>
      </c>
      <c r="F21" s="43">
        <v>1835049</v>
      </c>
      <c r="G21" s="43">
        <v>892</v>
      </c>
      <c r="H21">
        <f>B21+D21+F21</f>
        <v>3003901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2.7109375" customWidth="1"/>
    <col min="2" max="2" width="20.28515625" style="14" customWidth="1"/>
    <col min="3" max="3" width="19.28515625" customWidth="1"/>
    <col min="4" max="4" width="14.85546875" customWidth="1"/>
    <col min="5" max="5" width="16" customWidth="1"/>
    <col min="6" max="6" width="14.28515625" customWidth="1"/>
    <col min="7" max="7" width="14.5703125" customWidth="1"/>
    <col min="8" max="8" width="14.85546875" customWidth="1"/>
  </cols>
  <sheetData>
    <row r="1" spans="1:8" ht="153">
      <c r="A1" s="29" t="s">
        <v>19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1071620</v>
      </c>
      <c r="C9" s="43">
        <v>0</v>
      </c>
      <c r="D9" s="43">
        <v>0</v>
      </c>
      <c r="E9" s="43">
        <v>0</v>
      </c>
      <c r="F9" s="43">
        <v>158081</v>
      </c>
      <c r="G9" s="43">
        <v>0</v>
      </c>
      <c r="H9">
        <f>B9+D9+F9</f>
        <v>1229701</v>
      </c>
    </row>
    <row r="10" spans="1:8" ht="15.75" thickBot="1">
      <c r="A10" s="33">
        <v>41306</v>
      </c>
      <c r="B10" s="43">
        <v>1130155</v>
      </c>
      <c r="C10" s="43">
        <v>0</v>
      </c>
      <c r="D10" s="43">
        <v>0</v>
      </c>
      <c r="E10" s="43">
        <v>0</v>
      </c>
      <c r="F10" s="43">
        <v>183229</v>
      </c>
      <c r="G10" s="43">
        <v>0</v>
      </c>
      <c r="H10">
        <f t="shared" ref="H10:H21" si="0">B10+D10+F10</f>
        <v>1313384</v>
      </c>
    </row>
    <row r="11" spans="1:8" ht="15.75" thickBot="1">
      <c r="A11" s="33">
        <v>41334</v>
      </c>
      <c r="B11" s="43">
        <v>1325616</v>
      </c>
      <c r="C11" s="43">
        <v>0</v>
      </c>
      <c r="D11" s="43">
        <v>0</v>
      </c>
      <c r="E11" s="43">
        <v>0</v>
      </c>
      <c r="F11" s="43">
        <v>203377</v>
      </c>
      <c r="G11" s="43">
        <v>0</v>
      </c>
      <c r="H11">
        <f t="shared" si="0"/>
        <v>1528993</v>
      </c>
    </row>
    <row r="12" spans="1:8" ht="15.75" thickBot="1">
      <c r="A12" s="33">
        <v>41365</v>
      </c>
      <c r="B12" s="43">
        <v>1062395</v>
      </c>
      <c r="C12" s="43">
        <v>0</v>
      </c>
      <c r="D12" s="43">
        <v>0</v>
      </c>
      <c r="E12" s="43">
        <v>0</v>
      </c>
      <c r="F12" s="43">
        <v>230574</v>
      </c>
      <c r="G12" s="43">
        <v>0</v>
      </c>
      <c r="H12">
        <f t="shared" si="0"/>
        <v>1292969</v>
      </c>
    </row>
    <row r="13" spans="1:8" ht="15.75" thickBot="1">
      <c r="A13" s="33">
        <v>41395</v>
      </c>
      <c r="B13" s="43">
        <v>1048361</v>
      </c>
      <c r="C13" s="43">
        <v>0</v>
      </c>
      <c r="D13" s="43">
        <v>0</v>
      </c>
      <c r="E13" s="43">
        <v>0</v>
      </c>
      <c r="F13" s="43">
        <v>256462</v>
      </c>
      <c r="G13" s="43">
        <v>0</v>
      </c>
      <c r="H13">
        <f t="shared" si="0"/>
        <v>1304823</v>
      </c>
    </row>
    <row r="14" spans="1:8" ht="15.75" thickBot="1">
      <c r="A14" s="33">
        <v>41426</v>
      </c>
      <c r="B14" s="43">
        <v>1023530</v>
      </c>
      <c r="C14" s="43">
        <v>0</v>
      </c>
      <c r="D14" s="43">
        <v>0</v>
      </c>
      <c r="E14" s="43">
        <v>0</v>
      </c>
      <c r="F14" s="43">
        <v>282711</v>
      </c>
      <c r="G14" s="43">
        <v>0</v>
      </c>
      <c r="H14">
        <f t="shared" si="0"/>
        <v>1306241</v>
      </c>
    </row>
    <row r="15" spans="1:8" ht="15.75" thickBot="1">
      <c r="A15" s="33">
        <v>41456</v>
      </c>
      <c r="B15" s="43">
        <v>1247196</v>
      </c>
      <c r="C15" s="43">
        <v>0</v>
      </c>
      <c r="D15" s="43">
        <v>0</v>
      </c>
      <c r="E15" s="43">
        <v>0</v>
      </c>
      <c r="F15" s="43">
        <v>313801</v>
      </c>
      <c r="G15" s="43">
        <v>0</v>
      </c>
      <c r="H15">
        <f t="shared" si="0"/>
        <v>1560997</v>
      </c>
    </row>
    <row r="16" spans="1:8" ht="15.75" thickBot="1">
      <c r="A16" s="33">
        <v>41487</v>
      </c>
      <c r="B16" s="43">
        <v>1278395</v>
      </c>
      <c r="C16" s="43">
        <v>0</v>
      </c>
      <c r="D16" s="43">
        <v>0</v>
      </c>
      <c r="E16" s="43">
        <v>0</v>
      </c>
      <c r="F16" s="43">
        <v>345161</v>
      </c>
      <c r="G16" s="43">
        <v>0</v>
      </c>
      <c r="H16">
        <f t="shared" si="0"/>
        <v>1623556</v>
      </c>
    </row>
    <row r="17" spans="1:8" ht="15.75" thickBot="1">
      <c r="A17" s="33">
        <v>41518</v>
      </c>
      <c r="B17" s="43">
        <v>1304469</v>
      </c>
      <c r="C17" s="43">
        <v>0</v>
      </c>
      <c r="D17" s="43">
        <v>0</v>
      </c>
      <c r="E17" s="43">
        <v>0</v>
      </c>
      <c r="F17" s="43">
        <v>380672</v>
      </c>
      <c r="G17" s="43">
        <v>0</v>
      </c>
      <c r="H17">
        <f t="shared" si="0"/>
        <v>1685141</v>
      </c>
    </row>
    <row r="18" spans="1:8" ht="15.75" thickBot="1">
      <c r="A18" s="33">
        <v>41548</v>
      </c>
      <c r="B18" s="43">
        <v>1133159</v>
      </c>
      <c r="C18" s="43">
        <v>0</v>
      </c>
      <c r="D18" s="43">
        <v>0</v>
      </c>
      <c r="E18" s="43">
        <v>0</v>
      </c>
      <c r="F18" s="43">
        <v>412729</v>
      </c>
      <c r="G18" s="43">
        <v>0</v>
      </c>
      <c r="H18">
        <f t="shared" si="0"/>
        <v>1545888</v>
      </c>
    </row>
    <row r="19" spans="1:8" ht="15.75" thickBot="1">
      <c r="A19" s="34">
        <v>41579</v>
      </c>
      <c r="B19" s="35">
        <v>1303253</v>
      </c>
      <c r="C19" s="35">
        <v>0</v>
      </c>
      <c r="D19" s="35">
        <v>0</v>
      </c>
      <c r="E19" s="35">
        <v>0</v>
      </c>
      <c r="F19" s="35">
        <v>443192</v>
      </c>
      <c r="G19" s="35">
        <v>0</v>
      </c>
      <c r="H19">
        <f t="shared" si="0"/>
        <v>1746445</v>
      </c>
    </row>
    <row r="20" spans="1:8" ht="15.75" thickBot="1">
      <c r="A20" s="33">
        <v>41609</v>
      </c>
      <c r="B20" s="43">
        <v>1326686</v>
      </c>
      <c r="C20" s="43">
        <v>0</v>
      </c>
      <c r="D20" s="43">
        <v>0</v>
      </c>
      <c r="E20" s="43">
        <v>0</v>
      </c>
      <c r="F20" s="43">
        <v>477732</v>
      </c>
      <c r="G20" s="43">
        <v>0</v>
      </c>
      <c r="H20">
        <f t="shared" si="0"/>
        <v>1804418</v>
      </c>
    </row>
    <row r="21" spans="1:8" ht="15.75" thickBot="1">
      <c r="A21" s="33">
        <v>41640</v>
      </c>
      <c r="B21" s="43">
        <v>1205687</v>
      </c>
      <c r="C21" s="43">
        <v>0</v>
      </c>
      <c r="D21" s="43">
        <v>0</v>
      </c>
      <c r="E21" s="43">
        <v>0</v>
      </c>
      <c r="F21" s="43">
        <v>502708</v>
      </c>
      <c r="G21" s="43">
        <v>0</v>
      </c>
      <c r="H21">
        <f t="shared" si="0"/>
        <v>1708395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8.85546875" style="14" customWidth="1"/>
    <col min="3" max="3" width="18.140625" customWidth="1"/>
    <col min="4" max="4" width="18.42578125" customWidth="1"/>
    <col min="5" max="5" width="17" customWidth="1"/>
    <col min="6" max="6" width="14.85546875" customWidth="1"/>
    <col min="7" max="7" width="14" customWidth="1"/>
    <col min="8" max="8" width="17.7109375" customWidth="1"/>
  </cols>
  <sheetData>
    <row r="1" spans="1:8" ht="153">
      <c r="A1" s="29" t="s">
        <v>96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949005</v>
      </c>
      <c r="C9" s="43">
        <v>0</v>
      </c>
      <c r="D9" s="43">
        <v>0</v>
      </c>
      <c r="E9" s="43">
        <v>0</v>
      </c>
      <c r="F9" s="43">
        <v>92034</v>
      </c>
      <c r="G9" s="43">
        <v>715</v>
      </c>
      <c r="H9">
        <f>B9+D9+F9</f>
        <v>1041039</v>
      </c>
    </row>
    <row r="10" spans="1:8" ht="15.75" thickBot="1">
      <c r="A10" s="33">
        <v>41306</v>
      </c>
      <c r="B10" s="43">
        <v>921224</v>
      </c>
      <c r="C10" s="43">
        <v>0</v>
      </c>
      <c r="D10" s="43">
        <v>0</v>
      </c>
      <c r="E10" s="43">
        <v>0</v>
      </c>
      <c r="F10" s="43">
        <v>99546</v>
      </c>
      <c r="G10" s="43">
        <v>732</v>
      </c>
      <c r="H10">
        <f t="shared" ref="H10:H21" si="0">B10+D10+F10</f>
        <v>1020770</v>
      </c>
    </row>
    <row r="11" spans="1:8" ht="15.75" thickBot="1">
      <c r="A11" s="33">
        <v>41334</v>
      </c>
      <c r="B11" s="43">
        <v>907857</v>
      </c>
      <c r="C11" s="43">
        <v>0</v>
      </c>
      <c r="D11" s="43">
        <v>0</v>
      </c>
      <c r="E11" s="43">
        <v>0</v>
      </c>
      <c r="F11" s="43">
        <v>104647</v>
      </c>
      <c r="G11" s="43">
        <v>840</v>
      </c>
      <c r="H11">
        <f t="shared" si="0"/>
        <v>1012504</v>
      </c>
    </row>
    <row r="12" spans="1:8" ht="15.75" thickBot="1">
      <c r="A12" s="33">
        <v>41365</v>
      </c>
      <c r="B12" s="43">
        <v>850957</v>
      </c>
      <c r="C12" s="43">
        <v>0</v>
      </c>
      <c r="D12" s="43">
        <v>0</v>
      </c>
      <c r="E12" s="43">
        <v>0</v>
      </c>
      <c r="F12" s="43">
        <v>64451</v>
      </c>
      <c r="G12" s="43">
        <v>56</v>
      </c>
      <c r="H12">
        <f t="shared" si="0"/>
        <v>915408</v>
      </c>
    </row>
    <row r="13" spans="1:8" ht="15.75" thickBot="1">
      <c r="A13" s="33">
        <v>41395</v>
      </c>
      <c r="B13" s="43">
        <v>871253</v>
      </c>
      <c r="C13" s="43">
        <v>0</v>
      </c>
      <c r="D13" s="43">
        <v>0</v>
      </c>
      <c r="E13" s="43">
        <v>0</v>
      </c>
      <c r="F13" s="43">
        <v>66135</v>
      </c>
      <c r="G13" s="43">
        <v>0</v>
      </c>
      <c r="H13">
        <f t="shared" si="0"/>
        <v>937388</v>
      </c>
    </row>
    <row r="14" spans="1:8" ht="15.75" thickBot="1">
      <c r="A14" s="33">
        <v>41426</v>
      </c>
      <c r="B14" s="43">
        <v>892156</v>
      </c>
      <c r="C14" s="43">
        <v>0</v>
      </c>
      <c r="D14" s="43">
        <v>0</v>
      </c>
      <c r="E14" s="43">
        <v>0</v>
      </c>
      <c r="F14" s="43">
        <v>70400</v>
      </c>
      <c r="G14" s="43">
        <v>0</v>
      </c>
      <c r="H14">
        <f t="shared" si="0"/>
        <v>962556</v>
      </c>
    </row>
    <row r="15" spans="1:8" ht="15.75" thickBot="1">
      <c r="A15" s="33">
        <v>41456</v>
      </c>
      <c r="B15" s="43">
        <v>936659</v>
      </c>
      <c r="C15" s="43">
        <v>0</v>
      </c>
      <c r="D15" s="43">
        <v>0</v>
      </c>
      <c r="E15" s="43">
        <v>0</v>
      </c>
      <c r="F15" s="43">
        <v>77847</v>
      </c>
      <c r="G15" s="43">
        <v>0</v>
      </c>
      <c r="H15">
        <f t="shared" si="0"/>
        <v>1014506</v>
      </c>
    </row>
    <row r="16" spans="1:8" ht="15.75" thickBot="1">
      <c r="A16" s="33">
        <v>41487</v>
      </c>
      <c r="B16" s="43">
        <v>951457</v>
      </c>
      <c r="C16" s="43">
        <v>0</v>
      </c>
      <c r="D16" s="43">
        <v>0</v>
      </c>
      <c r="E16" s="43">
        <v>0</v>
      </c>
      <c r="F16" s="43">
        <v>82808</v>
      </c>
      <c r="G16" s="43">
        <v>0</v>
      </c>
      <c r="H16">
        <f t="shared" si="0"/>
        <v>1034265</v>
      </c>
    </row>
    <row r="17" spans="1:8" ht="15.75" thickBot="1">
      <c r="A17" s="33">
        <v>41518</v>
      </c>
      <c r="B17" s="43">
        <v>956395</v>
      </c>
      <c r="C17" s="43">
        <v>0</v>
      </c>
      <c r="D17" s="43">
        <v>0</v>
      </c>
      <c r="E17" s="43">
        <v>0</v>
      </c>
      <c r="F17" s="43">
        <v>88650</v>
      </c>
      <c r="G17" s="43">
        <v>52</v>
      </c>
      <c r="H17">
        <f t="shared" si="0"/>
        <v>1045045</v>
      </c>
    </row>
    <row r="18" spans="1:8" ht="15.75" thickBot="1">
      <c r="A18" s="33">
        <v>41548</v>
      </c>
      <c r="B18" s="43">
        <v>938655</v>
      </c>
      <c r="C18" s="43">
        <v>0</v>
      </c>
      <c r="D18" s="43">
        <v>0</v>
      </c>
      <c r="E18" s="43">
        <v>0</v>
      </c>
      <c r="F18" s="43">
        <v>99893</v>
      </c>
      <c r="G18" s="43">
        <v>0</v>
      </c>
      <c r="H18">
        <f t="shared" si="0"/>
        <v>1038548</v>
      </c>
    </row>
    <row r="19" spans="1:8" ht="15.75" thickBot="1">
      <c r="A19" s="33">
        <v>41579</v>
      </c>
      <c r="B19" s="43">
        <v>696146</v>
      </c>
      <c r="C19" s="43">
        <v>0</v>
      </c>
      <c r="D19" s="43">
        <v>5000</v>
      </c>
      <c r="E19" s="43">
        <v>0</v>
      </c>
      <c r="F19" s="43">
        <v>77885</v>
      </c>
      <c r="G19" s="43">
        <v>0</v>
      </c>
      <c r="H19">
        <f t="shared" si="0"/>
        <v>779031</v>
      </c>
    </row>
    <row r="20" spans="1:8" ht="15.75" thickBot="1">
      <c r="A20" s="34">
        <v>41609</v>
      </c>
      <c r="B20" s="35">
        <v>716596</v>
      </c>
      <c r="C20" s="35">
        <v>0</v>
      </c>
      <c r="D20" s="35">
        <v>5000</v>
      </c>
      <c r="E20" s="35">
        <v>0</v>
      </c>
      <c r="F20" s="35">
        <v>79174</v>
      </c>
      <c r="G20" s="35">
        <v>0</v>
      </c>
      <c r="H20">
        <f t="shared" si="0"/>
        <v>800770</v>
      </c>
    </row>
    <row r="21" spans="1:8" ht="15.75" thickBot="1">
      <c r="A21" s="33">
        <v>41640</v>
      </c>
      <c r="B21" s="43">
        <v>600678</v>
      </c>
      <c r="C21" s="43">
        <v>0</v>
      </c>
      <c r="D21" s="43">
        <v>5000</v>
      </c>
      <c r="E21" s="43">
        <v>0</v>
      </c>
      <c r="F21" s="43">
        <v>83500</v>
      </c>
      <c r="G21" s="43">
        <v>56</v>
      </c>
      <c r="H21">
        <f t="shared" si="0"/>
        <v>689178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85546875" customWidth="1"/>
    <col min="2" max="2" width="15.85546875" style="14" customWidth="1"/>
    <col min="3" max="3" width="15.28515625" customWidth="1"/>
    <col min="4" max="4" width="15.85546875" customWidth="1"/>
    <col min="5" max="5" width="15.28515625" customWidth="1"/>
    <col min="6" max="6" width="13.85546875" customWidth="1"/>
    <col min="7" max="7" width="15.140625" customWidth="1"/>
    <col min="8" max="8" width="13.85546875" customWidth="1"/>
  </cols>
  <sheetData>
    <row r="1" spans="1:8" ht="102">
      <c r="A1" s="29" t="s">
        <v>43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7907149</v>
      </c>
      <c r="C9" s="43">
        <v>0</v>
      </c>
      <c r="D9" s="43">
        <v>0</v>
      </c>
      <c r="E9" s="43">
        <v>0</v>
      </c>
      <c r="F9" s="43">
        <v>3254663</v>
      </c>
      <c r="G9" s="43" t="s">
        <v>696</v>
      </c>
      <c r="H9">
        <f>B9+D9+F9</f>
        <v>11161812</v>
      </c>
    </row>
    <row r="10" spans="1:8" ht="15.75" thickBot="1">
      <c r="A10" s="33">
        <v>41306</v>
      </c>
      <c r="B10" s="43">
        <v>7857690</v>
      </c>
      <c r="C10" s="43">
        <v>0</v>
      </c>
      <c r="D10" s="43">
        <v>0</v>
      </c>
      <c r="E10" s="43">
        <v>0</v>
      </c>
      <c r="F10" s="43">
        <v>3370495</v>
      </c>
      <c r="G10" s="43" t="s">
        <v>697</v>
      </c>
      <c r="H10">
        <f t="shared" ref="H10:H21" si="0">B10+D10+F10</f>
        <v>11228185</v>
      </c>
    </row>
    <row r="11" spans="1:8" ht="15.75" thickBot="1">
      <c r="A11" s="33">
        <v>41334</v>
      </c>
      <c r="B11" s="43">
        <v>7989708</v>
      </c>
      <c r="C11" s="43">
        <v>0</v>
      </c>
      <c r="D11" s="43">
        <v>0</v>
      </c>
      <c r="E11" s="43">
        <v>0</v>
      </c>
      <c r="F11" s="43">
        <v>3432886</v>
      </c>
      <c r="G11" s="43" t="s">
        <v>698</v>
      </c>
      <c r="H11">
        <f t="shared" si="0"/>
        <v>11422594</v>
      </c>
    </row>
    <row r="12" spans="1:8" ht="15.75" thickBot="1">
      <c r="A12" s="33">
        <v>41365</v>
      </c>
      <c r="B12" s="43">
        <v>7990283</v>
      </c>
      <c r="C12" s="43">
        <v>0</v>
      </c>
      <c r="D12" s="43">
        <v>0</v>
      </c>
      <c r="E12" s="43">
        <v>0</v>
      </c>
      <c r="F12" s="43">
        <v>3544406</v>
      </c>
      <c r="G12" s="43" t="s">
        <v>699</v>
      </c>
      <c r="H12">
        <f t="shared" si="0"/>
        <v>11534689</v>
      </c>
    </row>
    <row r="13" spans="1:8" ht="15.75" thickBot="1">
      <c r="A13" s="33">
        <v>41395</v>
      </c>
      <c r="B13" s="43">
        <v>8209142</v>
      </c>
      <c r="C13" s="43">
        <v>0</v>
      </c>
      <c r="D13" s="43">
        <v>0</v>
      </c>
      <c r="E13" s="43">
        <v>0</v>
      </c>
      <c r="F13" s="43">
        <v>3632263</v>
      </c>
      <c r="G13" s="43" t="s">
        <v>700</v>
      </c>
      <c r="H13">
        <f t="shared" si="0"/>
        <v>11841405</v>
      </c>
    </row>
    <row r="14" spans="1:8" ht="15.75" thickBot="1">
      <c r="A14" s="33">
        <v>41426</v>
      </c>
      <c r="B14" s="43">
        <v>8434131</v>
      </c>
      <c r="C14" s="43">
        <v>0</v>
      </c>
      <c r="D14" s="43">
        <v>0</v>
      </c>
      <c r="E14" s="43">
        <v>0</v>
      </c>
      <c r="F14" s="43">
        <v>3735882</v>
      </c>
      <c r="G14" s="43" t="s">
        <v>701</v>
      </c>
      <c r="H14">
        <f t="shared" si="0"/>
        <v>12170013</v>
      </c>
    </row>
    <row r="15" spans="1:8" ht="15.75" thickBot="1">
      <c r="A15" s="33">
        <v>41456</v>
      </c>
      <c r="B15" s="43">
        <v>8304230</v>
      </c>
      <c r="C15" s="43">
        <v>0</v>
      </c>
      <c r="D15" s="43">
        <v>0</v>
      </c>
      <c r="E15" s="43">
        <v>0</v>
      </c>
      <c r="F15" s="43">
        <v>3332346</v>
      </c>
      <c r="G15" s="43" t="s">
        <v>702</v>
      </c>
      <c r="H15">
        <f t="shared" si="0"/>
        <v>11636576</v>
      </c>
    </row>
    <row r="16" spans="1:8" ht="15.75" thickBot="1">
      <c r="A16" s="33">
        <v>41487</v>
      </c>
      <c r="B16" s="43">
        <v>8931366</v>
      </c>
      <c r="C16" s="43">
        <v>0</v>
      </c>
      <c r="D16" s="43">
        <v>0</v>
      </c>
      <c r="E16" s="43">
        <v>0</v>
      </c>
      <c r="F16" s="43">
        <v>3525085</v>
      </c>
      <c r="G16" s="43" t="s">
        <v>703</v>
      </c>
      <c r="H16">
        <f t="shared" si="0"/>
        <v>12456451</v>
      </c>
    </row>
    <row r="17" spans="1:8" ht="15.75" thickBot="1">
      <c r="A17" s="33">
        <v>41518</v>
      </c>
      <c r="B17" s="43">
        <v>6838882</v>
      </c>
      <c r="C17" s="43">
        <v>0</v>
      </c>
      <c r="D17" s="43">
        <v>0</v>
      </c>
      <c r="E17" s="43">
        <v>0</v>
      </c>
      <c r="F17" s="43">
        <v>3625868</v>
      </c>
      <c r="G17" s="43" t="s">
        <v>704</v>
      </c>
      <c r="H17">
        <f t="shared" si="0"/>
        <v>10464750</v>
      </c>
    </row>
    <row r="18" spans="1:8" ht="15.75" thickBot="1">
      <c r="A18" s="33">
        <v>41548</v>
      </c>
      <c r="B18" s="43">
        <v>6591636</v>
      </c>
      <c r="C18" s="43">
        <v>0</v>
      </c>
      <c r="D18" s="43">
        <v>0</v>
      </c>
      <c r="E18" s="43">
        <v>0</v>
      </c>
      <c r="F18" s="43">
        <v>3590865</v>
      </c>
      <c r="G18" s="43" t="s">
        <v>705</v>
      </c>
      <c r="H18">
        <f t="shared" si="0"/>
        <v>10182501</v>
      </c>
    </row>
    <row r="19" spans="1:8" ht="15.75" thickBot="1">
      <c r="A19" s="33">
        <v>41579</v>
      </c>
      <c r="B19" s="43">
        <v>7158204</v>
      </c>
      <c r="C19" s="43">
        <v>0</v>
      </c>
      <c r="D19" s="43">
        <v>0</v>
      </c>
      <c r="E19" s="43">
        <v>0</v>
      </c>
      <c r="F19" s="43">
        <v>3614360</v>
      </c>
      <c r="G19" s="43" t="s">
        <v>706</v>
      </c>
      <c r="H19">
        <f t="shared" si="0"/>
        <v>10772564</v>
      </c>
    </row>
    <row r="20" spans="1:8" ht="15.75" thickBot="1">
      <c r="A20" s="34">
        <v>41609</v>
      </c>
      <c r="B20" s="35">
        <v>7552197</v>
      </c>
      <c r="C20" s="35">
        <v>0</v>
      </c>
      <c r="D20" s="35">
        <v>0</v>
      </c>
      <c r="E20" s="35">
        <v>0</v>
      </c>
      <c r="F20" s="35">
        <v>3651839</v>
      </c>
      <c r="G20" s="35" t="s">
        <v>707</v>
      </c>
      <c r="H20">
        <f t="shared" si="0"/>
        <v>11204036</v>
      </c>
    </row>
    <row r="21" spans="1:8" ht="15.75" thickBot="1">
      <c r="A21" s="33">
        <v>41640</v>
      </c>
      <c r="B21" s="43">
        <v>6962677</v>
      </c>
      <c r="C21" s="43">
        <v>0</v>
      </c>
      <c r="D21" s="43">
        <v>0</v>
      </c>
      <c r="E21" s="43">
        <v>0</v>
      </c>
      <c r="F21" s="43">
        <v>3592226</v>
      </c>
      <c r="G21" s="43" t="s">
        <v>708</v>
      </c>
      <c r="H21">
        <f t="shared" si="0"/>
        <v>10554903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7109375" customWidth="1"/>
    <col min="2" max="2" width="15.85546875" style="14" customWidth="1"/>
    <col min="3" max="3" width="15" customWidth="1"/>
    <col min="4" max="4" width="15.140625" customWidth="1"/>
    <col min="5" max="5" width="15" customWidth="1"/>
    <col min="6" max="7" width="14.42578125" customWidth="1"/>
    <col min="8" max="8" width="14.85546875" customWidth="1"/>
  </cols>
  <sheetData>
    <row r="1" spans="1:8" ht="102">
      <c r="A1" s="29" t="s">
        <v>34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79355</v>
      </c>
      <c r="C9" s="43">
        <v>0</v>
      </c>
      <c r="D9" s="43">
        <v>0</v>
      </c>
      <c r="E9" s="43">
        <v>0</v>
      </c>
      <c r="F9" s="43">
        <v>3117</v>
      </c>
      <c r="G9" s="43">
        <v>0</v>
      </c>
      <c r="H9">
        <f>B9+D9+F9</f>
        <v>82472</v>
      </c>
    </row>
    <row r="10" spans="1:8" ht="15.75" thickBot="1">
      <c r="A10" s="33">
        <v>41306</v>
      </c>
      <c r="B10" s="43">
        <v>81755</v>
      </c>
      <c r="C10" s="43">
        <v>0</v>
      </c>
      <c r="D10" s="43">
        <v>0</v>
      </c>
      <c r="E10" s="43">
        <v>0</v>
      </c>
      <c r="F10" s="43">
        <v>3104</v>
      </c>
      <c r="G10" s="43">
        <v>0</v>
      </c>
      <c r="H10">
        <f t="shared" ref="H10:H21" si="0">B10+D10+F10</f>
        <v>84859</v>
      </c>
    </row>
    <row r="11" spans="1:8" ht="15.75" thickBot="1">
      <c r="A11" s="33">
        <v>41334</v>
      </c>
      <c r="B11" s="43">
        <v>87705</v>
      </c>
      <c r="C11" s="43">
        <v>0</v>
      </c>
      <c r="D11" s="43">
        <v>0</v>
      </c>
      <c r="E11" s="43">
        <v>0</v>
      </c>
      <c r="F11" s="43">
        <v>3495</v>
      </c>
      <c r="G11" s="43">
        <v>0</v>
      </c>
      <c r="H11">
        <f t="shared" si="0"/>
        <v>91200</v>
      </c>
    </row>
    <row r="12" spans="1:8" ht="15.75" thickBot="1">
      <c r="A12" s="33">
        <v>41365</v>
      </c>
      <c r="B12" s="43">
        <v>83103</v>
      </c>
      <c r="C12" s="43">
        <v>0</v>
      </c>
      <c r="D12" s="43">
        <v>0</v>
      </c>
      <c r="E12" s="43">
        <v>0</v>
      </c>
      <c r="F12" s="43">
        <v>5105</v>
      </c>
      <c r="G12" s="43">
        <v>0</v>
      </c>
      <c r="H12">
        <f t="shared" si="0"/>
        <v>88208</v>
      </c>
    </row>
    <row r="13" spans="1:8" ht="15.75" thickBot="1">
      <c r="A13" s="33">
        <v>41395</v>
      </c>
      <c r="B13" s="43">
        <v>83336</v>
      </c>
      <c r="C13" s="43">
        <v>0</v>
      </c>
      <c r="D13" s="43">
        <v>0</v>
      </c>
      <c r="E13" s="43">
        <v>0</v>
      </c>
      <c r="F13" s="43">
        <v>5231</v>
      </c>
      <c r="G13" s="43">
        <v>0</v>
      </c>
      <c r="H13">
        <f t="shared" si="0"/>
        <v>88567</v>
      </c>
    </row>
    <row r="14" spans="1:8" ht="15.75" thickBot="1">
      <c r="A14" s="33">
        <v>41426</v>
      </c>
      <c r="B14" s="43">
        <v>84811</v>
      </c>
      <c r="C14" s="43">
        <v>0</v>
      </c>
      <c r="D14" s="43">
        <v>0</v>
      </c>
      <c r="E14" s="43">
        <v>0</v>
      </c>
      <c r="F14" s="43">
        <v>5852</v>
      </c>
      <c r="G14" s="43">
        <v>0</v>
      </c>
      <c r="H14">
        <f t="shared" si="0"/>
        <v>90663</v>
      </c>
    </row>
    <row r="15" spans="1:8" ht="15.75" thickBot="1">
      <c r="A15" s="33">
        <v>41456</v>
      </c>
      <c r="B15" s="43">
        <v>80844</v>
      </c>
      <c r="C15" s="43">
        <v>0</v>
      </c>
      <c r="D15" s="43">
        <v>0</v>
      </c>
      <c r="E15" s="43">
        <v>0</v>
      </c>
      <c r="F15" s="43">
        <v>5869</v>
      </c>
      <c r="G15" s="43">
        <v>0</v>
      </c>
      <c r="H15">
        <f t="shared" si="0"/>
        <v>86713</v>
      </c>
    </row>
    <row r="16" spans="1:8" ht="15.75" thickBot="1">
      <c r="A16" s="33">
        <v>41487</v>
      </c>
      <c r="B16" s="43">
        <v>83864</v>
      </c>
      <c r="C16" s="43">
        <v>0</v>
      </c>
      <c r="D16" s="43">
        <v>0</v>
      </c>
      <c r="E16" s="43">
        <v>0</v>
      </c>
      <c r="F16" s="43">
        <v>5232</v>
      </c>
      <c r="G16" s="43">
        <v>0</v>
      </c>
      <c r="H16">
        <f t="shared" si="0"/>
        <v>89096</v>
      </c>
    </row>
    <row r="17" spans="1:8" ht="15.75" thickBot="1">
      <c r="A17" s="33">
        <v>41518</v>
      </c>
      <c r="B17" s="43">
        <v>72317</v>
      </c>
      <c r="C17" s="43">
        <v>0</v>
      </c>
      <c r="D17" s="43">
        <v>0</v>
      </c>
      <c r="E17" s="43">
        <v>0</v>
      </c>
      <c r="F17" s="43">
        <v>7478</v>
      </c>
      <c r="G17" s="43">
        <v>0</v>
      </c>
      <c r="H17">
        <f t="shared" si="0"/>
        <v>79795</v>
      </c>
    </row>
    <row r="18" spans="1:8" ht="15.75" thickBot="1">
      <c r="A18" s="33">
        <v>41548</v>
      </c>
      <c r="B18" s="43">
        <v>69285</v>
      </c>
      <c r="C18" s="43">
        <v>0</v>
      </c>
      <c r="D18" s="43">
        <v>0</v>
      </c>
      <c r="E18" s="43">
        <v>0</v>
      </c>
      <c r="F18" s="43">
        <v>8169</v>
      </c>
      <c r="G18" s="43">
        <v>0</v>
      </c>
      <c r="H18">
        <f t="shared" si="0"/>
        <v>77454</v>
      </c>
    </row>
    <row r="19" spans="1:8" ht="15.75" thickBot="1">
      <c r="A19" s="34">
        <v>41579</v>
      </c>
      <c r="B19" s="35">
        <v>69663</v>
      </c>
      <c r="C19" s="35">
        <v>0</v>
      </c>
      <c r="D19" s="35">
        <v>0</v>
      </c>
      <c r="E19" s="35">
        <v>0</v>
      </c>
      <c r="F19" s="35">
        <v>8276</v>
      </c>
      <c r="G19" s="35">
        <v>0</v>
      </c>
      <c r="H19">
        <f t="shared" si="0"/>
        <v>77939</v>
      </c>
    </row>
    <row r="20" spans="1:8" ht="15.75" thickBot="1">
      <c r="A20" s="33">
        <v>41609</v>
      </c>
      <c r="B20" s="43">
        <v>65539</v>
      </c>
      <c r="C20" s="43">
        <v>0</v>
      </c>
      <c r="D20" s="43">
        <v>0</v>
      </c>
      <c r="E20" s="43">
        <v>0</v>
      </c>
      <c r="F20" s="43">
        <v>9173</v>
      </c>
      <c r="G20" s="43">
        <v>0</v>
      </c>
      <c r="H20">
        <f t="shared" si="0"/>
        <v>74712</v>
      </c>
    </row>
    <row r="21" spans="1:8" ht="15.75" thickBot="1">
      <c r="A21" s="33">
        <v>41640</v>
      </c>
      <c r="B21" s="43">
        <v>42104</v>
      </c>
      <c r="C21" s="43">
        <v>0</v>
      </c>
      <c r="D21" s="43">
        <v>0</v>
      </c>
      <c r="E21" s="43">
        <v>0</v>
      </c>
      <c r="F21" s="43">
        <v>12352</v>
      </c>
      <c r="G21" s="43">
        <v>0</v>
      </c>
      <c r="H21">
        <f t="shared" si="0"/>
        <v>54456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8.42578125" customWidth="1"/>
    <col min="2" max="2" width="17.28515625" style="14" customWidth="1"/>
    <col min="3" max="3" width="16.7109375" customWidth="1"/>
    <col min="4" max="4" width="18.28515625" customWidth="1"/>
    <col min="5" max="5" width="15.7109375" customWidth="1"/>
    <col min="6" max="6" width="15.140625" customWidth="1"/>
    <col min="7" max="7" width="15.28515625" customWidth="1"/>
    <col min="8" max="8" width="16.140625" customWidth="1"/>
  </cols>
  <sheetData>
    <row r="1" spans="1:8" ht="76.5">
      <c r="A1" s="29" t="s">
        <v>53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3365943</v>
      </c>
      <c r="C9" s="43">
        <v>0</v>
      </c>
      <c r="D9" s="43">
        <v>0</v>
      </c>
      <c r="E9" s="43">
        <v>0</v>
      </c>
      <c r="F9" s="43">
        <v>394786</v>
      </c>
      <c r="G9" s="43" t="s">
        <v>709</v>
      </c>
      <c r="H9">
        <f>B9+D9+F9</f>
        <v>3760729</v>
      </c>
    </row>
    <row r="10" spans="1:8" ht="15.75" thickBot="1">
      <c r="A10" s="33">
        <v>41306</v>
      </c>
      <c r="B10" s="43">
        <v>3431341</v>
      </c>
      <c r="C10" s="43">
        <v>0</v>
      </c>
      <c r="D10" s="43">
        <v>0</v>
      </c>
      <c r="E10" s="43">
        <v>0</v>
      </c>
      <c r="F10" s="43">
        <v>444054</v>
      </c>
      <c r="G10" s="43" t="s">
        <v>710</v>
      </c>
      <c r="H10">
        <f t="shared" ref="H10:H21" si="0">B10+D10+F10</f>
        <v>3875395</v>
      </c>
    </row>
    <row r="11" spans="1:8" ht="15.75" thickBot="1">
      <c r="A11" s="33">
        <v>41334</v>
      </c>
      <c r="B11" s="43">
        <v>3607029</v>
      </c>
      <c r="C11" s="43">
        <v>0</v>
      </c>
      <c r="D11" s="43">
        <v>0</v>
      </c>
      <c r="E11" s="43">
        <v>0</v>
      </c>
      <c r="F11" s="43">
        <v>433719</v>
      </c>
      <c r="G11" s="43" t="s">
        <v>711</v>
      </c>
      <c r="H11">
        <f t="shared" si="0"/>
        <v>4040748</v>
      </c>
    </row>
    <row r="12" spans="1:8" ht="15.75" thickBot="1">
      <c r="A12" s="33">
        <v>41365</v>
      </c>
      <c r="B12" s="43">
        <v>4257537</v>
      </c>
      <c r="C12" s="43">
        <v>0</v>
      </c>
      <c r="D12" s="43">
        <v>0</v>
      </c>
      <c r="E12" s="43">
        <v>0</v>
      </c>
      <c r="F12" s="43">
        <v>418244</v>
      </c>
      <c r="G12" s="43" t="s">
        <v>712</v>
      </c>
      <c r="H12">
        <f t="shared" si="0"/>
        <v>4675781</v>
      </c>
    </row>
    <row r="13" spans="1:8" ht="15.75" thickBot="1">
      <c r="A13" s="33">
        <v>41395</v>
      </c>
      <c r="B13" s="43">
        <v>4013546</v>
      </c>
      <c r="C13" s="43">
        <v>0</v>
      </c>
      <c r="D13" s="43">
        <v>0</v>
      </c>
      <c r="E13" s="43">
        <v>0</v>
      </c>
      <c r="F13" s="43">
        <v>440209</v>
      </c>
      <c r="G13" s="43" t="s">
        <v>713</v>
      </c>
      <c r="H13">
        <f t="shared" si="0"/>
        <v>4453755</v>
      </c>
    </row>
    <row r="14" spans="1:8" ht="15.75" thickBot="1">
      <c r="A14" s="33">
        <v>41426</v>
      </c>
      <c r="B14" s="43">
        <v>3995436</v>
      </c>
      <c r="C14" s="43">
        <v>0</v>
      </c>
      <c r="D14" s="43">
        <v>0</v>
      </c>
      <c r="E14" s="43">
        <v>0</v>
      </c>
      <c r="F14" s="43">
        <v>399602</v>
      </c>
      <c r="G14" s="43">
        <v>528</v>
      </c>
      <c r="H14">
        <f t="shared" si="0"/>
        <v>4395038</v>
      </c>
    </row>
    <row r="15" spans="1:8" ht="15.75" thickBot="1">
      <c r="A15" s="33">
        <v>41456</v>
      </c>
      <c r="B15" s="43">
        <v>4011094</v>
      </c>
      <c r="C15" s="43">
        <v>0</v>
      </c>
      <c r="D15" s="43">
        <v>0</v>
      </c>
      <c r="E15" s="43">
        <v>0</v>
      </c>
      <c r="F15" s="43">
        <v>385375</v>
      </c>
      <c r="G15" s="43">
        <v>530</v>
      </c>
      <c r="H15">
        <f t="shared" si="0"/>
        <v>4396469</v>
      </c>
    </row>
    <row r="16" spans="1:8" ht="15.75" thickBot="1">
      <c r="A16" s="33">
        <v>41487</v>
      </c>
      <c r="B16" s="43">
        <v>4501134</v>
      </c>
      <c r="C16" s="43">
        <v>0</v>
      </c>
      <c r="D16" s="43">
        <v>0</v>
      </c>
      <c r="E16" s="43">
        <v>0</v>
      </c>
      <c r="F16" s="43">
        <v>397933</v>
      </c>
      <c r="G16" s="43">
        <v>542</v>
      </c>
      <c r="H16">
        <f t="shared" si="0"/>
        <v>4899067</v>
      </c>
    </row>
    <row r="17" spans="1:8" ht="15.75" thickBot="1">
      <c r="A17" s="33">
        <v>41518</v>
      </c>
      <c r="B17" s="43">
        <v>4454903</v>
      </c>
      <c r="C17" s="43">
        <v>0</v>
      </c>
      <c r="D17" s="43">
        <v>0</v>
      </c>
      <c r="E17" s="43">
        <v>0</v>
      </c>
      <c r="F17" s="43">
        <v>424628</v>
      </c>
      <c r="G17" s="43">
        <v>545</v>
      </c>
      <c r="H17">
        <f t="shared" si="0"/>
        <v>4879531</v>
      </c>
    </row>
    <row r="18" spans="1:8" ht="15.75" thickBot="1">
      <c r="A18" s="33">
        <v>41548</v>
      </c>
      <c r="B18" s="43">
        <v>5358627</v>
      </c>
      <c r="C18" s="43">
        <v>0</v>
      </c>
      <c r="D18" s="43">
        <v>0</v>
      </c>
      <c r="E18" s="43">
        <v>0</v>
      </c>
      <c r="F18" s="43">
        <v>434828</v>
      </c>
      <c r="G18" s="43">
        <v>469</v>
      </c>
      <c r="H18">
        <f t="shared" si="0"/>
        <v>5793455</v>
      </c>
    </row>
    <row r="19" spans="1:8" ht="15.75" thickBot="1">
      <c r="A19" s="34">
        <v>41579</v>
      </c>
      <c r="B19" s="35">
        <v>5341222</v>
      </c>
      <c r="C19" s="35">
        <v>0</v>
      </c>
      <c r="D19" s="35">
        <v>0</v>
      </c>
      <c r="E19" s="35">
        <v>0</v>
      </c>
      <c r="F19" s="35">
        <v>459514</v>
      </c>
      <c r="G19" s="35">
        <v>462</v>
      </c>
      <c r="H19">
        <f t="shared" si="0"/>
        <v>5800736</v>
      </c>
    </row>
    <row r="20" spans="1:8" ht="15.75" thickBot="1">
      <c r="A20" s="33">
        <v>41609</v>
      </c>
      <c r="B20" s="43">
        <v>5670397</v>
      </c>
      <c r="C20" s="43">
        <v>0</v>
      </c>
      <c r="D20" s="43">
        <v>0</v>
      </c>
      <c r="E20" s="43">
        <v>0</v>
      </c>
      <c r="F20" s="43">
        <v>497943</v>
      </c>
      <c r="G20" s="43">
        <v>580</v>
      </c>
      <c r="H20">
        <f t="shared" si="0"/>
        <v>6168340</v>
      </c>
    </row>
    <row r="21" spans="1:8" ht="15.75" thickBot="1">
      <c r="A21" s="33">
        <v>41640</v>
      </c>
      <c r="B21" s="43">
        <v>5612978</v>
      </c>
      <c r="C21" s="43">
        <v>0</v>
      </c>
      <c r="D21" s="43">
        <v>0</v>
      </c>
      <c r="E21" s="43">
        <v>0</v>
      </c>
      <c r="F21" s="43">
        <v>433918</v>
      </c>
      <c r="G21" s="43">
        <v>591</v>
      </c>
      <c r="H21">
        <f t="shared" si="0"/>
        <v>6046896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F27"/>
  <sheetViews>
    <sheetView zoomScale="80" zoomScaleNormal="80" workbookViewId="0">
      <selection activeCell="C18" sqref="C18"/>
    </sheetView>
  </sheetViews>
  <sheetFormatPr defaultRowHeight="15"/>
  <cols>
    <col min="1" max="1" width="16.42578125" customWidth="1"/>
    <col min="2" max="2" width="16.28515625" customWidth="1"/>
    <col min="3" max="3" width="13.85546875" style="15" customWidth="1"/>
    <col min="4" max="4" width="14.7109375" style="12" customWidth="1"/>
    <col min="5" max="5" width="13.85546875" style="15" customWidth="1"/>
    <col min="6" max="6" width="13.140625" style="14" customWidth="1"/>
    <col min="7" max="11" width="12.7109375" style="14" customWidth="1"/>
    <col min="12" max="12" width="15.85546875" style="20" customWidth="1"/>
    <col min="13" max="13" width="14" style="14" customWidth="1"/>
    <col min="14" max="14" width="13.7109375" style="14" customWidth="1"/>
    <col min="15" max="15" width="13.42578125" style="14" customWidth="1"/>
    <col min="16" max="16" width="13.28515625" style="14" customWidth="1"/>
    <col min="17" max="17" width="12.7109375" style="14" customWidth="1"/>
    <col min="18" max="18" width="13" style="14" customWidth="1"/>
    <col min="19" max="19" width="13.42578125" style="15" customWidth="1"/>
    <col min="20" max="20" width="14.42578125" style="18" customWidth="1"/>
    <col min="21" max="21" width="15.28515625" style="14" customWidth="1"/>
    <col min="22" max="22" width="12.85546875" style="14" customWidth="1"/>
    <col min="23" max="23" width="14.5703125" style="15" customWidth="1"/>
    <col min="24" max="24" width="16.140625" style="14" customWidth="1"/>
    <col min="25" max="25" width="14" style="14" customWidth="1"/>
    <col min="26" max="26" width="14.42578125" style="14" customWidth="1"/>
    <col min="27" max="27" width="14.140625" style="14" customWidth="1"/>
    <col min="28" max="28" width="13.7109375" style="14" customWidth="1"/>
    <col min="29" max="29" width="14.7109375" style="14" customWidth="1"/>
    <col min="30" max="30" width="14.5703125" style="14" customWidth="1"/>
    <col min="31" max="31" width="14.7109375" style="14" customWidth="1"/>
    <col min="32" max="32" width="15.5703125" style="14" customWidth="1"/>
    <col min="33" max="33" width="15" style="14" customWidth="1"/>
    <col min="34" max="34" width="14.42578125" style="15" customWidth="1"/>
    <col min="35" max="35" width="14.85546875" style="15" customWidth="1"/>
    <col min="36" max="36" width="15.28515625" style="15" customWidth="1"/>
    <col min="37" max="37" width="15" style="14" customWidth="1"/>
    <col min="38" max="38" width="14.28515625" style="14" customWidth="1"/>
    <col min="39" max="39" width="15" style="14" customWidth="1"/>
    <col min="40" max="40" width="15.140625" style="14" customWidth="1"/>
    <col min="41" max="41" width="16.140625" style="14" customWidth="1"/>
    <col min="42" max="42" width="15.85546875" style="14" customWidth="1"/>
    <col min="43" max="43" width="13.42578125" style="14" customWidth="1"/>
    <col min="44" max="44" width="14.28515625" style="14" customWidth="1"/>
    <col min="45" max="45" width="14.7109375" style="14" customWidth="1"/>
    <col min="46" max="46" width="16" style="14" customWidth="1"/>
    <col min="47" max="47" width="15.85546875" style="14" customWidth="1"/>
    <col min="48" max="48" width="15.85546875" style="15" customWidth="1"/>
    <col min="49" max="49" width="14.5703125" style="14" customWidth="1"/>
    <col min="50" max="50" width="13.85546875" style="14" customWidth="1"/>
    <col min="51" max="52" width="13.42578125" style="14" customWidth="1"/>
    <col min="53" max="54" width="14.7109375" style="14" customWidth="1"/>
    <col min="55" max="55" width="15.140625" style="14" customWidth="1"/>
    <col min="56" max="56" width="14.28515625" style="14" customWidth="1"/>
    <col min="57" max="57" width="14.7109375" style="14" customWidth="1"/>
    <col min="58" max="58" width="16.140625" style="14" customWidth="1"/>
    <col min="59" max="59" width="14.85546875" style="14" customWidth="1"/>
    <col min="60" max="60" width="15.28515625" style="14" customWidth="1"/>
    <col min="61" max="61" width="13.5703125" style="14" customWidth="1"/>
    <col min="62" max="62" width="13.42578125" style="14" customWidth="1"/>
    <col min="63" max="63" width="12.42578125" style="14" customWidth="1"/>
    <col min="64" max="65" width="13.28515625" style="14" customWidth="1"/>
    <col min="66" max="66" width="13.7109375" style="14" customWidth="1"/>
    <col min="67" max="67" width="15" style="14" customWidth="1"/>
    <col min="68" max="68" width="14.7109375" style="14" customWidth="1"/>
    <col min="69" max="70" width="11.7109375" style="14" customWidth="1"/>
    <col min="71" max="71" width="12.42578125" style="14" customWidth="1"/>
    <col min="72" max="72" width="13.42578125" style="14" customWidth="1"/>
    <col min="73" max="73" width="14" style="14" customWidth="1"/>
    <col min="74" max="74" width="13.85546875" style="14" customWidth="1"/>
    <col min="75" max="75" width="12.140625" style="14" customWidth="1"/>
    <col min="76" max="76" width="13.7109375" style="14" customWidth="1"/>
    <col min="77" max="77" width="15.28515625" style="14" customWidth="1"/>
    <col min="78" max="78" width="14" style="14" customWidth="1"/>
    <col min="79" max="79" width="13.28515625" style="14" customWidth="1"/>
    <col min="80" max="80" width="13.42578125" style="14" customWidth="1"/>
    <col min="81" max="81" width="14.7109375" style="14" customWidth="1"/>
    <col min="82" max="82" width="14" style="14" customWidth="1"/>
    <col min="84" max="84" width="13.85546875" customWidth="1"/>
  </cols>
  <sheetData>
    <row r="1" spans="1:84" ht="94.5">
      <c r="A1" s="8" t="s">
        <v>1222</v>
      </c>
      <c r="B1" s="13"/>
      <c r="C1" s="9"/>
      <c r="D1" s="9"/>
      <c r="E1" s="9"/>
      <c r="F1" s="9"/>
      <c r="G1" s="9"/>
      <c r="H1" s="9"/>
      <c r="I1" s="9"/>
      <c r="J1" s="10"/>
      <c r="K1" s="9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4">
      <c r="A2" s="7" t="s">
        <v>1251</v>
      </c>
      <c r="B2" s="7"/>
      <c r="C2" s="14"/>
    </row>
    <row r="3" spans="1:84" s="17" customFormat="1" ht="15" customHeight="1">
      <c r="A3" s="1"/>
      <c r="B3" s="1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52</v>
      </c>
      <c r="BC3" s="24">
        <v>53</v>
      </c>
      <c r="BD3" s="24">
        <v>54</v>
      </c>
      <c r="BE3" s="24">
        <v>55</v>
      </c>
      <c r="BF3" s="24">
        <v>56</v>
      </c>
      <c r="BG3" s="24">
        <v>57</v>
      </c>
      <c r="BH3" s="24">
        <v>58</v>
      </c>
      <c r="BI3" s="24">
        <v>59</v>
      </c>
      <c r="BJ3" s="24">
        <v>60</v>
      </c>
      <c r="BK3" s="24">
        <v>61</v>
      </c>
      <c r="BL3" s="24">
        <v>62</v>
      </c>
      <c r="BM3" s="24">
        <v>63</v>
      </c>
      <c r="BN3" s="24">
        <v>64</v>
      </c>
      <c r="BO3" s="24">
        <v>65</v>
      </c>
      <c r="BP3" s="24">
        <v>66</v>
      </c>
      <c r="BQ3" s="24">
        <v>67</v>
      </c>
      <c r="BR3" s="24">
        <v>68</v>
      </c>
      <c r="BS3" s="24">
        <v>69</v>
      </c>
      <c r="BT3" s="24">
        <v>70</v>
      </c>
      <c r="BU3" s="24">
        <v>71</v>
      </c>
      <c r="BV3" s="24">
        <v>72</v>
      </c>
      <c r="BW3" s="24">
        <v>73</v>
      </c>
      <c r="BX3" s="24">
        <v>74</v>
      </c>
      <c r="BY3" s="24">
        <v>75</v>
      </c>
      <c r="BZ3" s="24">
        <v>76</v>
      </c>
      <c r="CA3" s="24">
        <v>77</v>
      </c>
      <c r="CB3" s="24">
        <v>78</v>
      </c>
      <c r="CC3" s="24">
        <v>79</v>
      </c>
      <c r="CD3" s="24">
        <v>80</v>
      </c>
    </row>
    <row r="4" spans="1:84" ht="30">
      <c r="A4" s="16" t="s">
        <v>1</v>
      </c>
      <c r="B4" s="16" t="s">
        <v>173</v>
      </c>
      <c r="C4" s="16" t="s">
        <v>0</v>
      </c>
      <c r="D4" s="16" t="s">
        <v>2</v>
      </c>
      <c r="E4" s="16" t="s">
        <v>3</v>
      </c>
      <c r="F4" s="16" t="s">
        <v>4</v>
      </c>
      <c r="G4" s="16" t="s">
        <v>106</v>
      </c>
      <c r="H4" s="16" t="s">
        <v>107</v>
      </c>
      <c r="I4" s="16" t="s">
        <v>108</v>
      </c>
      <c r="J4" s="16" t="s">
        <v>109</v>
      </c>
      <c r="K4" s="16" t="s">
        <v>110</v>
      </c>
      <c r="L4" s="16" t="s">
        <v>13</v>
      </c>
      <c r="M4" s="16" t="s">
        <v>111</v>
      </c>
      <c r="N4" s="16" t="s">
        <v>112</v>
      </c>
      <c r="O4" s="16" t="s">
        <v>113</v>
      </c>
      <c r="P4" s="16" t="s">
        <v>114</v>
      </c>
      <c r="Q4" s="16" t="s">
        <v>115</v>
      </c>
      <c r="R4" s="16" t="s">
        <v>116</v>
      </c>
      <c r="S4" s="16" t="s">
        <v>117</v>
      </c>
      <c r="T4" s="16" t="s">
        <v>118</v>
      </c>
      <c r="U4" s="16" t="s">
        <v>119</v>
      </c>
      <c r="V4" s="16" t="s">
        <v>120</v>
      </c>
      <c r="W4" s="16" t="s">
        <v>121</v>
      </c>
      <c r="X4" s="16" t="s">
        <v>122</v>
      </c>
      <c r="Y4" s="16" t="s">
        <v>123</v>
      </c>
      <c r="Z4" s="16" t="s">
        <v>124</v>
      </c>
      <c r="AA4" s="16" t="s">
        <v>125</v>
      </c>
      <c r="AB4" s="16" t="s">
        <v>126</v>
      </c>
      <c r="AC4" s="16" t="s">
        <v>92</v>
      </c>
      <c r="AD4" s="16" t="s">
        <v>127</v>
      </c>
      <c r="AE4" s="16" t="s">
        <v>128</v>
      </c>
      <c r="AF4" s="16" t="s">
        <v>129</v>
      </c>
      <c r="AG4" s="16" t="s">
        <v>39</v>
      </c>
      <c r="AH4" s="16" t="s">
        <v>130</v>
      </c>
      <c r="AI4" s="16" t="s">
        <v>131</v>
      </c>
      <c r="AJ4" s="16" t="s">
        <v>132</v>
      </c>
      <c r="AK4" s="16" t="s">
        <v>133</v>
      </c>
      <c r="AL4" s="16" t="s">
        <v>134</v>
      </c>
      <c r="AM4" s="16" t="s">
        <v>135</v>
      </c>
      <c r="AN4" s="16" t="s">
        <v>136</v>
      </c>
      <c r="AO4" s="16" t="s">
        <v>137</v>
      </c>
      <c r="AP4" s="16" t="s">
        <v>138</v>
      </c>
      <c r="AQ4" s="16" t="s">
        <v>139</v>
      </c>
      <c r="AR4" s="16" t="s">
        <v>140</v>
      </c>
      <c r="AS4" s="16" t="s">
        <v>141</v>
      </c>
      <c r="AT4" s="16" t="s">
        <v>142</v>
      </c>
      <c r="AU4" s="16" t="s">
        <v>143</v>
      </c>
      <c r="AV4" s="16" t="s">
        <v>41</v>
      </c>
      <c r="AW4" s="16" t="s">
        <v>144</v>
      </c>
      <c r="AX4" s="16" t="s">
        <v>98</v>
      </c>
      <c r="AY4" s="16" t="s">
        <v>145</v>
      </c>
      <c r="AZ4" s="16" t="s">
        <v>146</v>
      </c>
      <c r="BA4" s="16" t="s">
        <v>147</v>
      </c>
      <c r="BB4" s="16" t="s">
        <v>148</v>
      </c>
      <c r="BC4" s="16" t="s">
        <v>149</v>
      </c>
      <c r="BD4" s="16" t="s">
        <v>150</v>
      </c>
      <c r="BE4" s="16" t="s">
        <v>151</v>
      </c>
      <c r="BF4" s="16" t="s">
        <v>152</v>
      </c>
      <c r="BG4" s="16" t="s">
        <v>153</v>
      </c>
      <c r="BH4" s="16" t="s">
        <v>154</v>
      </c>
      <c r="BI4" s="16" t="s">
        <v>155</v>
      </c>
      <c r="BJ4" s="16" t="s">
        <v>36</v>
      </c>
      <c r="BK4" s="16" t="s">
        <v>37</v>
      </c>
      <c r="BL4" s="16" t="s">
        <v>156</v>
      </c>
      <c r="BM4" s="16" t="s">
        <v>157</v>
      </c>
      <c r="BN4" s="16" t="s">
        <v>40</v>
      </c>
      <c r="BO4" s="16" t="s">
        <v>158</v>
      </c>
      <c r="BP4" s="16" t="s">
        <v>159</v>
      </c>
      <c r="BQ4" s="16" t="s">
        <v>160</v>
      </c>
      <c r="BR4" s="16" t="s">
        <v>161</v>
      </c>
      <c r="BS4" s="16" t="s">
        <v>162</v>
      </c>
      <c r="BT4" s="16" t="s">
        <v>163</v>
      </c>
      <c r="BU4" s="16" t="s">
        <v>164</v>
      </c>
      <c r="BV4" s="16" t="s">
        <v>167</v>
      </c>
      <c r="BW4" s="16" t="s">
        <v>168</v>
      </c>
      <c r="BX4" s="16" t="s">
        <v>38</v>
      </c>
      <c r="BY4" s="16" t="s">
        <v>169</v>
      </c>
      <c r="BZ4" s="16" t="s">
        <v>42</v>
      </c>
      <c r="CA4" s="16" t="s">
        <v>170</v>
      </c>
      <c r="CB4" s="16" t="s">
        <v>171</v>
      </c>
      <c r="CC4" s="16" t="s">
        <v>44</v>
      </c>
      <c r="CD4" s="16" t="s">
        <v>172</v>
      </c>
    </row>
    <row r="5" spans="1:84" s="24" customFormat="1">
      <c r="A5" s="22" t="s">
        <v>174</v>
      </c>
      <c r="B5" s="19">
        <f>SUM(B6:B18)</f>
        <v>371396063968</v>
      </c>
      <c r="C5" s="19">
        <f>SUM(C6:C18)</f>
        <v>586361568</v>
      </c>
      <c r="D5" s="19">
        <f t="shared" ref="D5:BL5" si="0">SUM(D6:D18)</f>
        <v>488599039</v>
      </c>
      <c r="E5" s="19">
        <f t="shared" si="0"/>
        <v>948215101</v>
      </c>
      <c r="F5" s="19">
        <f t="shared" si="0"/>
        <v>9969687980</v>
      </c>
      <c r="G5" s="19">
        <f t="shared" si="0"/>
        <v>336963923</v>
      </c>
      <c r="H5" s="19">
        <f t="shared" si="0"/>
        <v>794462779</v>
      </c>
      <c r="I5" s="19">
        <f t="shared" si="0"/>
        <v>339136056</v>
      </c>
      <c r="J5" s="19">
        <f t="shared" si="0"/>
        <v>639560344</v>
      </c>
      <c r="K5" s="19">
        <f t="shared" si="0"/>
        <v>705895455</v>
      </c>
      <c r="L5" s="23">
        <f t="shared" si="0"/>
        <v>174958053773</v>
      </c>
      <c r="M5" s="19">
        <f t="shared" si="0"/>
        <v>8992306105</v>
      </c>
      <c r="N5" s="19">
        <f t="shared" si="0"/>
        <v>273594598</v>
      </c>
      <c r="O5" s="19">
        <f t="shared" si="0"/>
        <v>748338217</v>
      </c>
      <c r="P5" s="19">
        <f t="shared" si="0"/>
        <v>742591566</v>
      </c>
      <c r="Q5" s="19">
        <f t="shared" si="0"/>
        <v>273507955</v>
      </c>
      <c r="R5" s="19">
        <f t="shared" si="0"/>
        <v>674353021</v>
      </c>
      <c r="S5" s="19">
        <f t="shared" si="0"/>
        <v>1168107004</v>
      </c>
      <c r="T5" s="19">
        <f t="shared" si="0"/>
        <v>3950807489</v>
      </c>
      <c r="U5" s="19">
        <f t="shared" si="0"/>
        <v>549827199</v>
      </c>
      <c r="V5" s="19">
        <f t="shared" si="0"/>
        <v>972643946</v>
      </c>
      <c r="W5" s="19">
        <f t="shared" si="0"/>
        <v>22267483718</v>
      </c>
      <c r="X5" s="19">
        <f t="shared" si="0"/>
        <v>1113800464</v>
      </c>
      <c r="Y5" s="19">
        <f t="shared" si="0"/>
        <v>226078325</v>
      </c>
      <c r="Z5" s="19">
        <f t="shared" si="0"/>
        <v>772489868</v>
      </c>
      <c r="AA5" s="19">
        <f t="shared" si="0"/>
        <v>548998176</v>
      </c>
      <c r="AB5" s="19">
        <f t="shared" si="0"/>
        <v>643960069</v>
      </c>
      <c r="AC5" s="19">
        <f t="shared" si="0"/>
        <v>589268307</v>
      </c>
      <c r="AD5" s="19">
        <f t="shared" si="0"/>
        <v>891983736</v>
      </c>
      <c r="AE5" s="19">
        <f t="shared" si="0"/>
        <v>295520040</v>
      </c>
      <c r="AF5" s="19">
        <f t="shared" si="0"/>
        <v>1328199753</v>
      </c>
      <c r="AG5" s="19">
        <f t="shared" si="0"/>
        <v>8277193785</v>
      </c>
      <c r="AH5" s="19">
        <f t="shared" si="0"/>
        <v>299563983</v>
      </c>
      <c r="AI5" s="19">
        <f t="shared" si="0"/>
        <v>114441652</v>
      </c>
      <c r="AJ5" s="19">
        <f t="shared" si="0"/>
        <v>7320428976</v>
      </c>
      <c r="AK5" s="19">
        <f t="shared" si="0"/>
        <v>428965668</v>
      </c>
      <c r="AL5" s="19">
        <f t="shared" si="0"/>
        <v>240301348</v>
      </c>
      <c r="AM5" s="19">
        <f t="shared" si="0"/>
        <v>559686325</v>
      </c>
      <c r="AN5" s="19">
        <f t="shared" si="0"/>
        <v>113999465</v>
      </c>
      <c r="AO5" s="19">
        <f t="shared" si="0"/>
        <v>215345430</v>
      </c>
      <c r="AP5" s="19">
        <f t="shared" si="0"/>
        <v>3499758429</v>
      </c>
      <c r="AQ5" s="19">
        <f t="shared" si="0"/>
        <v>229819698</v>
      </c>
      <c r="AR5" s="19">
        <f t="shared" si="0"/>
        <v>1236195032</v>
      </c>
      <c r="AS5" s="19">
        <f t="shared" si="0"/>
        <v>9103681319</v>
      </c>
      <c r="AT5" s="19">
        <f t="shared" si="0"/>
        <v>998202713</v>
      </c>
      <c r="AU5" s="19">
        <f t="shared" si="0"/>
        <v>424239727</v>
      </c>
      <c r="AV5" s="19">
        <f t="shared" si="0"/>
        <v>4231515793</v>
      </c>
      <c r="AW5" s="19">
        <f t="shared" si="0"/>
        <v>3971065989</v>
      </c>
      <c r="AX5" s="19">
        <f t="shared" si="0"/>
        <v>743463158</v>
      </c>
      <c r="AY5" s="19">
        <f t="shared" si="0"/>
        <v>1134951771</v>
      </c>
      <c r="AZ5" s="19">
        <f t="shared" si="0"/>
        <v>7381988804</v>
      </c>
      <c r="BA5" s="19">
        <f t="shared" si="0"/>
        <v>14217344091</v>
      </c>
      <c r="BB5" s="19">
        <f t="shared" si="0"/>
        <v>1108378826</v>
      </c>
      <c r="BC5" s="19">
        <f t="shared" si="0"/>
        <v>1536407104</v>
      </c>
      <c r="BD5" s="19">
        <f t="shared" si="0"/>
        <v>337476477</v>
      </c>
      <c r="BE5" s="19">
        <f t="shared" si="0"/>
        <v>1000181239</v>
      </c>
      <c r="BF5" s="19">
        <f t="shared" si="0"/>
        <v>508873569</v>
      </c>
      <c r="BG5" s="19">
        <f t="shared" si="0"/>
        <v>12884771902</v>
      </c>
      <c r="BH5" s="19">
        <f t="shared" si="0"/>
        <v>8828268860</v>
      </c>
      <c r="BI5" s="19">
        <f t="shared" si="0"/>
        <v>3798264871</v>
      </c>
      <c r="BJ5" s="19">
        <f t="shared" si="0"/>
        <v>1516795293</v>
      </c>
      <c r="BK5" s="19">
        <f t="shared" si="0"/>
        <v>202565380</v>
      </c>
      <c r="BL5" s="19">
        <f t="shared" si="0"/>
        <v>3854034005</v>
      </c>
      <c r="BM5" s="19">
        <f t="shared" ref="BM5:CD5" si="1">SUM(BM6:BM18)</f>
        <v>1884675456</v>
      </c>
      <c r="BN5" s="19">
        <f t="shared" si="1"/>
        <v>5741534613</v>
      </c>
      <c r="BO5" s="19">
        <f t="shared" si="1"/>
        <v>11857765532</v>
      </c>
      <c r="BP5" s="19">
        <f t="shared" si="1"/>
        <v>2029035734</v>
      </c>
      <c r="BQ5" s="19">
        <f t="shared" si="1"/>
        <v>80032081</v>
      </c>
      <c r="BR5" s="19">
        <f t="shared" si="1"/>
        <v>579213625</v>
      </c>
      <c r="BS5" s="19">
        <f t="shared" si="1"/>
        <v>161231373</v>
      </c>
      <c r="BT5" s="19">
        <f t="shared" si="1"/>
        <v>386153735</v>
      </c>
      <c r="BU5" s="19">
        <f t="shared" si="1"/>
        <v>863935824</v>
      </c>
      <c r="BV5" s="19">
        <f t="shared" si="1"/>
        <v>603478828</v>
      </c>
      <c r="BW5" s="19">
        <f t="shared" si="1"/>
        <v>33783024</v>
      </c>
      <c r="BX5" s="19">
        <f t="shared" si="1"/>
        <v>281702880</v>
      </c>
      <c r="BY5" s="19">
        <f t="shared" si="1"/>
        <v>1183131021</v>
      </c>
      <c r="BZ5" s="19">
        <f t="shared" si="1"/>
        <v>1650365725</v>
      </c>
      <c r="CA5" s="19">
        <f t="shared" si="1"/>
        <v>570669407</v>
      </c>
      <c r="CB5" s="19">
        <f t="shared" si="1"/>
        <v>242598985</v>
      </c>
      <c r="CC5" s="19">
        <f t="shared" si="1"/>
        <v>6128375844</v>
      </c>
      <c r="CD5" s="19">
        <f t="shared" si="1"/>
        <v>9414025</v>
      </c>
    </row>
    <row r="6" spans="1:84" s="24" customFormat="1">
      <c r="A6" s="25">
        <v>41275</v>
      </c>
      <c r="B6" s="26">
        <f>SUM(C6:CD6)</f>
        <v>26753075232</v>
      </c>
      <c r="C6" s="19">
        <v>51899726</v>
      </c>
      <c r="D6" s="19">
        <v>44408291</v>
      </c>
      <c r="E6" s="19">
        <v>72667682</v>
      </c>
      <c r="F6" s="19">
        <v>676417951</v>
      </c>
      <c r="G6" s="19">
        <v>38995353</v>
      </c>
      <c r="H6" s="19">
        <v>72964403</v>
      </c>
      <c r="I6" s="19">
        <v>37460954</v>
      </c>
      <c r="J6" s="19">
        <v>52896222</v>
      </c>
      <c r="K6" s="19">
        <v>55682832</v>
      </c>
      <c r="L6" s="23">
        <v>12751562434</v>
      </c>
      <c r="M6" s="19">
        <v>558349418</v>
      </c>
      <c r="N6" s="19">
        <v>23107780</v>
      </c>
      <c r="O6" s="19">
        <v>78892243</v>
      </c>
      <c r="P6" s="19">
        <v>78648796</v>
      </c>
      <c r="Q6" s="19">
        <v>23142944</v>
      </c>
      <c r="R6" s="19">
        <v>72822674</v>
      </c>
      <c r="S6" s="19">
        <v>111595824</v>
      </c>
      <c r="T6" s="23">
        <v>224091139</v>
      </c>
      <c r="U6" s="19">
        <v>61900101</v>
      </c>
      <c r="V6" s="19">
        <v>92026317</v>
      </c>
      <c r="W6" s="19">
        <v>1562196037</v>
      </c>
      <c r="X6" s="19">
        <v>85467518</v>
      </c>
      <c r="Y6" s="19">
        <v>14640624</v>
      </c>
      <c r="Z6" s="19">
        <v>56428120</v>
      </c>
      <c r="AA6" s="19">
        <v>40876272</v>
      </c>
      <c r="AB6" s="19">
        <v>47344406</v>
      </c>
      <c r="AC6" s="19">
        <v>44499403</v>
      </c>
      <c r="AD6" s="19">
        <v>63493138</v>
      </c>
      <c r="AE6" s="19">
        <v>21359088</v>
      </c>
      <c r="AF6" s="19">
        <v>97321837</v>
      </c>
      <c r="AG6" s="19">
        <v>593287039</v>
      </c>
      <c r="AH6" s="19">
        <v>22214369</v>
      </c>
      <c r="AI6" s="19">
        <v>8579175</v>
      </c>
      <c r="AJ6" s="19">
        <v>502509442</v>
      </c>
      <c r="AK6" s="19">
        <v>31347315</v>
      </c>
      <c r="AL6" s="19">
        <v>16687245</v>
      </c>
      <c r="AM6" s="27">
        <v>53378245</v>
      </c>
      <c r="AN6" s="27">
        <v>8849594</v>
      </c>
      <c r="AO6" s="27">
        <v>17295926</v>
      </c>
      <c r="AP6" s="27">
        <v>245813449</v>
      </c>
      <c r="AQ6" s="27">
        <v>16278399</v>
      </c>
      <c r="AR6" s="27">
        <v>91736858</v>
      </c>
      <c r="AS6" s="27">
        <v>585152957</v>
      </c>
      <c r="AT6" s="27">
        <v>72368313</v>
      </c>
      <c r="AU6" s="27">
        <v>36414846</v>
      </c>
      <c r="AV6" s="19">
        <v>312028404</v>
      </c>
      <c r="AW6" s="27">
        <v>278710901</v>
      </c>
      <c r="AX6" s="27">
        <v>55775526</v>
      </c>
      <c r="AY6" s="27">
        <v>82223622</v>
      </c>
      <c r="AZ6" s="27">
        <v>552342718</v>
      </c>
      <c r="BA6" s="27">
        <v>1020117526</v>
      </c>
      <c r="BB6" s="27">
        <v>80837629</v>
      </c>
      <c r="BC6" s="27">
        <v>104517905</v>
      </c>
      <c r="BD6" s="27">
        <v>26375733</v>
      </c>
      <c r="BE6" s="27">
        <v>78558409</v>
      </c>
      <c r="BF6" s="27">
        <v>36010368</v>
      </c>
      <c r="BG6" s="27">
        <v>882074613</v>
      </c>
      <c r="BH6" s="27">
        <v>613421225</v>
      </c>
      <c r="BI6" s="27">
        <v>298723180</v>
      </c>
      <c r="BJ6" s="27">
        <v>116379717</v>
      </c>
      <c r="BK6" s="27">
        <v>17595780</v>
      </c>
      <c r="BL6" s="27">
        <v>278267288</v>
      </c>
      <c r="BM6" s="27">
        <v>156789988</v>
      </c>
      <c r="BN6" s="27">
        <v>373065334</v>
      </c>
      <c r="BO6" s="27">
        <v>817208213</v>
      </c>
      <c r="BP6" s="27">
        <v>158166870</v>
      </c>
      <c r="BQ6" s="27">
        <v>6150819</v>
      </c>
      <c r="BR6" s="27">
        <v>42718381</v>
      </c>
      <c r="BS6" s="27">
        <v>11231462</v>
      </c>
      <c r="BT6" s="27">
        <v>26420101</v>
      </c>
      <c r="BU6" s="27">
        <v>68364727</v>
      </c>
      <c r="BV6" s="27">
        <v>39308014</v>
      </c>
      <c r="BW6" s="27">
        <v>2386474</v>
      </c>
      <c r="BX6" s="27">
        <v>22010342</v>
      </c>
      <c r="BY6" s="27">
        <v>82481441</v>
      </c>
      <c r="BZ6" s="27">
        <v>127179188</v>
      </c>
      <c r="CA6" s="27">
        <v>41277702</v>
      </c>
      <c r="CB6" s="27">
        <v>17890980</v>
      </c>
      <c r="CC6" s="27">
        <v>410685905</v>
      </c>
      <c r="CD6" s="27">
        <v>706048</v>
      </c>
      <c r="CF6" s="24" t="s">
        <v>1252</v>
      </c>
    </row>
    <row r="7" spans="1:84" s="24" customFormat="1">
      <c r="A7" s="25">
        <v>41306</v>
      </c>
      <c r="B7" s="26">
        <f t="shared" ref="B7:B18" si="2">SUM(C7:CD7)</f>
        <v>26455595013</v>
      </c>
      <c r="C7" s="19">
        <v>49836736</v>
      </c>
      <c r="D7" s="19">
        <v>47893804</v>
      </c>
      <c r="E7" s="19">
        <v>72344539</v>
      </c>
      <c r="F7" s="19">
        <v>683536816</v>
      </c>
      <c r="G7" s="19">
        <v>38768479</v>
      </c>
      <c r="H7" s="19">
        <v>73406029</v>
      </c>
      <c r="I7" s="19">
        <v>37926162</v>
      </c>
      <c r="J7" s="19">
        <v>45545313</v>
      </c>
      <c r="K7" s="19">
        <v>56387105</v>
      </c>
      <c r="L7" s="23">
        <v>12472574952</v>
      </c>
      <c r="M7" s="19">
        <v>537155160</v>
      </c>
      <c r="N7" s="19">
        <v>22908502</v>
      </c>
      <c r="O7" s="19">
        <v>77747994</v>
      </c>
      <c r="P7" s="19">
        <v>73413915</v>
      </c>
      <c r="Q7" s="19">
        <v>19060528</v>
      </c>
      <c r="R7" s="19">
        <v>71198999</v>
      </c>
      <c r="S7" s="19">
        <v>113080860</v>
      </c>
      <c r="T7" s="23">
        <v>223767016</v>
      </c>
      <c r="U7" s="19">
        <v>59851077</v>
      </c>
      <c r="V7" s="19">
        <v>93573151</v>
      </c>
      <c r="W7" s="19">
        <v>1566512732</v>
      </c>
      <c r="X7" s="19">
        <v>86810226</v>
      </c>
      <c r="Y7" s="19">
        <v>14657846</v>
      </c>
      <c r="Z7" s="19">
        <v>57358054</v>
      </c>
      <c r="AA7" s="19">
        <v>39596453</v>
      </c>
      <c r="AB7" s="19">
        <v>47210539</v>
      </c>
      <c r="AC7" s="19">
        <v>43212848</v>
      </c>
      <c r="AD7" s="19">
        <v>62889633</v>
      </c>
      <c r="AE7" s="19">
        <v>21041358</v>
      </c>
      <c r="AF7" s="19">
        <v>96622155</v>
      </c>
      <c r="AG7" s="19">
        <v>603185518</v>
      </c>
      <c r="AH7" s="19">
        <v>22229952</v>
      </c>
      <c r="AI7" s="19">
        <v>8504710</v>
      </c>
      <c r="AJ7" s="19">
        <v>514298615</v>
      </c>
      <c r="AK7" s="19">
        <v>31157884</v>
      </c>
      <c r="AL7" s="19">
        <v>17039792</v>
      </c>
      <c r="AM7" s="27">
        <v>42845816</v>
      </c>
      <c r="AN7" s="27">
        <v>8848621</v>
      </c>
      <c r="AO7" s="27">
        <v>17079843</v>
      </c>
      <c r="AP7" s="27">
        <v>245075936</v>
      </c>
      <c r="AQ7" s="27">
        <v>16178187</v>
      </c>
      <c r="AR7" s="27">
        <v>90519243</v>
      </c>
      <c r="AS7" s="27">
        <v>601523400</v>
      </c>
      <c r="AT7" s="27">
        <v>72314332</v>
      </c>
      <c r="AU7" s="27">
        <v>31403717</v>
      </c>
      <c r="AV7" s="19">
        <v>301480133</v>
      </c>
      <c r="AW7" s="27">
        <v>278983460</v>
      </c>
      <c r="AX7" s="27">
        <v>56286387</v>
      </c>
      <c r="AY7" s="27">
        <v>80545951</v>
      </c>
      <c r="AZ7" s="27">
        <v>549228336</v>
      </c>
      <c r="BA7" s="27">
        <v>1023051982</v>
      </c>
      <c r="BB7" s="27">
        <v>81209212</v>
      </c>
      <c r="BC7" s="27">
        <v>106239699</v>
      </c>
      <c r="BD7" s="27">
        <v>26641270</v>
      </c>
      <c r="BE7" s="27">
        <v>73193644</v>
      </c>
      <c r="BF7" s="27">
        <v>36146485</v>
      </c>
      <c r="BG7" s="27">
        <v>887598587</v>
      </c>
      <c r="BH7" s="27">
        <v>604807421</v>
      </c>
      <c r="BI7" s="27">
        <v>297894161</v>
      </c>
      <c r="BJ7" s="27">
        <v>113438340</v>
      </c>
      <c r="BK7" s="27">
        <v>14697465</v>
      </c>
      <c r="BL7" s="27">
        <v>272207452</v>
      </c>
      <c r="BM7" s="27">
        <v>143814616</v>
      </c>
      <c r="BN7" s="27">
        <v>392174029</v>
      </c>
      <c r="BO7" s="27">
        <v>826495439</v>
      </c>
      <c r="BP7" s="27">
        <v>159083595</v>
      </c>
      <c r="BQ7" s="27">
        <v>5771040</v>
      </c>
      <c r="BR7" s="27">
        <v>48453796</v>
      </c>
      <c r="BS7" s="27">
        <v>11218974</v>
      </c>
      <c r="BT7" s="27">
        <v>27310472</v>
      </c>
      <c r="BU7" s="27">
        <v>65766042</v>
      </c>
      <c r="BV7" s="27">
        <v>42574412</v>
      </c>
      <c r="BW7" s="27">
        <v>2363344</v>
      </c>
      <c r="BX7" s="27">
        <v>21705810</v>
      </c>
      <c r="BY7" s="27">
        <v>81034873</v>
      </c>
      <c r="BZ7" s="27">
        <v>126882346</v>
      </c>
      <c r="CA7" s="27">
        <v>39757631</v>
      </c>
      <c r="CB7" s="27">
        <v>17790443</v>
      </c>
      <c r="CC7" s="27">
        <v>411029612</v>
      </c>
      <c r="CD7" s="27">
        <v>624007</v>
      </c>
    </row>
    <row r="8" spans="1:84" s="24" customFormat="1">
      <c r="A8" s="25">
        <v>41334</v>
      </c>
      <c r="B8" s="26">
        <f t="shared" si="2"/>
        <v>26710758348</v>
      </c>
      <c r="C8" s="19">
        <v>49906869</v>
      </c>
      <c r="D8" s="19">
        <v>49443894</v>
      </c>
      <c r="E8" s="19">
        <v>72151330</v>
      </c>
      <c r="F8" s="19">
        <v>706922544</v>
      </c>
      <c r="G8" s="19">
        <v>38853461</v>
      </c>
      <c r="H8" s="19">
        <v>74627051</v>
      </c>
      <c r="I8" s="19">
        <v>24252078</v>
      </c>
      <c r="J8" s="19">
        <v>46546691</v>
      </c>
      <c r="K8" s="19">
        <v>54199249</v>
      </c>
      <c r="L8" s="23">
        <v>12631085863</v>
      </c>
      <c r="M8" s="19">
        <v>535781128</v>
      </c>
      <c r="N8" s="19">
        <v>21886755</v>
      </c>
      <c r="O8" s="19">
        <v>77621347</v>
      </c>
      <c r="P8" s="19">
        <v>72751303</v>
      </c>
      <c r="Q8" s="19">
        <v>19479923</v>
      </c>
      <c r="R8" s="19">
        <v>71230492</v>
      </c>
      <c r="S8" s="19">
        <v>102664489</v>
      </c>
      <c r="T8" s="23">
        <v>238067225</v>
      </c>
      <c r="U8" s="19">
        <v>58802131</v>
      </c>
      <c r="V8" s="19">
        <v>93484595</v>
      </c>
      <c r="W8" s="19">
        <v>1583791829</v>
      </c>
      <c r="X8" s="19">
        <v>85103293</v>
      </c>
      <c r="Y8" s="19">
        <v>14839338</v>
      </c>
      <c r="Z8" s="19">
        <v>56579760</v>
      </c>
      <c r="AA8" s="19">
        <v>39607890</v>
      </c>
      <c r="AB8" s="19">
        <v>47237137</v>
      </c>
      <c r="AC8" s="19">
        <v>43399837</v>
      </c>
      <c r="AD8" s="19">
        <v>61681718</v>
      </c>
      <c r="AE8" s="19">
        <v>20829589</v>
      </c>
      <c r="AF8" s="19">
        <v>97109583</v>
      </c>
      <c r="AG8" s="19">
        <v>589752891</v>
      </c>
      <c r="AH8" s="19">
        <v>22607976</v>
      </c>
      <c r="AI8" s="19">
        <v>8564185</v>
      </c>
      <c r="AJ8" s="19">
        <v>540540642</v>
      </c>
      <c r="AK8" s="19">
        <v>31851698</v>
      </c>
      <c r="AL8" s="19">
        <v>17358159</v>
      </c>
      <c r="AM8" s="27">
        <v>41321778</v>
      </c>
      <c r="AN8" s="27">
        <v>8865712</v>
      </c>
      <c r="AO8" s="27">
        <v>17369860</v>
      </c>
      <c r="AP8" s="27">
        <v>243449951</v>
      </c>
      <c r="AQ8" s="27">
        <v>16245509</v>
      </c>
      <c r="AR8" s="27">
        <v>90993883</v>
      </c>
      <c r="AS8" s="27">
        <v>622768664</v>
      </c>
      <c r="AT8" s="27">
        <v>72730344</v>
      </c>
      <c r="AU8" s="27">
        <v>31782453</v>
      </c>
      <c r="AV8" s="19">
        <v>306559954</v>
      </c>
      <c r="AW8" s="27">
        <v>284153591</v>
      </c>
      <c r="AX8" s="27">
        <v>49447706</v>
      </c>
      <c r="AY8" s="27">
        <v>80450735</v>
      </c>
      <c r="AZ8" s="27">
        <v>552884063</v>
      </c>
      <c r="BA8" s="27">
        <v>1020013948</v>
      </c>
      <c r="BB8" s="27">
        <v>81009847</v>
      </c>
      <c r="BC8" s="27">
        <v>108469848</v>
      </c>
      <c r="BD8" s="27">
        <v>23613288</v>
      </c>
      <c r="BE8" s="27">
        <v>73788448</v>
      </c>
      <c r="BF8" s="27">
        <v>35904050</v>
      </c>
      <c r="BG8" s="27">
        <v>907756013</v>
      </c>
      <c r="BH8" s="27">
        <v>613588883</v>
      </c>
      <c r="BI8" s="27">
        <v>283704957</v>
      </c>
      <c r="BJ8" s="27">
        <v>113530304</v>
      </c>
      <c r="BK8" s="27">
        <v>14559379</v>
      </c>
      <c r="BL8" s="27">
        <v>272898145</v>
      </c>
      <c r="BM8" s="27">
        <v>139301828</v>
      </c>
      <c r="BN8" s="27">
        <v>393060626</v>
      </c>
      <c r="BO8" s="27">
        <v>839511716</v>
      </c>
      <c r="BP8" s="27">
        <v>159543547</v>
      </c>
      <c r="BQ8" s="27">
        <v>5816491</v>
      </c>
      <c r="BR8" s="27">
        <v>49905657</v>
      </c>
      <c r="BS8" s="27">
        <v>11138192</v>
      </c>
      <c r="BT8" s="27">
        <v>27809110</v>
      </c>
      <c r="BU8" s="27">
        <v>63786015</v>
      </c>
      <c r="BV8" s="27">
        <v>42124848</v>
      </c>
      <c r="BW8" s="27">
        <v>2363919</v>
      </c>
      <c r="BX8" s="27">
        <v>21592430</v>
      </c>
      <c r="BY8" s="27">
        <v>81953647</v>
      </c>
      <c r="BZ8" s="27">
        <v>127987069</v>
      </c>
      <c r="CA8" s="27">
        <v>40790290</v>
      </c>
      <c r="CB8" s="27">
        <v>18548235</v>
      </c>
      <c r="CC8" s="27">
        <v>416487456</v>
      </c>
      <c r="CD8" s="27">
        <v>562016</v>
      </c>
    </row>
    <row r="9" spans="1:84" s="24" customFormat="1">
      <c r="A9" s="25">
        <v>41365</v>
      </c>
      <c r="B9" s="26">
        <f t="shared" si="2"/>
        <v>26993761208</v>
      </c>
      <c r="C9" s="19">
        <v>37802576</v>
      </c>
      <c r="D9" s="19">
        <v>52309142</v>
      </c>
      <c r="E9" s="19">
        <v>71288853</v>
      </c>
      <c r="F9" s="19">
        <v>736248222</v>
      </c>
      <c r="G9" s="19">
        <v>21480125</v>
      </c>
      <c r="H9" s="19">
        <v>75670748</v>
      </c>
      <c r="I9" s="19">
        <v>23927963</v>
      </c>
      <c r="J9" s="19">
        <v>47005758</v>
      </c>
      <c r="K9" s="19">
        <v>53957427</v>
      </c>
      <c r="L9" s="23">
        <v>12718976821</v>
      </c>
      <c r="M9" s="19">
        <v>540077390</v>
      </c>
      <c r="N9" s="19">
        <v>18375076</v>
      </c>
      <c r="O9" s="19">
        <v>77644227</v>
      </c>
      <c r="P9" s="19">
        <v>70595133</v>
      </c>
      <c r="Q9" s="19">
        <v>19971300</v>
      </c>
      <c r="R9" s="19">
        <v>70052056</v>
      </c>
      <c r="S9" s="19">
        <v>98584236</v>
      </c>
      <c r="T9" s="23">
        <v>257852510</v>
      </c>
      <c r="U9" s="19">
        <v>57829436</v>
      </c>
      <c r="V9" s="19">
        <v>84953299</v>
      </c>
      <c r="W9" s="19">
        <v>1624814684</v>
      </c>
      <c r="X9" s="19">
        <v>87083415</v>
      </c>
      <c r="Y9" s="19">
        <v>14891615</v>
      </c>
      <c r="Z9" s="19">
        <v>56300603</v>
      </c>
      <c r="AA9" s="19">
        <v>38897008</v>
      </c>
      <c r="AB9" s="19">
        <v>47465739</v>
      </c>
      <c r="AC9" s="19">
        <v>43070680</v>
      </c>
      <c r="AD9" s="19">
        <v>62379933</v>
      </c>
      <c r="AE9" s="19">
        <v>21251237</v>
      </c>
      <c r="AF9" s="19">
        <v>97612538</v>
      </c>
      <c r="AG9" s="19">
        <v>599377026</v>
      </c>
      <c r="AH9" s="19">
        <v>22955305</v>
      </c>
      <c r="AI9" s="19">
        <v>8573610</v>
      </c>
      <c r="AJ9" s="19">
        <v>552730516</v>
      </c>
      <c r="AK9" s="19">
        <v>32223042</v>
      </c>
      <c r="AL9" s="19">
        <v>17557789</v>
      </c>
      <c r="AM9" s="27">
        <v>41677897</v>
      </c>
      <c r="AN9" s="27">
        <v>8794602</v>
      </c>
      <c r="AO9" s="27">
        <v>15996306</v>
      </c>
      <c r="AP9" s="27">
        <v>251955280</v>
      </c>
      <c r="AQ9" s="27">
        <v>16518655</v>
      </c>
      <c r="AR9" s="27">
        <v>92310261</v>
      </c>
      <c r="AS9" s="27">
        <v>667359121</v>
      </c>
      <c r="AT9" s="27">
        <v>72223272</v>
      </c>
      <c r="AU9" s="27">
        <v>31101454</v>
      </c>
      <c r="AV9" s="19">
        <v>311775101</v>
      </c>
      <c r="AW9" s="27">
        <v>274358353</v>
      </c>
      <c r="AX9" s="27">
        <v>52490748</v>
      </c>
      <c r="AY9" s="27">
        <v>82708664</v>
      </c>
      <c r="AZ9" s="27">
        <v>543975768</v>
      </c>
      <c r="BA9" s="27">
        <v>1037151592</v>
      </c>
      <c r="BB9" s="27">
        <v>83624540</v>
      </c>
      <c r="BC9" s="27">
        <v>110413319</v>
      </c>
      <c r="BD9" s="27">
        <v>24148730</v>
      </c>
      <c r="BE9" s="27">
        <v>74899287</v>
      </c>
      <c r="BF9" s="27">
        <v>36142096</v>
      </c>
      <c r="BG9" s="27">
        <v>923144618</v>
      </c>
      <c r="BH9" s="27">
        <v>618774849</v>
      </c>
      <c r="BI9" s="27">
        <v>277285006</v>
      </c>
      <c r="BJ9" s="27">
        <v>114572039</v>
      </c>
      <c r="BK9" s="27">
        <v>14825313</v>
      </c>
      <c r="BL9" s="27">
        <v>278121397</v>
      </c>
      <c r="BM9" s="27">
        <v>140912377</v>
      </c>
      <c r="BN9" s="27">
        <v>421632844</v>
      </c>
      <c r="BO9" s="27">
        <v>847086681</v>
      </c>
      <c r="BP9" s="27">
        <v>146132794</v>
      </c>
      <c r="BQ9" s="27">
        <v>5870405</v>
      </c>
      <c r="BR9" s="27">
        <v>50921724</v>
      </c>
      <c r="BS9" s="27">
        <v>11470291</v>
      </c>
      <c r="BT9" s="27">
        <v>28467727</v>
      </c>
      <c r="BU9" s="27">
        <v>61005366</v>
      </c>
      <c r="BV9" s="27">
        <v>42680792</v>
      </c>
      <c r="BW9" s="27">
        <v>2454876</v>
      </c>
      <c r="BX9" s="27">
        <v>22266488</v>
      </c>
      <c r="BY9" s="27">
        <v>83647468</v>
      </c>
      <c r="BZ9" s="27">
        <v>108742730</v>
      </c>
      <c r="CA9" s="27">
        <v>40115550</v>
      </c>
      <c r="CB9" s="27">
        <v>18379377</v>
      </c>
      <c r="CC9" s="27">
        <v>443400365</v>
      </c>
      <c r="CD9" s="27">
        <v>438047</v>
      </c>
    </row>
    <row r="10" spans="1:84" s="24" customFormat="1">
      <c r="A10" s="25">
        <v>41395</v>
      </c>
      <c r="B10" s="26">
        <f t="shared" si="2"/>
        <v>27355548618</v>
      </c>
      <c r="C10" s="19">
        <v>41260863</v>
      </c>
      <c r="D10" s="19">
        <v>49384957</v>
      </c>
      <c r="E10" s="19">
        <v>69046090</v>
      </c>
      <c r="F10" s="19">
        <v>754355007</v>
      </c>
      <c r="G10" s="19">
        <v>21649468</v>
      </c>
      <c r="H10" s="19">
        <v>77979718</v>
      </c>
      <c r="I10" s="19">
        <v>24497588</v>
      </c>
      <c r="J10" s="19">
        <v>47138867</v>
      </c>
      <c r="K10" s="19">
        <v>54419260</v>
      </c>
      <c r="L10" s="23">
        <v>12839819369</v>
      </c>
      <c r="M10" s="19">
        <v>556287450</v>
      </c>
      <c r="N10" s="19">
        <v>18972668</v>
      </c>
      <c r="O10" s="19">
        <v>77376090</v>
      </c>
      <c r="P10" s="19">
        <v>70703096</v>
      </c>
      <c r="Q10" s="19">
        <v>20516372</v>
      </c>
      <c r="R10" s="19">
        <v>69943385</v>
      </c>
      <c r="S10" s="19">
        <v>100044712</v>
      </c>
      <c r="T10" s="23">
        <v>260529618</v>
      </c>
      <c r="U10" s="19">
        <v>57341557</v>
      </c>
      <c r="V10" s="19">
        <v>84926076</v>
      </c>
      <c r="W10" s="19">
        <v>1653421054</v>
      </c>
      <c r="X10" s="19">
        <v>80968890</v>
      </c>
      <c r="Y10" s="19">
        <v>15394662</v>
      </c>
      <c r="Z10" s="19">
        <v>56432591</v>
      </c>
      <c r="AA10" s="19">
        <v>39417059</v>
      </c>
      <c r="AB10" s="19">
        <v>48697648</v>
      </c>
      <c r="AC10" s="19">
        <v>43082999</v>
      </c>
      <c r="AD10" s="19">
        <v>64691214</v>
      </c>
      <c r="AE10" s="19">
        <v>22200006</v>
      </c>
      <c r="AF10" s="19">
        <v>99189155</v>
      </c>
      <c r="AG10" s="19">
        <v>607580354</v>
      </c>
      <c r="AH10" s="19">
        <v>23337692</v>
      </c>
      <c r="AI10" s="19">
        <v>8567975</v>
      </c>
      <c r="AJ10" s="19">
        <v>556311947</v>
      </c>
      <c r="AK10" s="19">
        <v>32438982</v>
      </c>
      <c r="AL10" s="19">
        <v>17633128</v>
      </c>
      <c r="AM10" s="27">
        <v>42376245</v>
      </c>
      <c r="AN10" s="27">
        <v>8751011</v>
      </c>
      <c r="AO10" s="27">
        <v>16061252</v>
      </c>
      <c r="AP10" s="27">
        <v>253949175</v>
      </c>
      <c r="AQ10" s="27">
        <v>16951705</v>
      </c>
      <c r="AR10" s="27">
        <v>92570221</v>
      </c>
      <c r="AS10" s="27">
        <v>685005716</v>
      </c>
      <c r="AT10" s="27">
        <v>74122198</v>
      </c>
      <c r="AU10" s="27">
        <v>31057329</v>
      </c>
      <c r="AV10" s="19">
        <v>321560898</v>
      </c>
      <c r="AW10" s="27">
        <v>284249793</v>
      </c>
      <c r="AX10" s="27">
        <v>53095054</v>
      </c>
      <c r="AY10" s="27">
        <v>83060558</v>
      </c>
      <c r="AZ10" s="27">
        <v>544289450</v>
      </c>
      <c r="BA10" s="27">
        <v>1053214332</v>
      </c>
      <c r="BB10" s="27">
        <v>86275743</v>
      </c>
      <c r="BC10" s="27">
        <v>109279206</v>
      </c>
      <c r="BD10" s="27">
        <v>24550180</v>
      </c>
      <c r="BE10" s="27">
        <v>76644966</v>
      </c>
      <c r="BF10" s="27">
        <v>37083793</v>
      </c>
      <c r="BG10" s="27">
        <v>944392941</v>
      </c>
      <c r="BH10" s="27">
        <v>642672834</v>
      </c>
      <c r="BI10" s="27">
        <v>279104367</v>
      </c>
      <c r="BJ10" s="27">
        <v>117589742</v>
      </c>
      <c r="BK10" s="27">
        <v>14869338</v>
      </c>
      <c r="BL10" s="27">
        <v>280806452</v>
      </c>
      <c r="BM10" s="27">
        <v>143198995</v>
      </c>
      <c r="BN10" s="27">
        <v>424136603</v>
      </c>
      <c r="BO10" s="27">
        <v>877789533</v>
      </c>
      <c r="BP10" s="27">
        <v>146455361</v>
      </c>
      <c r="BQ10" s="27">
        <v>5859242</v>
      </c>
      <c r="BR10" s="27">
        <v>39702365</v>
      </c>
      <c r="BS10" s="27">
        <v>11841745</v>
      </c>
      <c r="BT10" s="27">
        <v>28958091</v>
      </c>
      <c r="BU10" s="27">
        <v>62297517</v>
      </c>
      <c r="BV10" s="27">
        <v>44784213</v>
      </c>
      <c r="BW10" s="27">
        <v>2505755</v>
      </c>
      <c r="BX10" s="27">
        <v>23162880</v>
      </c>
      <c r="BY10" s="27">
        <v>84453462</v>
      </c>
      <c r="BZ10" s="27">
        <v>110584826</v>
      </c>
      <c r="CA10" s="27">
        <v>41688856</v>
      </c>
      <c r="CB10" s="27">
        <v>18340491</v>
      </c>
      <c r="CC10" s="27">
        <v>450265209</v>
      </c>
      <c r="CD10" s="27">
        <v>381408</v>
      </c>
    </row>
    <row r="11" spans="1:84" s="24" customFormat="1">
      <c r="A11" s="25">
        <v>41426</v>
      </c>
      <c r="B11" s="26">
        <f t="shared" si="2"/>
        <v>27714832230</v>
      </c>
      <c r="C11" s="19">
        <v>40311576</v>
      </c>
      <c r="D11" s="19">
        <v>49072902</v>
      </c>
      <c r="E11" s="19">
        <v>69044764</v>
      </c>
      <c r="F11" s="19">
        <v>763957157</v>
      </c>
      <c r="G11" s="19">
        <v>22060564</v>
      </c>
      <c r="H11" s="19">
        <v>74859886</v>
      </c>
      <c r="I11" s="19">
        <v>24350560</v>
      </c>
      <c r="J11" s="19">
        <v>48142904</v>
      </c>
      <c r="K11" s="19">
        <v>55675747</v>
      </c>
      <c r="L11" s="23">
        <v>12978598220</v>
      </c>
      <c r="M11" s="19">
        <v>603185568</v>
      </c>
      <c r="N11" s="19">
        <v>20119826</v>
      </c>
      <c r="O11" s="19">
        <v>44419979</v>
      </c>
      <c r="P11" s="19">
        <v>71659560</v>
      </c>
      <c r="Q11" s="19">
        <v>20897174</v>
      </c>
      <c r="R11" s="19">
        <v>70443374</v>
      </c>
      <c r="S11" s="19">
        <v>99160920</v>
      </c>
      <c r="T11" s="23">
        <v>286539303</v>
      </c>
      <c r="U11" s="19">
        <v>57059284</v>
      </c>
      <c r="V11" s="19">
        <v>65916475</v>
      </c>
      <c r="W11" s="19">
        <v>1674613008</v>
      </c>
      <c r="X11" s="19">
        <v>84849140</v>
      </c>
      <c r="Y11" s="19">
        <v>14792347</v>
      </c>
      <c r="Z11" s="19">
        <v>56671301</v>
      </c>
      <c r="AA11" s="19">
        <v>39753750</v>
      </c>
      <c r="AB11" s="19">
        <v>49696370</v>
      </c>
      <c r="AC11" s="19">
        <v>44356346</v>
      </c>
      <c r="AD11" s="19">
        <v>65954356</v>
      </c>
      <c r="AE11" s="19">
        <v>21998360</v>
      </c>
      <c r="AF11" s="19">
        <v>102184593</v>
      </c>
      <c r="AG11" s="19">
        <v>610949350</v>
      </c>
      <c r="AH11" s="19">
        <v>23965899</v>
      </c>
      <c r="AI11" s="19">
        <v>8581358</v>
      </c>
      <c r="AJ11" s="19">
        <v>556573251</v>
      </c>
      <c r="AK11" s="19">
        <v>32942578</v>
      </c>
      <c r="AL11" s="19">
        <v>17424640</v>
      </c>
      <c r="AM11" s="27">
        <v>42516668</v>
      </c>
      <c r="AN11" s="27">
        <v>8754515</v>
      </c>
      <c r="AO11" s="27">
        <v>16060263</v>
      </c>
      <c r="AP11" s="27">
        <v>258200199</v>
      </c>
      <c r="AQ11" s="27">
        <v>17264667</v>
      </c>
      <c r="AR11" s="27">
        <v>90701615</v>
      </c>
      <c r="AS11" s="27">
        <v>698902913</v>
      </c>
      <c r="AT11" s="27">
        <v>75356920</v>
      </c>
      <c r="AU11" s="27">
        <v>31817861</v>
      </c>
      <c r="AV11" s="19">
        <v>327856798</v>
      </c>
      <c r="AW11" s="27">
        <v>291346500</v>
      </c>
      <c r="AX11" s="27">
        <v>53860251</v>
      </c>
      <c r="AY11" s="27">
        <v>86747603</v>
      </c>
      <c r="AZ11" s="27">
        <v>547477642</v>
      </c>
      <c r="BA11" s="27">
        <v>1070973718</v>
      </c>
      <c r="BB11" s="27">
        <v>86946345</v>
      </c>
      <c r="BC11" s="27">
        <v>112033738</v>
      </c>
      <c r="BD11" s="27">
        <v>25147028</v>
      </c>
      <c r="BE11" s="27">
        <v>77542611</v>
      </c>
      <c r="BF11" s="27">
        <v>38111280</v>
      </c>
      <c r="BG11" s="27">
        <v>967280952</v>
      </c>
      <c r="BH11" s="27">
        <v>654884526</v>
      </c>
      <c r="BI11" s="27">
        <v>283446577</v>
      </c>
      <c r="BJ11" s="27">
        <v>119143353</v>
      </c>
      <c r="BK11" s="27">
        <v>15129285</v>
      </c>
      <c r="BL11" s="27">
        <v>287276998</v>
      </c>
      <c r="BM11" s="27">
        <v>143890065</v>
      </c>
      <c r="BN11" s="27">
        <v>430081505</v>
      </c>
      <c r="BO11" s="27">
        <v>893973683</v>
      </c>
      <c r="BP11" s="27">
        <v>147705963</v>
      </c>
      <c r="BQ11" s="27">
        <v>5901584</v>
      </c>
      <c r="BR11" s="27">
        <v>38828335</v>
      </c>
      <c r="BS11" s="27">
        <v>12070980</v>
      </c>
      <c r="BT11" s="27">
        <v>29461728</v>
      </c>
      <c r="BU11" s="27">
        <v>63435054</v>
      </c>
      <c r="BV11" s="27">
        <v>45568871</v>
      </c>
      <c r="BW11" s="27">
        <v>2536901</v>
      </c>
      <c r="BX11" s="27">
        <v>23223556</v>
      </c>
      <c r="BY11" s="27">
        <v>86341082</v>
      </c>
      <c r="BZ11" s="27">
        <v>111293883</v>
      </c>
      <c r="CA11" s="27">
        <v>44262757</v>
      </c>
      <c r="CB11" s="27">
        <v>19341181</v>
      </c>
      <c r="CC11" s="27">
        <v>461021215</v>
      </c>
      <c r="CD11" s="27">
        <v>330671</v>
      </c>
    </row>
    <row r="12" spans="1:84" s="24" customFormat="1">
      <c r="A12" s="25">
        <v>41456</v>
      </c>
      <c r="B12" s="26">
        <f t="shared" si="2"/>
        <v>28273226254</v>
      </c>
      <c r="C12" s="19">
        <v>40770188</v>
      </c>
      <c r="D12" s="19">
        <v>31919897</v>
      </c>
      <c r="E12" s="19">
        <v>69609862</v>
      </c>
      <c r="F12" s="19">
        <v>773861989</v>
      </c>
      <c r="G12" s="19">
        <v>21429691</v>
      </c>
      <c r="H12" s="19">
        <v>75746496</v>
      </c>
      <c r="I12" s="19">
        <v>24443700</v>
      </c>
      <c r="J12" s="19">
        <v>49332186</v>
      </c>
      <c r="K12" s="19">
        <v>55372288</v>
      </c>
      <c r="L12" s="23">
        <v>13260676215</v>
      </c>
      <c r="M12" s="19">
        <v>647026096</v>
      </c>
      <c r="N12" s="19">
        <v>20627424</v>
      </c>
      <c r="O12" s="19">
        <v>44426166</v>
      </c>
      <c r="P12" s="19">
        <v>44300567</v>
      </c>
      <c r="Q12" s="19">
        <v>20623267</v>
      </c>
      <c r="R12" s="19">
        <v>71042061</v>
      </c>
      <c r="S12" s="19">
        <v>98891091</v>
      </c>
      <c r="T12" s="23">
        <v>334314849</v>
      </c>
      <c r="U12" s="19">
        <v>27546961</v>
      </c>
      <c r="V12" s="19">
        <v>66641093</v>
      </c>
      <c r="W12" s="19">
        <v>1707247902</v>
      </c>
      <c r="X12" s="19">
        <v>83771950</v>
      </c>
      <c r="Y12" s="19">
        <v>18165187</v>
      </c>
      <c r="Z12" s="19">
        <v>57816266</v>
      </c>
      <c r="AA12" s="19">
        <v>41136103</v>
      </c>
      <c r="AB12" s="19">
        <v>50319467</v>
      </c>
      <c r="AC12" s="19">
        <v>45287260</v>
      </c>
      <c r="AD12" s="19">
        <v>66526789</v>
      </c>
      <c r="AE12" s="19">
        <v>22484690</v>
      </c>
      <c r="AF12" s="19">
        <v>103913331</v>
      </c>
      <c r="AG12" s="19">
        <v>615130605</v>
      </c>
      <c r="AH12" s="19">
        <v>21786655</v>
      </c>
      <c r="AI12" s="19">
        <v>8575678</v>
      </c>
      <c r="AJ12" s="19">
        <v>561373630</v>
      </c>
      <c r="AK12" s="19">
        <v>33024590</v>
      </c>
      <c r="AL12" s="19">
        <v>17633472</v>
      </c>
      <c r="AM12" s="27">
        <v>42917007</v>
      </c>
      <c r="AN12" s="27">
        <v>8731884</v>
      </c>
      <c r="AO12" s="27">
        <v>16417372</v>
      </c>
      <c r="AP12" s="27">
        <v>269355020</v>
      </c>
      <c r="AQ12" s="27">
        <v>17535774</v>
      </c>
      <c r="AR12" s="27">
        <v>93151203</v>
      </c>
      <c r="AS12" s="27">
        <v>704254960</v>
      </c>
      <c r="AT12" s="27">
        <v>77236745</v>
      </c>
      <c r="AU12" s="27">
        <v>31208438</v>
      </c>
      <c r="AV12" s="19">
        <v>333113894</v>
      </c>
      <c r="AW12" s="27">
        <v>296920213</v>
      </c>
      <c r="AX12" s="27">
        <v>55590676</v>
      </c>
      <c r="AY12" s="27">
        <v>88413863</v>
      </c>
      <c r="AZ12" s="27">
        <v>558520345</v>
      </c>
      <c r="BA12" s="27">
        <v>1094743774</v>
      </c>
      <c r="BB12" s="27">
        <v>87348146</v>
      </c>
      <c r="BC12" s="27">
        <v>116659127</v>
      </c>
      <c r="BD12" s="27">
        <v>24545197</v>
      </c>
      <c r="BE12" s="27">
        <v>78248984</v>
      </c>
      <c r="BF12" s="27">
        <v>39024532</v>
      </c>
      <c r="BG12" s="27">
        <v>978822610</v>
      </c>
      <c r="BH12" s="27">
        <v>680239993</v>
      </c>
      <c r="BI12" s="27">
        <v>291039257</v>
      </c>
      <c r="BJ12" s="27">
        <v>114872434</v>
      </c>
      <c r="BK12" s="27">
        <v>15443671</v>
      </c>
      <c r="BL12" s="27">
        <v>296236459</v>
      </c>
      <c r="BM12" s="27">
        <v>148095199</v>
      </c>
      <c r="BN12" s="27">
        <v>447258013</v>
      </c>
      <c r="BO12" s="27">
        <v>914523747</v>
      </c>
      <c r="BP12" s="27">
        <v>152330655</v>
      </c>
      <c r="BQ12" s="27">
        <v>6009427</v>
      </c>
      <c r="BR12" s="27">
        <v>39857234</v>
      </c>
      <c r="BS12" s="27">
        <v>12430647</v>
      </c>
      <c r="BT12" s="27">
        <v>30003854</v>
      </c>
      <c r="BU12" s="27">
        <v>63766327</v>
      </c>
      <c r="BV12" s="27">
        <v>45348443</v>
      </c>
      <c r="BW12" s="27">
        <v>2571649</v>
      </c>
      <c r="BX12" s="27">
        <v>20826007</v>
      </c>
      <c r="BY12" s="27">
        <v>89472041</v>
      </c>
      <c r="BZ12" s="27">
        <v>116309722</v>
      </c>
      <c r="CA12" s="27">
        <v>45615345</v>
      </c>
      <c r="CB12" s="27">
        <v>20090505</v>
      </c>
      <c r="CC12" s="27">
        <v>474962929</v>
      </c>
      <c r="CD12" s="27">
        <v>367270</v>
      </c>
    </row>
    <row r="13" spans="1:84" s="24" customFormat="1">
      <c r="A13" s="25">
        <v>41487</v>
      </c>
      <c r="B13" s="26">
        <f t="shared" si="2"/>
        <v>28874247501</v>
      </c>
      <c r="C13" s="19">
        <v>42512429</v>
      </c>
      <c r="D13" s="19">
        <v>31798784</v>
      </c>
      <c r="E13" s="19">
        <v>71480424</v>
      </c>
      <c r="F13" s="19">
        <v>783583357</v>
      </c>
      <c r="G13" s="19">
        <v>21590502</v>
      </c>
      <c r="H13" s="19">
        <v>44301623</v>
      </c>
      <c r="I13" s="19">
        <v>25031955</v>
      </c>
      <c r="J13" s="19">
        <v>49068091</v>
      </c>
      <c r="K13" s="19">
        <v>55493684</v>
      </c>
      <c r="L13" s="23">
        <v>13497367790</v>
      </c>
      <c r="M13" s="19">
        <v>747269119</v>
      </c>
      <c r="N13" s="19">
        <v>20812313</v>
      </c>
      <c r="O13" s="19">
        <v>45166175</v>
      </c>
      <c r="P13" s="19">
        <v>43697094</v>
      </c>
      <c r="Q13" s="19">
        <v>21181947</v>
      </c>
      <c r="R13" s="19">
        <v>30032448</v>
      </c>
      <c r="S13" s="19">
        <v>100836900</v>
      </c>
      <c r="T13" s="23">
        <v>339665196</v>
      </c>
      <c r="U13" s="19">
        <v>29145212</v>
      </c>
      <c r="V13" s="19">
        <v>66720407</v>
      </c>
      <c r="W13" s="19">
        <v>1765356019</v>
      </c>
      <c r="X13" s="19">
        <v>84342262</v>
      </c>
      <c r="Y13" s="19">
        <v>18662941</v>
      </c>
      <c r="Z13" s="19">
        <v>59572839</v>
      </c>
      <c r="AA13" s="19">
        <v>42138988</v>
      </c>
      <c r="AB13" s="19">
        <v>50332518</v>
      </c>
      <c r="AC13" s="19">
        <v>44448436</v>
      </c>
      <c r="AD13" s="19">
        <v>68261112</v>
      </c>
      <c r="AE13" s="19">
        <v>22980537</v>
      </c>
      <c r="AF13" s="19">
        <v>102820130</v>
      </c>
      <c r="AG13" s="19">
        <v>632243928</v>
      </c>
      <c r="AH13" s="19">
        <v>22274611</v>
      </c>
      <c r="AI13" s="19">
        <v>8594535</v>
      </c>
      <c r="AJ13" s="19">
        <v>574401015</v>
      </c>
      <c r="AK13" s="19">
        <v>33398084</v>
      </c>
      <c r="AL13" s="19">
        <v>18214824</v>
      </c>
      <c r="AM13" s="27">
        <v>42788290</v>
      </c>
      <c r="AN13" s="27">
        <v>8729965</v>
      </c>
      <c r="AO13" s="27">
        <v>17028911</v>
      </c>
      <c r="AP13" s="27">
        <v>272357309</v>
      </c>
      <c r="AQ13" s="27">
        <v>17910885</v>
      </c>
      <c r="AR13" s="27">
        <v>95858184</v>
      </c>
      <c r="AS13" s="27">
        <v>717143640</v>
      </c>
      <c r="AT13" s="27">
        <v>79153289</v>
      </c>
      <c r="AU13" s="27">
        <v>30873819</v>
      </c>
      <c r="AV13" s="19">
        <v>327053209</v>
      </c>
      <c r="AW13" s="27">
        <v>308100931</v>
      </c>
      <c r="AX13" s="27">
        <v>57667067</v>
      </c>
      <c r="AY13" s="27">
        <v>90398941</v>
      </c>
      <c r="AZ13" s="27">
        <v>567274302</v>
      </c>
      <c r="BA13" s="27">
        <v>1124352627</v>
      </c>
      <c r="BB13" s="27">
        <v>89044936</v>
      </c>
      <c r="BC13" s="27">
        <v>123148217</v>
      </c>
      <c r="BD13" s="27">
        <v>25007289</v>
      </c>
      <c r="BE13" s="27">
        <v>75245437</v>
      </c>
      <c r="BF13" s="27">
        <v>40041474</v>
      </c>
      <c r="BG13" s="27">
        <v>1010745728</v>
      </c>
      <c r="BH13" s="27">
        <v>705216379</v>
      </c>
      <c r="BI13" s="27">
        <v>294777668</v>
      </c>
      <c r="BJ13" s="27">
        <v>115915684</v>
      </c>
      <c r="BK13" s="27">
        <v>15557494</v>
      </c>
      <c r="BL13" s="27">
        <v>305099955</v>
      </c>
      <c r="BM13" s="27">
        <v>150511764</v>
      </c>
      <c r="BN13" s="27">
        <v>454946247</v>
      </c>
      <c r="BO13" s="27">
        <v>935184975</v>
      </c>
      <c r="BP13" s="27">
        <v>156344697</v>
      </c>
      <c r="BQ13" s="27">
        <v>6166277</v>
      </c>
      <c r="BR13" s="27">
        <v>41101203</v>
      </c>
      <c r="BS13" s="27">
        <v>12891145</v>
      </c>
      <c r="BT13" s="27">
        <v>30468223</v>
      </c>
      <c r="BU13" s="27">
        <v>65990623</v>
      </c>
      <c r="BV13" s="27">
        <v>47781375</v>
      </c>
      <c r="BW13" s="27">
        <v>2641904</v>
      </c>
      <c r="BX13" s="27">
        <v>21109205</v>
      </c>
      <c r="BY13" s="27">
        <v>92588121</v>
      </c>
      <c r="BZ13" s="27">
        <v>132493426</v>
      </c>
      <c r="CA13" s="27">
        <v>47649836</v>
      </c>
      <c r="CB13" s="27">
        <v>20439147</v>
      </c>
      <c r="CC13" s="27">
        <v>484222278</v>
      </c>
      <c r="CD13" s="27">
        <v>427196</v>
      </c>
    </row>
    <row r="14" spans="1:84" s="24" customFormat="1">
      <c r="A14" s="25">
        <v>41518</v>
      </c>
      <c r="B14" s="26">
        <f t="shared" si="2"/>
        <v>29386963519</v>
      </c>
      <c r="C14" s="19">
        <v>44023404</v>
      </c>
      <c r="D14" s="19">
        <v>27380159</v>
      </c>
      <c r="E14" s="19">
        <v>73309328</v>
      </c>
      <c r="F14" s="19">
        <v>805558841</v>
      </c>
      <c r="G14" s="19">
        <v>22044159</v>
      </c>
      <c r="H14" s="19">
        <v>45013959</v>
      </c>
      <c r="I14" s="19">
        <v>25385366</v>
      </c>
      <c r="J14" s="19">
        <v>49494791</v>
      </c>
      <c r="K14" s="19">
        <v>55372491</v>
      </c>
      <c r="L14" s="23">
        <v>13807029997</v>
      </c>
      <c r="M14" s="19">
        <v>809265270</v>
      </c>
      <c r="N14" s="19">
        <v>20540871</v>
      </c>
      <c r="O14" s="19">
        <v>45275462</v>
      </c>
      <c r="P14" s="19">
        <v>44356768</v>
      </c>
      <c r="Q14" s="19">
        <v>21403134</v>
      </c>
      <c r="R14" s="19">
        <v>29541953</v>
      </c>
      <c r="S14" s="19">
        <v>69382435</v>
      </c>
      <c r="T14" s="23">
        <v>342279923</v>
      </c>
      <c r="U14" s="19">
        <v>28419189</v>
      </c>
      <c r="V14" s="19">
        <v>66351133</v>
      </c>
      <c r="W14" s="19">
        <v>1767223141</v>
      </c>
      <c r="X14" s="19">
        <v>85718088</v>
      </c>
      <c r="Y14" s="19">
        <v>18814135</v>
      </c>
      <c r="Z14" s="19">
        <v>59999439</v>
      </c>
      <c r="AA14" s="19">
        <v>45201443</v>
      </c>
      <c r="AB14" s="19">
        <v>50734380</v>
      </c>
      <c r="AC14" s="19">
        <v>44488662</v>
      </c>
      <c r="AD14" s="19">
        <v>69433602</v>
      </c>
      <c r="AE14" s="19">
        <v>23411974</v>
      </c>
      <c r="AF14" s="19">
        <v>103604181</v>
      </c>
      <c r="AG14" s="19">
        <v>641839177</v>
      </c>
      <c r="AH14" s="19">
        <v>22727986</v>
      </c>
      <c r="AI14" s="19">
        <v>8961510</v>
      </c>
      <c r="AJ14" s="19">
        <v>580381890</v>
      </c>
      <c r="AK14" s="19">
        <v>34731552</v>
      </c>
      <c r="AL14" s="19">
        <v>18758520</v>
      </c>
      <c r="AM14" s="27">
        <v>42762126</v>
      </c>
      <c r="AN14" s="27">
        <v>8776570</v>
      </c>
      <c r="AO14" s="27">
        <v>17439103</v>
      </c>
      <c r="AP14" s="27">
        <v>276345195</v>
      </c>
      <c r="AQ14" s="27">
        <v>18242357</v>
      </c>
      <c r="AR14" s="27">
        <v>96169356</v>
      </c>
      <c r="AS14" s="27">
        <v>725608154</v>
      </c>
      <c r="AT14" s="27">
        <v>81309594</v>
      </c>
      <c r="AU14" s="27">
        <v>31789152</v>
      </c>
      <c r="AV14" s="19">
        <v>329032420</v>
      </c>
      <c r="AW14" s="27">
        <v>321432412</v>
      </c>
      <c r="AX14" s="27">
        <v>59182536</v>
      </c>
      <c r="AY14" s="27">
        <v>91329133</v>
      </c>
      <c r="AZ14" s="27">
        <v>583463560</v>
      </c>
      <c r="BA14" s="27">
        <v>1122037012</v>
      </c>
      <c r="BB14" s="27">
        <v>88788430</v>
      </c>
      <c r="BC14" s="27">
        <v>125191454</v>
      </c>
      <c r="BD14" s="27">
        <v>25903842</v>
      </c>
      <c r="BE14" s="27">
        <v>76929832</v>
      </c>
      <c r="BF14" s="27">
        <v>40890913</v>
      </c>
      <c r="BG14" s="27">
        <v>1034177838</v>
      </c>
      <c r="BH14" s="27">
        <v>710067054</v>
      </c>
      <c r="BI14" s="27">
        <v>296499550</v>
      </c>
      <c r="BJ14" s="27">
        <v>117764413</v>
      </c>
      <c r="BK14" s="27">
        <v>15772406</v>
      </c>
      <c r="BL14" s="27">
        <v>305064849</v>
      </c>
      <c r="BM14" s="27">
        <v>150974511</v>
      </c>
      <c r="BN14" s="27">
        <v>462762198</v>
      </c>
      <c r="BO14" s="27">
        <v>944116491</v>
      </c>
      <c r="BP14" s="27">
        <v>157156099</v>
      </c>
      <c r="BQ14" s="27">
        <v>6275612</v>
      </c>
      <c r="BR14" s="27">
        <v>42819101</v>
      </c>
      <c r="BS14" s="27">
        <v>13134232</v>
      </c>
      <c r="BT14" s="27">
        <v>31585087</v>
      </c>
      <c r="BU14" s="27">
        <v>67101314</v>
      </c>
      <c r="BV14" s="27">
        <v>47499725</v>
      </c>
      <c r="BW14" s="27">
        <v>2738082</v>
      </c>
      <c r="BX14" s="27">
        <v>20992729</v>
      </c>
      <c r="BY14" s="27">
        <v>93313251</v>
      </c>
      <c r="BZ14" s="27">
        <v>133229265</v>
      </c>
      <c r="CA14" s="27">
        <v>48166885</v>
      </c>
      <c r="CB14" s="27">
        <v>20604579</v>
      </c>
      <c r="CC14" s="27">
        <v>493952147</v>
      </c>
      <c r="CD14" s="27">
        <v>1114637</v>
      </c>
    </row>
    <row r="15" spans="1:84" s="24" customFormat="1">
      <c r="A15" s="25">
        <v>41548</v>
      </c>
      <c r="B15" s="26">
        <f t="shared" si="2"/>
        <v>30007430452</v>
      </c>
      <c r="C15" s="19">
        <v>44774425</v>
      </c>
      <c r="D15" s="19">
        <v>30278073</v>
      </c>
      <c r="E15" s="19">
        <v>75243580</v>
      </c>
      <c r="F15" s="19">
        <v>804596272</v>
      </c>
      <c r="G15" s="19">
        <v>22561532</v>
      </c>
      <c r="H15" s="19">
        <v>45686571</v>
      </c>
      <c r="I15" s="19">
        <v>25798831</v>
      </c>
      <c r="J15" s="19">
        <v>50933475</v>
      </c>
      <c r="K15" s="19">
        <v>55555560</v>
      </c>
      <c r="L15" s="23">
        <v>14131616842</v>
      </c>
      <c r="M15" s="19">
        <v>822076447</v>
      </c>
      <c r="N15" s="19">
        <v>20542266</v>
      </c>
      <c r="O15" s="19">
        <v>45737557</v>
      </c>
      <c r="P15" s="19">
        <v>44730437</v>
      </c>
      <c r="Q15" s="19">
        <v>21843006</v>
      </c>
      <c r="R15" s="19">
        <v>29458477</v>
      </c>
      <c r="S15" s="19">
        <v>69921260</v>
      </c>
      <c r="T15" s="23">
        <v>351173544</v>
      </c>
      <c r="U15" s="19">
        <v>28017071</v>
      </c>
      <c r="V15" s="19">
        <v>66438579</v>
      </c>
      <c r="W15" s="19">
        <v>1818426419</v>
      </c>
      <c r="X15" s="19">
        <v>85749548</v>
      </c>
      <c r="Y15" s="19">
        <v>19761974</v>
      </c>
      <c r="Z15" s="19">
        <v>61130929</v>
      </c>
      <c r="AA15" s="19">
        <v>45249573</v>
      </c>
      <c r="AB15" s="19">
        <v>50763294</v>
      </c>
      <c r="AC15" s="19">
        <v>47324320</v>
      </c>
      <c r="AD15" s="19">
        <v>71031434</v>
      </c>
      <c r="AE15" s="19">
        <v>24155562</v>
      </c>
      <c r="AF15" s="19">
        <v>106892735</v>
      </c>
      <c r="AG15" s="19">
        <v>665665690</v>
      </c>
      <c r="AH15" s="19">
        <v>23312763</v>
      </c>
      <c r="AI15" s="19">
        <v>9155251</v>
      </c>
      <c r="AJ15" s="19">
        <v>585079135</v>
      </c>
      <c r="AK15" s="19">
        <v>34836263</v>
      </c>
      <c r="AL15" s="19">
        <v>18906419</v>
      </c>
      <c r="AM15" s="27">
        <v>42122313</v>
      </c>
      <c r="AN15" s="27">
        <v>8725484</v>
      </c>
      <c r="AO15" s="27">
        <v>17810042</v>
      </c>
      <c r="AP15" s="27">
        <v>285376472</v>
      </c>
      <c r="AQ15" s="27">
        <v>18761267</v>
      </c>
      <c r="AR15" s="27">
        <v>98108230</v>
      </c>
      <c r="AS15" s="27">
        <v>747156841</v>
      </c>
      <c r="AT15" s="27">
        <v>79792282</v>
      </c>
      <c r="AU15" s="27">
        <v>32959733</v>
      </c>
      <c r="AV15" s="19">
        <v>334093464</v>
      </c>
      <c r="AW15" s="27">
        <v>330399130</v>
      </c>
      <c r="AX15" s="27">
        <v>61042936</v>
      </c>
      <c r="AY15" s="27">
        <v>92081433</v>
      </c>
      <c r="AZ15" s="27">
        <v>589198280</v>
      </c>
      <c r="BA15" s="27">
        <v>1136022091</v>
      </c>
      <c r="BB15" s="27">
        <v>88891445</v>
      </c>
      <c r="BC15" s="27">
        <v>127860977</v>
      </c>
      <c r="BD15" s="27">
        <v>27482151</v>
      </c>
      <c r="BE15" s="27">
        <v>76863912</v>
      </c>
      <c r="BF15" s="27">
        <v>42250975</v>
      </c>
      <c r="BG15" s="27">
        <v>1052107579</v>
      </c>
      <c r="BH15" s="27">
        <v>721064592</v>
      </c>
      <c r="BI15" s="27">
        <v>293308479</v>
      </c>
      <c r="BJ15" s="27">
        <v>118159951</v>
      </c>
      <c r="BK15" s="27">
        <v>15985466</v>
      </c>
      <c r="BL15" s="27">
        <v>311030592</v>
      </c>
      <c r="BM15" s="27">
        <v>154206635</v>
      </c>
      <c r="BN15" s="27">
        <v>479469375</v>
      </c>
      <c r="BO15" s="27">
        <v>966260692</v>
      </c>
      <c r="BP15" s="27">
        <v>159289815</v>
      </c>
      <c r="BQ15" s="27">
        <v>6488723</v>
      </c>
      <c r="BR15" s="27">
        <v>44357819</v>
      </c>
      <c r="BS15" s="27">
        <v>13258463</v>
      </c>
      <c r="BT15" s="27">
        <v>31625902</v>
      </c>
      <c r="BU15" s="27">
        <v>68731832</v>
      </c>
      <c r="BV15" s="27">
        <v>50787340</v>
      </c>
      <c r="BW15" s="27">
        <v>2793707</v>
      </c>
      <c r="BX15" s="27">
        <v>21308641</v>
      </c>
      <c r="BY15" s="27">
        <v>95952433</v>
      </c>
      <c r="BZ15" s="27">
        <v>139362331</v>
      </c>
      <c r="CA15" s="27">
        <v>48813588</v>
      </c>
      <c r="CB15" s="27">
        <v>18825314</v>
      </c>
      <c r="CC15" s="27">
        <v>501600478</v>
      </c>
      <c r="CD15" s="27">
        <v>1216133</v>
      </c>
    </row>
    <row r="16" spans="1:84" s="24" customFormat="1">
      <c r="A16" s="25">
        <v>41579</v>
      </c>
      <c r="B16" s="26">
        <f t="shared" si="2"/>
        <v>30543055202</v>
      </c>
      <c r="C16" s="19">
        <v>47190381</v>
      </c>
      <c r="D16" s="19">
        <v>26887474</v>
      </c>
      <c r="E16" s="19">
        <v>75832686</v>
      </c>
      <c r="F16" s="19">
        <v>818537250</v>
      </c>
      <c r="G16" s="19">
        <v>22644892</v>
      </c>
      <c r="H16" s="19">
        <v>45327437</v>
      </c>
      <c r="I16" s="19">
        <v>25746396</v>
      </c>
      <c r="J16" s="19">
        <v>50371933</v>
      </c>
      <c r="K16" s="19">
        <v>50666596</v>
      </c>
      <c r="L16" s="23">
        <v>14462795572</v>
      </c>
      <c r="M16" s="19">
        <v>844088657</v>
      </c>
      <c r="N16" s="19">
        <v>21589659</v>
      </c>
      <c r="O16" s="19">
        <v>45649473</v>
      </c>
      <c r="P16" s="19">
        <v>44762425</v>
      </c>
      <c r="Q16" s="19">
        <v>21853732</v>
      </c>
      <c r="R16" s="19">
        <v>30098541</v>
      </c>
      <c r="S16" s="19">
        <v>65120019</v>
      </c>
      <c r="T16" s="23">
        <v>352033287</v>
      </c>
      <c r="U16" s="19">
        <v>27929255</v>
      </c>
      <c r="V16" s="19">
        <v>64032999</v>
      </c>
      <c r="W16" s="19">
        <v>1844853961</v>
      </c>
      <c r="X16" s="19">
        <v>87597495</v>
      </c>
      <c r="Y16" s="19">
        <v>19234490</v>
      </c>
      <c r="Z16" s="19">
        <v>61516501</v>
      </c>
      <c r="AA16" s="19">
        <v>46595568</v>
      </c>
      <c r="AB16" s="19">
        <v>50862274</v>
      </c>
      <c r="AC16" s="19">
        <v>47909893</v>
      </c>
      <c r="AD16" s="19">
        <v>74744923</v>
      </c>
      <c r="AE16" s="19">
        <v>24368391</v>
      </c>
      <c r="AF16" s="19">
        <v>106020217</v>
      </c>
      <c r="AG16" s="19">
        <v>686345478</v>
      </c>
      <c r="AH16" s="19">
        <v>23588894</v>
      </c>
      <c r="AI16" s="19">
        <v>9210569</v>
      </c>
      <c r="AJ16" s="19">
        <v>590994310</v>
      </c>
      <c r="AK16" s="19">
        <v>33939433</v>
      </c>
      <c r="AL16" s="19">
        <v>20701144</v>
      </c>
      <c r="AM16" s="27">
        <v>42012514</v>
      </c>
      <c r="AN16" s="27">
        <v>8759709</v>
      </c>
      <c r="AO16" s="27">
        <v>15705148</v>
      </c>
      <c r="AP16" s="27">
        <v>289630718</v>
      </c>
      <c r="AQ16" s="27">
        <v>19003069</v>
      </c>
      <c r="AR16" s="27">
        <v>99977760</v>
      </c>
      <c r="AS16" s="27">
        <v>766631032</v>
      </c>
      <c r="AT16" s="27">
        <v>79356162</v>
      </c>
      <c r="AU16" s="27">
        <v>33466758</v>
      </c>
      <c r="AV16" s="19">
        <v>334956449</v>
      </c>
      <c r="AW16" s="27">
        <v>336204422</v>
      </c>
      <c r="AX16" s="27">
        <v>61756794</v>
      </c>
      <c r="AY16" s="27">
        <v>93290166</v>
      </c>
      <c r="AZ16" s="27">
        <v>591045527</v>
      </c>
      <c r="BA16" s="27">
        <v>1155642780</v>
      </c>
      <c r="BB16" s="27">
        <v>84102079</v>
      </c>
      <c r="BC16" s="27">
        <v>131002034</v>
      </c>
      <c r="BD16" s="27">
        <v>28206777</v>
      </c>
      <c r="BE16" s="27">
        <v>77663648</v>
      </c>
      <c r="BF16" s="27">
        <v>42555642</v>
      </c>
      <c r="BG16" s="27">
        <v>1070008334</v>
      </c>
      <c r="BH16" s="27">
        <v>737072405</v>
      </c>
      <c r="BI16" s="27">
        <v>293652986</v>
      </c>
      <c r="BJ16" s="27">
        <v>117603114</v>
      </c>
      <c r="BK16" s="27">
        <v>16071185</v>
      </c>
      <c r="BL16" s="27">
        <v>318135462</v>
      </c>
      <c r="BM16" s="27">
        <v>140428268</v>
      </c>
      <c r="BN16" s="27">
        <v>481582726</v>
      </c>
      <c r="BO16" s="27">
        <v>987129651</v>
      </c>
      <c r="BP16" s="27">
        <v>160297124</v>
      </c>
      <c r="BQ16" s="27">
        <v>6411534</v>
      </c>
      <c r="BR16" s="27">
        <v>45885884</v>
      </c>
      <c r="BS16" s="27">
        <v>13343305</v>
      </c>
      <c r="BT16" s="27">
        <v>32363058</v>
      </c>
      <c r="BU16" s="27">
        <v>70329070</v>
      </c>
      <c r="BV16" s="27">
        <v>50235206</v>
      </c>
      <c r="BW16" s="27">
        <v>2809639</v>
      </c>
      <c r="BX16" s="27">
        <v>21065115</v>
      </c>
      <c r="BY16" s="27">
        <v>98846276</v>
      </c>
      <c r="BZ16" s="27">
        <v>139381720</v>
      </c>
      <c r="CA16" s="27">
        <v>48164145</v>
      </c>
      <c r="CB16" s="27">
        <v>17791270</v>
      </c>
      <c r="CC16" s="27">
        <v>510654166</v>
      </c>
      <c r="CD16" s="27">
        <v>1182166</v>
      </c>
    </row>
    <row r="17" spans="1:82" s="24" customFormat="1">
      <c r="A17" s="25">
        <v>41609</v>
      </c>
      <c r="B17" s="26">
        <f t="shared" si="2"/>
        <v>31034309024</v>
      </c>
      <c r="C17" s="19">
        <v>47757542</v>
      </c>
      <c r="D17" s="19">
        <v>23034577</v>
      </c>
      <c r="E17" s="19">
        <v>76932546</v>
      </c>
      <c r="F17" s="19">
        <v>828397701</v>
      </c>
      <c r="G17" s="19">
        <v>22801222</v>
      </c>
      <c r="H17" s="19">
        <v>45349970</v>
      </c>
      <c r="I17" s="19">
        <v>25624203</v>
      </c>
      <c r="J17" s="19">
        <v>50321303</v>
      </c>
      <c r="K17" s="19">
        <v>50817767</v>
      </c>
      <c r="L17" s="23">
        <v>14715707846</v>
      </c>
      <c r="M17" s="19">
        <v>864890534</v>
      </c>
      <c r="N17" s="19">
        <v>21943556</v>
      </c>
      <c r="O17" s="19">
        <v>44568769</v>
      </c>
      <c r="P17" s="19">
        <v>44764332</v>
      </c>
      <c r="Q17" s="19">
        <v>21695697</v>
      </c>
      <c r="R17" s="19">
        <v>29548240</v>
      </c>
      <c r="S17" s="19">
        <v>68250742</v>
      </c>
      <c r="T17" s="23">
        <v>356580083</v>
      </c>
      <c r="U17" s="19">
        <v>27855962</v>
      </c>
      <c r="V17" s="19">
        <v>62949411</v>
      </c>
      <c r="W17" s="19">
        <v>1864129631</v>
      </c>
      <c r="X17" s="19">
        <v>89045532</v>
      </c>
      <c r="Y17" s="19">
        <v>19710829</v>
      </c>
      <c r="Z17" s="19">
        <v>63555653</v>
      </c>
      <c r="AA17" s="19">
        <v>45664680</v>
      </c>
      <c r="AB17" s="19">
        <v>51222104</v>
      </c>
      <c r="AC17" s="19">
        <v>48138351</v>
      </c>
      <c r="AD17" s="19">
        <v>76885409</v>
      </c>
      <c r="AE17" s="19">
        <v>24769314</v>
      </c>
      <c r="AF17" s="19">
        <v>107583379</v>
      </c>
      <c r="AG17" s="19">
        <v>704214112</v>
      </c>
      <c r="AH17" s="19">
        <v>24152688</v>
      </c>
      <c r="AI17" s="19">
        <v>9198055</v>
      </c>
      <c r="AJ17" s="19">
        <v>601553293</v>
      </c>
      <c r="AK17" s="19">
        <v>33797722</v>
      </c>
      <c r="AL17" s="19">
        <v>20877871</v>
      </c>
      <c r="AM17" s="27">
        <v>40610682</v>
      </c>
      <c r="AN17" s="27">
        <v>8722961</v>
      </c>
      <c r="AO17" s="27">
        <v>15539274</v>
      </c>
      <c r="AP17" s="27">
        <v>298025111</v>
      </c>
      <c r="AQ17" s="27">
        <v>19232361</v>
      </c>
      <c r="AR17" s="27">
        <v>100592615</v>
      </c>
      <c r="AS17" s="27">
        <v>783057758</v>
      </c>
      <c r="AT17" s="27">
        <v>80601399</v>
      </c>
      <c r="AU17" s="27">
        <v>34088372</v>
      </c>
      <c r="AV17" s="19">
        <v>344894527</v>
      </c>
      <c r="AW17" s="27">
        <v>340136019</v>
      </c>
      <c r="AX17" s="27">
        <v>63479400</v>
      </c>
      <c r="AY17" s="27">
        <v>90883588</v>
      </c>
      <c r="AZ17" s="27">
        <v>601239681</v>
      </c>
      <c r="BA17" s="27">
        <v>1164432159</v>
      </c>
      <c r="BB17" s="27">
        <v>85222424</v>
      </c>
      <c r="BC17" s="27">
        <v>135014616</v>
      </c>
      <c r="BD17" s="27">
        <v>28033691</v>
      </c>
      <c r="BE17" s="27">
        <v>78692514</v>
      </c>
      <c r="BF17" s="27">
        <v>42304323</v>
      </c>
      <c r="BG17" s="27">
        <v>1096010808</v>
      </c>
      <c r="BH17" s="27">
        <v>752405661</v>
      </c>
      <c r="BI17" s="27">
        <v>295110210</v>
      </c>
      <c r="BJ17" s="27">
        <v>119041837</v>
      </c>
      <c r="BK17" s="27">
        <v>15989359</v>
      </c>
      <c r="BL17" s="27">
        <v>323065836</v>
      </c>
      <c r="BM17" s="27">
        <v>134201104</v>
      </c>
      <c r="BN17" s="27">
        <v>487501810</v>
      </c>
      <c r="BO17" s="27">
        <v>998664944</v>
      </c>
      <c r="BP17" s="27">
        <v>162550487</v>
      </c>
      <c r="BQ17" s="27">
        <v>6568171</v>
      </c>
      <c r="BR17" s="27">
        <v>46709812</v>
      </c>
      <c r="BS17" s="27">
        <v>13460977</v>
      </c>
      <c r="BT17" s="27">
        <v>30959956</v>
      </c>
      <c r="BU17" s="27">
        <v>71335003</v>
      </c>
      <c r="BV17" s="27">
        <v>51136542</v>
      </c>
      <c r="BW17" s="27">
        <v>2792730</v>
      </c>
      <c r="BX17" s="27">
        <v>20872899</v>
      </c>
      <c r="BY17" s="27">
        <v>105378818</v>
      </c>
      <c r="BZ17" s="27">
        <v>141811868</v>
      </c>
      <c r="CA17" s="27">
        <v>43834555</v>
      </c>
      <c r="CB17" s="27">
        <v>17462124</v>
      </c>
      <c r="CC17" s="27">
        <v>527274209</v>
      </c>
      <c r="CD17" s="27">
        <v>1075203</v>
      </c>
    </row>
    <row r="18" spans="1:82" s="24" customFormat="1">
      <c r="A18" s="25">
        <v>41640</v>
      </c>
      <c r="B18" s="26">
        <f t="shared" si="2"/>
        <v>31293261367</v>
      </c>
      <c r="C18" s="19">
        <v>48314853</v>
      </c>
      <c r="D18" s="19">
        <v>24787085</v>
      </c>
      <c r="E18" s="19">
        <v>79263417</v>
      </c>
      <c r="F18" s="19">
        <v>833714873</v>
      </c>
      <c r="G18" s="19">
        <v>22084475</v>
      </c>
      <c r="H18" s="19">
        <v>43528888</v>
      </c>
      <c r="I18" s="19">
        <v>14690300</v>
      </c>
      <c r="J18" s="19">
        <v>52762810</v>
      </c>
      <c r="K18" s="19">
        <v>52295449</v>
      </c>
      <c r="L18" s="23">
        <v>14690241852</v>
      </c>
      <c r="M18" s="19">
        <v>926853868</v>
      </c>
      <c r="N18" s="19">
        <v>22167902</v>
      </c>
      <c r="O18" s="19">
        <v>43812735</v>
      </c>
      <c r="P18" s="19">
        <v>38208140</v>
      </c>
      <c r="Q18" s="19">
        <v>21838931</v>
      </c>
      <c r="R18" s="19">
        <v>28940321</v>
      </c>
      <c r="S18" s="19">
        <v>70573516</v>
      </c>
      <c r="T18" s="23">
        <v>383913796</v>
      </c>
      <c r="U18" s="19">
        <v>28129963</v>
      </c>
      <c r="V18" s="19">
        <v>64630411</v>
      </c>
      <c r="W18" s="19">
        <v>1834897301</v>
      </c>
      <c r="X18" s="19">
        <v>87293107</v>
      </c>
      <c r="Y18" s="19">
        <v>22512337</v>
      </c>
      <c r="Z18" s="19">
        <v>69127812</v>
      </c>
      <c r="AA18" s="19">
        <v>44863389</v>
      </c>
      <c r="AB18" s="19">
        <v>52074193</v>
      </c>
      <c r="AC18" s="19">
        <v>50049272</v>
      </c>
      <c r="AD18" s="19">
        <v>84010475</v>
      </c>
      <c r="AE18" s="19">
        <v>24669934</v>
      </c>
      <c r="AF18" s="19">
        <v>107325919</v>
      </c>
      <c r="AG18" s="19">
        <v>727622617</v>
      </c>
      <c r="AH18" s="19">
        <v>24409193</v>
      </c>
      <c r="AI18" s="19">
        <v>9375041</v>
      </c>
      <c r="AJ18" s="19">
        <v>603681290</v>
      </c>
      <c r="AK18" s="19">
        <v>33276525</v>
      </c>
      <c r="AL18" s="19">
        <v>21508345</v>
      </c>
      <c r="AM18" s="27">
        <v>42356744</v>
      </c>
      <c r="AN18" s="27">
        <v>8688837</v>
      </c>
      <c r="AO18" s="27">
        <v>15542130</v>
      </c>
      <c r="AP18" s="27">
        <v>310224614</v>
      </c>
      <c r="AQ18" s="27">
        <v>19696863</v>
      </c>
      <c r="AR18" s="27">
        <v>103505603</v>
      </c>
      <c r="AS18" s="27">
        <v>799116163</v>
      </c>
      <c r="AT18" s="27">
        <v>81637863</v>
      </c>
      <c r="AU18" s="27">
        <v>36275795</v>
      </c>
      <c r="AV18" s="19">
        <v>347110542</v>
      </c>
      <c r="AW18" s="27">
        <v>346070264</v>
      </c>
      <c r="AX18" s="27">
        <v>63788077</v>
      </c>
      <c r="AY18" s="27">
        <v>92817514</v>
      </c>
      <c r="AZ18" s="27">
        <v>601049132</v>
      </c>
      <c r="BA18" s="27">
        <v>1195590550</v>
      </c>
      <c r="BB18" s="27">
        <v>85078050</v>
      </c>
      <c r="BC18" s="27">
        <v>126576964</v>
      </c>
      <c r="BD18" s="27">
        <v>27821301</v>
      </c>
      <c r="BE18" s="27">
        <v>81909547</v>
      </c>
      <c r="BF18" s="27">
        <v>42407638</v>
      </c>
      <c r="BG18" s="27">
        <v>1130651281</v>
      </c>
      <c r="BH18" s="27">
        <v>774053038</v>
      </c>
      <c r="BI18" s="27">
        <v>313718473</v>
      </c>
      <c r="BJ18" s="27">
        <v>118784365</v>
      </c>
      <c r="BK18" s="27">
        <v>16069239</v>
      </c>
      <c r="BL18" s="27">
        <v>325823120</v>
      </c>
      <c r="BM18" s="27">
        <v>138350106</v>
      </c>
      <c r="BN18" s="27">
        <v>493863303</v>
      </c>
      <c r="BO18" s="27">
        <v>1009819767</v>
      </c>
      <c r="BP18" s="27">
        <v>163978727</v>
      </c>
      <c r="BQ18" s="27">
        <v>6742756</v>
      </c>
      <c r="BR18" s="27">
        <v>47952314</v>
      </c>
      <c r="BS18" s="27">
        <v>13740960</v>
      </c>
      <c r="BT18" s="27">
        <v>30720426</v>
      </c>
      <c r="BU18" s="27">
        <v>72026934</v>
      </c>
      <c r="BV18" s="27">
        <v>53649047</v>
      </c>
      <c r="BW18" s="27">
        <v>2824044</v>
      </c>
      <c r="BX18" s="27">
        <v>21566778</v>
      </c>
      <c r="BY18" s="27">
        <v>107668108</v>
      </c>
      <c r="BZ18" s="27">
        <v>135107351</v>
      </c>
      <c r="CA18" s="27">
        <v>40532267</v>
      </c>
      <c r="CB18" s="27">
        <v>17095339</v>
      </c>
      <c r="CC18" s="27">
        <v>542819875</v>
      </c>
      <c r="CD18" s="27">
        <v>989223</v>
      </c>
    </row>
    <row r="19" spans="1:82" s="24" customFormat="1">
      <c r="A19" s="25"/>
      <c r="B19" s="26" t="s">
        <v>1254</v>
      </c>
      <c r="C19" s="19">
        <f>SUM(C6:C18)</f>
        <v>586361568</v>
      </c>
      <c r="D19" s="19">
        <f t="shared" ref="C19:AH19" si="3">SUM(D6:D18)</f>
        <v>488599039</v>
      </c>
      <c r="E19" s="19">
        <f t="shared" si="3"/>
        <v>948215101</v>
      </c>
      <c r="F19" s="19">
        <f t="shared" si="3"/>
        <v>9969687980</v>
      </c>
      <c r="G19" s="19">
        <f t="shared" si="3"/>
        <v>336963923</v>
      </c>
      <c r="H19" s="19">
        <f t="shared" si="3"/>
        <v>794462779</v>
      </c>
      <c r="I19" s="19">
        <f t="shared" si="3"/>
        <v>339136056</v>
      </c>
      <c r="J19" s="19">
        <f t="shared" si="3"/>
        <v>639560344</v>
      </c>
      <c r="K19" s="19">
        <f t="shared" si="3"/>
        <v>705895455</v>
      </c>
      <c r="L19" s="23">
        <f t="shared" si="3"/>
        <v>174958053773</v>
      </c>
      <c r="M19" s="19">
        <f t="shared" si="3"/>
        <v>8992306105</v>
      </c>
      <c r="N19" s="19">
        <f t="shared" si="3"/>
        <v>273594598</v>
      </c>
      <c r="O19" s="19">
        <f t="shared" si="3"/>
        <v>748338217</v>
      </c>
      <c r="P19" s="19">
        <f t="shared" si="3"/>
        <v>742591566</v>
      </c>
      <c r="Q19" s="19">
        <f t="shared" si="3"/>
        <v>273507955</v>
      </c>
      <c r="R19" s="19">
        <f t="shared" si="3"/>
        <v>674353021</v>
      </c>
      <c r="S19" s="19">
        <f t="shared" si="3"/>
        <v>1168107004</v>
      </c>
      <c r="T19" s="23">
        <f t="shared" si="3"/>
        <v>3950807489</v>
      </c>
      <c r="U19" s="19">
        <f t="shared" si="3"/>
        <v>549827199</v>
      </c>
      <c r="V19" s="19">
        <f t="shared" si="3"/>
        <v>972643946</v>
      </c>
      <c r="W19" s="19">
        <f t="shared" si="3"/>
        <v>22267483718</v>
      </c>
      <c r="X19" s="19">
        <f t="shared" si="3"/>
        <v>1113800464</v>
      </c>
      <c r="Y19" s="19">
        <f t="shared" si="3"/>
        <v>226078325</v>
      </c>
      <c r="Z19" s="19">
        <f t="shared" si="3"/>
        <v>772489868</v>
      </c>
      <c r="AA19" s="19">
        <f t="shared" si="3"/>
        <v>548998176</v>
      </c>
      <c r="AB19" s="19">
        <f t="shared" si="3"/>
        <v>643960069</v>
      </c>
      <c r="AC19" s="19">
        <f t="shared" si="3"/>
        <v>589268307</v>
      </c>
      <c r="AD19" s="19">
        <f t="shared" si="3"/>
        <v>891983736</v>
      </c>
      <c r="AE19" s="19">
        <f t="shared" si="3"/>
        <v>295520040</v>
      </c>
      <c r="AF19" s="19">
        <f t="shared" si="3"/>
        <v>1328199753</v>
      </c>
      <c r="AG19" s="19">
        <f t="shared" si="3"/>
        <v>8277193785</v>
      </c>
      <c r="AH19" s="19">
        <f t="shared" si="3"/>
        <v>299563983</v>
      </c>
      <c r="AI19" s="19">
        <f t="shared" ref="AI19:BN19" si="4">SUM(AI6:AI18)</f>
        <v>114441652</v>
      </c>
      <c r="AJ19" s="19">
        <f t="shared" si="4"/>
        <v>7320428976</v>
      </c>
      <c r="AK19" s="19">
        <f t="shared" si="4"/>
        <v>428965668</v>
      </c>
      <c r="AL19" s="19">
        <f t="shared" si="4"/>
        <v>240301348</v>
      </c>
      <c r="AM19" s="27">
        <f t="shared" si="4"/>
        <v>559686325</v>
      </c>
      <c r="AN19" s="27">
        <f t="shared" si="4"/>
        <v>113999465</v>
      </c>
      <c r="AO19" s="27">
        <f t="shared" si="4"/>
        <v>215345430</v>
      </c>
      <c r="AP19" s="27">
        <f t="shared" si="4"/>
        <v>3499758429</v>
      </c>
      <c r="AQ19" s="27">
        <f t="shared" si="4"/>
        <v>229819698</v>
      </c>
      <c r="AR19" s="27">
        <f t="shared" si="4"/>
        <v>1236195032</v>
      </c>
      <c r="AS19" s="27">
        <f t="shared" si="4"/>
        <v>9103681319</v>
      </c>
      <c r="AT19" s="27">
        <f t="shared" si="4"/>
        <v>998202713</v>
      </c>
      <c r="AU19" s="27">
        <f t="shared" si="4"/>
        <v>424239727</v>
      </c>
      <c r="AV19" s="19">
        <f t="shared" si="4"/>
        <v>4231515793</v>
      </c>
      <c r="AW19" s="27">
        <f t="shared" si="4"/>
        <v>3971065989</v>
      </c>
      <c r="AX19" s="27">
        <f t="shared" si="4"/>
        <v>743463158</v>
      </c>
      <c r="AY19" s="27">
        <f t="shared" si="4"/>
        <v>1134951771</v>
      </c>
      <c r="AZ19" s="27">
        <f t="shared" si="4"/>
        <v>7381988804</v>
      </c>
      <c r="BA19" s="27">
        <f t="shared" si="4"/>
        <v>14217344091</v>
      </c>
      <c r="BB19" s="27">
        <f t="shared" si="4"/>
        <v>1108378826</v>
      </c>
      <c r="BC19" s="27">
        <f t="shared" si="4"/>
        <v>1536407104</v>
      </c>
      <c r="BD19" s="27">
        <f t="shared" si="4"/>
        <v>337476477</v>
      </c>
      <c r="BE19" s="27">
        <f t="shared" si="4"/>
        <v>1000181239</v>
      </c>
      <c r="BF19" s="27">
        <f t="shared" si="4"/>
        <v>508873569</v>
      </c>
      <c r="BG19" s="27">
        <f t="shared" si="4"/>
        <v>12884771902</v>
      </c>
      <c r="BH19" s="27">
        <f t="shared" si="4"/>
        <v>8828268860</v>
      </c>
      <c r="BI19" s="27">
        <f t="shared" si="4"/>
        <v>3798264871</v>
      </c>
      <c r="BJ19" s="27">
        <f t="shared" si="4"/>
        <v>1516795293</v>
      </c>
      <c r="BK19" s="27">
        <f t="shared" si="4"/>
        <v>202565380</v>
      </c>
      <c r="BL19" s="27">
        <f t="shared" si="4"/>
        <v>3854034005</v>
      </c>
      <c r="BM19" s="27">
        <f t="shared" si="4"/>
        <v>1884675456</v>
      </c>
      <c r="BN19" s="27">
        <f t="shared" si="4"/>
        <v>5741534613</v>
      </c>
      <c r="BO19" s="27">
        <f t="shared" ref="BO19:CD19" si="5">SUM(BO6:BO18)</f>
        <v>11857765532</v>
      </c>
      <c r="BP19" s="27">
        <f t="shared" si="5"/>
        <v>2029035734</v>
      </c>
      <c r="BQ19" s="27">
        <f t="shared" si="5"/>
        <v>80032081</v>
      </c>
      <c r="BR19" s="27">
        <f t="shared" si="5"/>
        <v>579213625</v>
      </c>
      <c r="BS19" s="27">
        <f t="shared" si="5"/>
        <v>161231373</v>
      </c>
      <c r="BT19" s="27">
        <f t="shared" si="5"/>
        <v>386153735</v>
      </c>
      <c r="BU19" s="27">
        <f t="shared" si="5"/>
        <v>863935824</v>
      </c>
      <c r="BV19" s="27">
        <f t="shared" si="5"/>
        <v>603478828</v>
      </c>
      <c r="BW19" s="27">
        <f t="shared" si="5"/>
        <v>33783024</v>
      </c>
      <c r="BX19" s="27">
        <f t="shared" si="5"/>
        <v>281702880</v>
      </c>
      <c r="BY19" s="27">
        <f t="shared" si="5"/>
        <v>1183131021</v>
      </c>
      <c r="BZ19" s="27">
        <f t="shared" si="5"/>
        <v>1650365725</v>
      </c>
      <c r="CA19" s="27">
        <f t="shared" si="5"/>
        <v>570669407</v>
      </c>
      <c r="CB19" s="27">
        <f t="shared" si="5"/>
        <v>242598985</v>
      </c>
      <c r="CC19" s="27">
        <f t="shared" si="5"/>
        <v>6128375844</v>
      </c>
      <c r="CD19" s="27">
        <f t="shared" si="5"/>
        <v>9414025</v>
      </c>
    </row>
    <row r="20" spans="1:82" s="24" customFormat="1">
      <c r="A20" s="25"/>
      <c r="B20" s="26"/>
      <c r="C20" s="19"/>
      <c r="D20" s="19"/>
      <c r="E20" s="19"/>
      <c r="F20" s="19"/>
      <c r="G20" s="19"/>
      <c r="H20" s="19"/>
      <c r="I20" s="19"/>
      <c r="J20" s="19"/>
      <c r="K20" s="19"/>
      <c r="L20" s="23"/>
      <c r="M20" s="19"/>
      <c r="N20" s="19"/>
      <c r="O20" s="19"/>
      <c r="P20" s="19"/>
      <c r="Q20" s="19"/>
      <c r="R20" s="19"/>
      <c r="S20" s="19"/>
      <c r="T20" s="23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7"/>
      <c r="AN20" s="27"/>
      <c r="AO20" s="27"/>
      <c r="AP20" s="27"/>
      <c r="AQ20" s="27"/>
      <c r="AR20" s="27"/>
      <c r="AS20" s="27"/>
      <c r="AT20" s="27"/>
      <c r="AU20" s="27"/>
      <c r="AV20" s="19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spans="1:82" s="24" customFormat="1">
      <c r="A21" s="25"/>
      <c r="B21" s="26"/>
      <c r="C21" s="19"/>
      <c r="D21" s="19"/>
      <c r="E21" s="19"/>
      <c r="F21" s="19"/>
      <c r="G21" s="19"/>
      <c r="H21" s="19"/>
      <c r="I21" s="19"/>
      <c r="J21" s="19"/>
      <c r="K21" s="19"/>
      <c r="L21" s="23"/>
      <c r="M21" s="19"/>
      <c r="N21" s="19"/>
      <c r="O21" s="19"/>
      <c r="P21" s="19"/>
      <c r="Q21" s="19"/>
      <c r="R21" s="19"/>
      <c r="S21" s="19"/>
      <c r="T21" s="23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7"/>
      <c r="AN21" s="27"/>
      <c r="AO21" s="27"/>
      <c r="AP21" s="27"/>
      <c r="AQ21" s="27"/>
      <c r="AR21" s="27"/>
      <c r="AS21" s="27"/>
      <c r="AT21" s="27"/>
      <c r="AU21" s="27"/>
      <c r="AV21" s="19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spans="1:82">
      <c r="C22" s="15">
        <f>IF(C23&gt;0,1,-1)</f>
        <v>-1</v>
      </c>
      <c r="D22" s="15">
        <f t="shared" ref="D22:BO22" si="6">IF(D23&gt;0,1,-1)</f>
        <v>-1</v>
      </c>
      <c r="E22" s="15">
        <f t="shared" si="6"/>
        <v>1</v>
      </c>
      <c r="F22" s="15">
        <f t="shared" si="6"/>
        <v>1</v>
      </c>
      <c r="G22" s="15">
        <f t="shared" si="6"/>
        <v>-1</v>
      </c>
      <c r="H22" s="15">
        <f t="shared" si="6"/>
        <v>-1</v>
      </c>
      <c r="I22" s="15">
        <f t="shared" si="6"/>
        <v>-1</v>
      </c>
      <c r="J22" s="15">
        <f t="shared" si="6"/>
        <v>-1</v>
      </c>
      <c r="K22" s="15">
        <f t="shared" si="6"/>
        <v>-1</v>
      </c>
      <c r="L22" s="15">
        <f t="shared" si="6"/>
        <v>1</v>
      </c>
      <c r="M22" s="15">
        <f t="shared" si="6"/>
        <v>1</v>
      </c>
      <c r="N22" s="15">
        <f t="shared" si="6"/>
        <v>-1</v>
      </c>
      <c r="O22" s="15">
        <f t="shared" si="6"/>
        <v>-1</v>
      </c>
      <c r="P22" s="15">
        <f t="shared" si="6"/>
        <v>-1</v>
      </c>
      <c r="Q22" s="15">
        <f t="shared" si="6"/>
        <v>-1</v>
      </c>
      <c r="R22" s="15">
        <f t="shared" si="6"/>
        <v>-1</v>
      </c>
      <c r="S22" s="15">
        <f t="shared" si="6"/>
        <v>-1</v>
      </c>
      <c r="T22" s="15">
        <f t="shared" si="6"/>
        <v>1</v>
      </c>
      <c r="U22" s="15">
        <f t="shared" si="6"/>
        <v>-1</v>
      </c>
      <c r="V22" s="15">
        <f t="shared" si="6"/>
        <v>-1</v>
      </c>
      <c r="W22" s="15">
        <f t="shared" si="6"/>
        <v>1</v>
      </c>
      <c r="X22" s="15">
        <f t="shared" si="6"/>
        <v>1</v>
      </c>
      <c r="Y22" s="15">
        <f t="shared" si="6"/>
        <v>1</v>
      </c>
      <c r="Z22" s="15">
        <f t="shared" si="6"/>
        <v>1</v>
      </c>
      <c r="AA22" s="15">
        <f t="shared" si="6"/>
        <v>1</v>
      </c>
      <c r="AB22" s="15">
        <f t="shared" si="6"/>
        <v>1</v>
      </c>
      <c r="AC22" s="15">
        <f t="shared" si="6"/>
        <v>1</v>
      </c>
      <c r="AD22" s="15">
        <f t="shared" si="6"/>
        <v>1</v>
      </c>
      <c r="AE22" s="15">
        <f t="shared" si="6"/>
        <v>1</v>
      </c>
      <c r="AF22" s="15">
        <f t="shared" si="6"/>
        <v>1</v>
      </c>
      <c r="AG22" s="15">
        <f t="shared" si="6"/>
        <v>1</v>
      </c>
      <c r="AH22" s="15">
        <f t="shared" si="6"/>
        <v>1</v>
      </c>
      <c r="AI22" s="15">
        <f t="shared" si="6"/>
        <v>1</v>
      </c>
      <c r="AJ22" s="15">
        <f t="shared" si="6"/>
        <v>1</v>
      </c>
      <c r="AK22" s="15">
        <f t="shared" si="6"/>
        <v>1</v>
      </c>
      <c r="AL22" s="15">
        <f t="shared" si="6"/>
        <v>1</v>
      </c>
      <c r="AM22" s="15">
        <f t="shared" si="6"/>
        <v>-1</v>
      </c>
      <c r="AN22" s="15">
        <f t="shared" si="6"/>
        <v>-1</v>
      </c>
      <c r="AO22" s="15">
        <f t="shared" si="6"/>
        <v>-1</v>
      </c>
      <c r="AP22" s="15">
        <f t="shared" si="6"/>
        <v>1</v>
      </c>
      <c r="AQ22" s="15">
        <f t="shared" si="6"/>
        <v>1</v>
      </c>
      <c r="AR22" s="15">
        <f t="shared" si="6"/>
        <v>1</v>
      </c>
      <c r="AS22" s="15">
        <f t="shared" si="6"/>
        <v>1</v>
      </c>
      <c r="AT22" s="15">
        <f t="shared" si="6"/>
        <v>1</v>
      </c>
      <c r="AU22" s="15">
        <f t="shared" si="6"/>
        <v>-1</v>
      </c>
      <c r="AV22" s="15">
        <f t="shared" si="6"/>
        <v>1</v>
      </c>
      <c r="AW22" s="15">
        <f t="shared" si="6"/>
        <v>1</v>
      </c>
      <c r="AX22" s="15">
        <f t="shared" si="6"/>
        <v>1</v>
      </c>
      <c r="AY22" s="15">
        <f t="shared" si="6"/>
        <v>1</v>
      </c>
      <c r="AZ22" s="15">
        <f t="shared" si="6"/>
        <v>1</v>
      </c>
      <c r="BA22" s="15">
        <f t="shared" si="6"/>
        <v>1</v>
      </c>
      <c r="BB22" s="15">
        <f t="shared" si="6"/>
        <v>1</v>
      </c>
      <c r="BC22" s="15">
        <f t="shared" si="6"/>
        <v>1</v>
      </c>
      <c r="BD22" s="15">
        <f t="shared" si="6"/>
        <v>1</v>
      </c>
      <c r="BE22" s="15">
        <f t="shared" si="6"/>
        <v>1</v>
      </c>
      <c r="BF22" s="15">
        <f t="shared" si="6"/>
        <v>1</v>
      </c>
      <c r="BG22" s="15">
        <f t="shared" si="6"/>
        <v>1</v>
      </c>
      <c r="BH22" s="15">
        <f t="shared" si="6"/>
        <v>1</v>
      </c>
      <c r="BI22" s="15">
        <f t="shared" si="6"/>
        <v>1</v>
      </c>
      <c r="BJ22" s="15">
        <f t="shared" si="6"/>
        <v>1</v>
      </c>
      <c r="BK22" s="15">
        <f t="shared" si="6"/>
        <v>-1</v>
      </c>
      <c r="BL22" s="15">
        <f t="shared" si="6"/>
        <v>1</v>
      </c>
      <c r="BM22" s="15">
        <f t="shared" si="6"/>
        <v>-1</v>
      </c>
      <c r="BN22" s="15">
        <f t="shared" si="6"/>
        <v>1</v>
      </c>
      <c r="BO22" s="15">
        <f t="shared" si="6"/>
        <v>1</v>
      </c>
      <c r="BP22" s="15">
        <f t="shared" ref="BP22:CD22" si="7">IF(BP23&gt;0,1,-1)</f>
        <v>1</v>
      </c>
      <c r="BQ22" s="15">
        <f t="shared" si="7"/>
        <v>1</v>
      </c>
      <c r="BR22" s="15">
        <f t="shared" si="7"/>
        <v>1</v>
      </c>
      <c r="BS22" s="15">
        <f t="shared" si="7"/>
        <v>1</v>
      </c>
      <c r="BT22" s="15">
        <f t="shared" si="7"/>
        <v>1</v>
      </c>
      <c r="BU22" s="15">
        <f t="shared" si="7"/>
        <v>1</v>
      </c>
      <c r="BV22" s="15">
        <f t="shared" si="7"/>
        <v>1</v>
      </c>
      <c r="BW22" s="15">
        <f t="shared" si="7"/>
        <v>1</v>
      </c>
      <c r="BX22" s="15">
        <f t="shared" si="7"/>
        <v>-1</v>
      </c>
      <c r="BY22" s="15">
        <f t="shared" si="7"/>
        <v>1</v>
      </c>
      <c r="BZ22" s="15">
        <f t="shared" si="7"/>
        <v>1</v>
      </c>
      <c r="CA22" s="15">
        <f t="shared" si="7"/>
        <v>-1</v>
      </c>
      <c r="CB22" s="15">
        <f t="shared" si="7"/>
        <v>-1</v>
      </c>
      <c r="CC22" s="15">
        <f t="shared" si="7"/>
        <v>1</v>
      </c>
      <c r="CD22" s="15">
        <f t="shared" si="7"/>
        <v>1</v>
      </c>
    </row>
    <row r="23" spans="1:82" s="24" customFormat="1">
      <c r="A23" s="24" t="s">
        <v>1243</v>
      </c>
      <c r="C23" s="26">
        <f>C18-C6</f>
        <v>-3584873</v>
      </c>
      <c r="D23" s="26">
        <f t="shared" ref="D23:BO23" si="8">D18-D6</f>
        <v>-19621206</v>
      </c>
      <c r="E23" s="26">
        <f t="shared" si="8"/>
        <v>6595735</v>
      </c>
      <c r="F23" s="26">
        <f t="shared" si="8"/>
        <v>157296922</v>
      </c>
      <c r="G23" s="26">
        <f t="shared" si="8"/>
        <v>-16910878</v>
      </c>
      <c r="H23" s="26">
        <f t="shared" si="8"/>
        <v>-29435515</v>
      </c>
      <c r="I23" s="26">
        <f t="shared" si="8"/>
        <v>-22770654</v>
      </c>
      <c r="J23" s="26">
        <f t="shared" si="8"/>
        <v>-133412</v>
      </c>
      <c r="K23" s="26">
        <f t="shared" si="8"/>
        <v>-3387383</v>
      </c>
      <c r="L23" s="26">
        <f t="shared" si="8"/>
        <v>1938679418</v>
      </c>
      <c r="M23" s="26">
        <f t="shared" si="8"/>
        <v>368504450</v>
      </c>
      <c r="N23" s="26">
        <f t="shared" si="8"/>
        <v>-939878</v>
      </c>
      <c r="O23" s="26">
        <f t="shared" si="8"/>
        <v>-35079508</v>
      </c>
      <c r="P23" s="26">
        <f t="shared" si="8"/>
        <v>-40440656</v>
      </c>
      <c r="Q23" s="26">
        <f t="shared" si="8"/>
        <v>-1304013</v>
      </c>
      <c r="R23" s="26">
        <f t="shared" si="8"/>
        <v>-43882353</v>
      </c>
      <c r="S23" s="26">
        <f t="shared" si="8"/>
        <v>-41022308</v>
      </c>
      <c r="T23" s="26">
        <f t="shared" si="8"/>
        <v>159822657</v>
      </c>
      <c r="U23" s="26">
        <f t="shared" si="8"/>
        <v>-33770138</v>
      </c>
      <c r="V23" s="26">
        <f t="shared" si="8"/>
        <v>-27395906</v>
      </c>
      <c r="W23" s="26">
        <f t="shared" si="8"/>
        <v>272701264</v>
      </c>
      <c r="X23" s="26">
        <f t="shared" si="8"/>
        <v>1825589</v>
      </c>
      <c r="Y23" s="26">
        <f t="shared" si="8"/>
        <v>7871713</v>
      </c>
      <c r="Z23" s="26">
        <f t="shared" si="8"/>
        <v>12699692</v>
      </c>
      <c r="AA23" s="26">
        <f t="shared" si="8"/>
        <v>3987117</v>
      </c>
      <c r="AB23" s="26">
        <f t="shared" si="8"/>
        <v>4729787</v>
      </c>
      <c r="AC23" s="26">
        <f t="shared" si="8"/>
        <v>5549869</v>
      </c>
      <c r="AD23" s="26">
        <f t="shared" si="8"/>
        <v>20517337</v>
      </c>
      <c r="AE23" s="26">
        <f t="shared" si="8"/>
        <v>3310846</v>
      </c>
      <c r="AF23" s="26">
        <f t="shared" si="8"/>
        <v>10004082</v>
      </c>
      <c r="AG23" s="26">
        <f t="shared" si="8"/>
        <v>134335578</v>
      </c>
      <c r="AH23" s="26">
        <f t="shared" si="8"/>
        <v>2194824</v>
      </c>
      <c r="AI23" s="26">
        <f t="shared" si="8"/>
        <v>795866</v>
      </c>
      <c r="AJ23" s="26">
        <f t="shared" si="8"/>
        <v>101171848</v>
      </c>
      <c r="AK23" s="26">
        <f t="shared" si="8"/>
        <v>1929210</v>
      </c>
      <c r="AL23" s="26">
        <f t="shared" si="8"/>
        <v>4821100</v>
      </c>
      <c r="AM23" s="26">
        <f t="shared" si="8"/>
        <v>-11021501</v>
      </c>
      <c r="AN23" s="26">
        <f t="shared" si="8"/>
        <v>-160757</v>
      </c>
      <c r="AO23" s="26">
        <f t="shared" si="8"/>
        <v>-1753796</v>
      </c>
      <c r="AP23" s="26">
        <f t="shared" si="8"/>
        <v>64411165</v>
      </c>
      <c r="AQ23" s="26">
        <f t="shared" si="8"/>
        <v>3418464</v>
      </c>
      <c r="AR23" s="26">
        <f t="shared" si="8"/>
        <v>11768745</v>
      </c>
      <c r="AS23" s="26">
        <f t="shared" si="8"/>
        <v>213963206</v>
      </c>
      <c r="AT23" s="26">
        <f t="shared" si="8"/>
        <v>9269550</v>
      </c>
      <c r="AU23" s="26">
        <f t="shared" si="8"/>
        <v>-139051</v>
      </c>
      <c r="AV23" s="26">
        <f t="shared" si="8"/>
        <v>35082138</v>
      </c>
      <c r="AW23" s="26">
        <f t="shared" si="8"/>
        <v>67359363</v>
      </c>
      <c r="AX23" s="26">
        <f t="shared" si="8"/>
        <v>8012551</v>
      </c>
      <c r="AY23" s="26">
        <f t="shared" si="8"/>
        <v>10593892</v>
      </c>
      <c r="AZ23" s="26">
        <f t="shared" si="8"/>
        <v>48706414</v>
      </c>
      <c r="BA23" s="26">
        <f t="shared" si="8"/>
        <v>175473024</v>
      </c>
      <c r="BB23" s="26">
        <f t="shared" si="8"/>
        <v>4240421</v>
      </c>
      <c r="BC23" s="26">
        <f t="shared" si="8"/>
        <v>22059059</v>
      </c>
      <c r="BD23" s="26">
        <f t="shared" si="8"/>
        <v>1445568</v>
      </c>
      <c r="BE23" s="26">
        <f t="shared" si="8"/>
        <v>3351138</v>
      </c>
      <c r="BF23" s="26">
        <f t="shared" si="8"/>
        <v>6397270</v>
      </c>
      <c r="BG23" s="26">
        <f t="shared" si="8"/>
        <v>248576668</v>
      </c>
      <c r="BH23" s="26">
        <f t="shared" si="8"/>
        <v>160631813</v>
      </c>
      <c r="BI23" s="26">
        <f t="shared" si="8"/>
        <v>14995293</v>
      </c>
      <c r="BJ23" s="26">
        <f t="shared" si="8"/>
        <v>2404648</v>
      </c>
      <c r="BK23" s="26">
        <f t="shared" si="8"/>
        <v>-1526541</v>
      </c>
      <c r="BL23" s="26">
        <f t="shared" si="8"/>
        <v>47555832</v>
      </c>
      <c r="BM23" s="26">
        <f t="shared" si="8"/>
        <v>-18439882</v>
      </c>
      <c r="BN23" s="26">
        <f t="shared" si="8"/>
        <v>120797969</v>
      </c>
      <c r="BO23" s="26">
        <f t="shared" si="8"/>
        <v>192611554</v>
      </c>
      <c r="BP23" s="26">
        <f t="shared" ref="BP23:CD23" si="9">BP18-BP6</f>
        <v>5811857</v>
      </c>
      <c r="BQ23" s="26">
        <f t="shared" si="9"/>
        <v>591937</v>
      </c>
      <c r="BR23" s="26">
        <f t="shared" si="9"/>
        <v>5233933</v>
      </c>
      <c r="BS23" s="26">
        <f t="shared" si="9"/>
        <v>2509498</v>
      </c>
      <c r="BT23" s="26">
        <f t="shared" si="9"/>
        <v>4300325</v>
      </c>
      <c r="BU23" s="26">
        <f t="shared" si="9"/>
        <v>3662207</v>
      </c>
      <c r="BV23" s="26">
        <f t="shared" si="9"/>
        <v>14341033</v>
      </c>
      <c r="BW23" s="26">
        <f t="shared" si="9"/>
        <v>437570</v>
      </c>
      <c r="BX23" s="26">
        <f t="shared" si="9"/>
        <v>-443564</v>
      </c>
      <c r="BY23" s="26">
        <f t="shared" si="9"/>
        <v>25186667</v>
      </c>
      <c r="BZ23" s="26">
        <f t="shared" si="9"/>
        <v>7928163</v>
      </c>
      <c r="CA23" s="26">
        <f t="shared" si="9"/>
        <v>-745435</v>
      </c>
      <c r="CB23" s="26">
        <f t="shared" si="9"/>
        <v>-795641</v>
      </c>
      <c r="CC23" s="26">
        <f t="shared" si="9"/>
        <v>132133970</v>
      </c>
      <c r="CD23" s="26">
        <f t="shared" si="9"/>
        <v>283175</v>
      </c>
    </row>
    <row r="25" spans="1:82">
      <c r="A25" t="s">
        <v>1224</v>
      </c>
      <c r="C25" s="15">
        <f>STDEV(C6:C18)</f>
        <v>4389137.8199669048</v>
      </c>
      <c r="D25" s="15">
        <f t="shared" ref="D25:BO25" si="10">STDEV(D6:D18)</f>
        <v>11159881.605238546</v>
      </c>
      <c r="E25" s="15">
        <f t="shared" si="10"/>
        <v>3123421.4415336493</v>
      </c>
      <c r="F25" s="15">
        <f t="shared" si="10"/>
        <v>53224527.706898727</v>
      </c>
      <c r="G25" s="15">
        <f t="shared" si="10"/>
        <v>7396739.7098419825</v>
      </c>
      <c r="H25" s="15">
        <f t="shared" si="10"/>
        <v>15706602.931047715</v>
      </c>
      <c r="I25" s="15">
        <f t="shared" si="10"/>
        <v>5899903.0211332645</v>
      </c>
      <c r="J25" s="15">
        <f t="shared" si="10"/>
        <v>2285647.4989901884</v>
      </c>
      <c r="K25" s="15">
        <f t="shared" si="10"/>
        <v>1891863.867608984</v>
      </c>
      <c r="L25" s="15">
        <f t="shared" si="10"/>
        <v>818431535.56812358</v>
      </c>
      <c r="M25" s="15">
        <f t="shared" si="10"/>
        <v>147070237.39069402</v>
      </c>
      <c r="N25" s="15">
        <f t="shared" si="10"/>
        <v>1408770.5080610414</v>
      </c>
      <c r="O25" s="15">
        <f t="shared" si="10"/>
        <v>16708768.611574342</v>
      </c>
      <c r="P25" s="15">
        <f t="shared" si="10"/>
        <v>15477782.630767906</v>
      </c>
      <c r="Q25" s="15">
        <f t="shared" si="10"/>
        <v>1114753.5803499816</v>
      </c>
      <c r="R25" s="15">
        <f t="shared" si="10"/>
        <v>21472754.262819763</v>
      </c>
      <c r="S25" s="15">
        <f t="shared" si="10"/>
        <v>18055213.452017307</v>
      </c>
      <c r="T25" s="15">
        <f t="shared" si="10"/>
        <v>56887087.516860768</v>
      </c>
      <c r="U25" s="15">
        <f t="shared" si="10"/>
        <v>15950680.608922178</v>
      </c>
      <c r="V25" s="15">
        <f t="shared" si="10"/>
        <v>12635136.961669391</v>
      </c>
      <c r="W25" s="15">
        <f t="shared" si="10"/>
        <v>110154623.91907822</v>
      </c>
      <c r="X25" s="15">
        <f t="shared" si="10"/>
        <v>2032069.5907900624</v>
      </c>
      <c r="Y25" s="15">
        <f t="shared" si="10"/>
        <v>2636335.0413859421</v>
      </c>
      <c r="Z25" s="15">
        <f t="shared" si="10"/>
        <v>3753657.8199662045</v>
      </c>
      <c r="AA25" s="15">
        <f t="shared" si="10"/>
        <v>2853930.4555142154</v>
      </c>
      <c r="AB25" s="15">
        <f t="shared" si="10"/>
        <v>1725909.2380761926</v>
      </c>
      <c r="AC25" s="15">
        <f t="shared" si="10"/>
        <v>2278113.5209172298</v>
      </c>
      <c r="AD25" s="15">
        <f t="shared" si="10"/>
        <v>6598145.3620387102</v>
      </c>
      <c r="AE25" s="15">
        <f t="shared" si="10"/>
        <v>1430968.9820173224</v>
      </c>
      <c r="AF25" s="15">
        <f t="shared" si="10"/>
        <v>4164157.6519081094</v>
      </c>
      <c r="AG25" s="15">
        <f t="shared" si="10"/>
        <v>45420497.394764714</v>
      </c>
      <c r="AH25" s="15">
        <f t="shared" si="10"/>
        <v>827643.14208322752</v>
      </c>
      <c r="AI25" s="15">
        <f t="shared" si="10"/>
        <v>322340.30934040295</v>
      </c>
      <c r="AJ25" s="15">
        <f t="shared" si="10"/>
        <v>31056326.954179373</v>
      </c>
      <c r="AK25" s="15">
        <f t="shared" si="10"/>
        <v>1172232.1512579082</v>
      </c>
      <c r="AL25" s="15">
        <f t="shared" si="10"/>
        <v>1584517.0478536701</v>
      </c>
      <c r="AM25" s="15">
        <f t="shared" si="10"/>
        <v>3173575.1184644573</v>
      </c>
      <c r="AN25" s="15">
        <f t="shared" si="10"/>
        <v>55423.232476009049</v>
      </c>
      <c r="AO25" s="15">
        <f t="shared" si="10"/>
        <v>799372.9570924599</v>
      </c>
      <c r="AP25" s="15">
        <f t="shared" si="10"/>
        <v>21788706.712970991</v>
      </c>
      <c r="AQ25" s="15">
        <f t="shared" si="10"/>
        <v>1228714.2008214239</v>
      </c>
      <c r="AR25" s="15">
        <f t="shared" si="10"/>
        <v>4299833.047244831</v>
      </c>
      <c r="AS25" s="15">
        <f t="shared" si="10"/>
        <v>67389683.679380953</v>
      </c>
      <c r="AT25" s="15">
        <f t="shared" si="10"/>
        <v>3718513.7880263054</v>
      </c>
      <c r="AU25" s="15">
        <f t="shared" si="10"/>
        <v>1916069.873143933</v>
      </c>
      <c r="AV25" s="15">
        <f t="shared" si="10"/>
        <v>14159520.331194343</v>
      </c>
      <c r="AW25" s="15">
        <f t="shared" si="10"/>
        <v>26205406.760001369</v>
      </c>
      <c r="AX25" s="15">
        <f t="shared" si="10"/>
        <v>4455770.3415957037</v>
      </c>
      <c r="AY25" s="15">
        <f t="shared" si="10"/>
        <v>4888461.6386810029</v>
      </c>
      <c r="AZ25" s="15">
        <f t="shared" si="10"/>
        <v>22161010.109395795</v>
      </c>
      <c r="BA25" s="15">
        <f t="shared" si="10"/>
        <v>60515051.859910853</v>
      </c>
      <c r="BB25" s="15">
        <f t="shared" si="10"/>
        <v>2975999.4946726272</v>
      </c>
      <c r="BC25" s="15">
        <f t="shared" si="10"/>
        <v>10364314.703558622</v>
      </c>
      <c r="BD25" s="15">
        <f t="shared" si="10"/>
        <v>1584174.3313261012</v>
      </c>
      <c r="BE25" s="15">
        <f t="shared" si="10"/>
        <v>2310907.7367576268</v>
      </c>
      <c r="BF25" s="15">
        <f t="shared" si="10"/>
        <v>2729887.3460529279</v>
      </c>
      <c r="BG25" s="15">
        <f t="shared" si="10"/>
        <v>81513693.884282395</v>
      </c>
      <c r="BH25" s="15">
        <f t="shared" si="10"/>
        <v>58331806.6151262</v>
      </c>
      <c r="BI25" s="15">
        <f t="shared" si="10"/>
        <v>9656773.3149760999</v>
      </c>
      <c r="BJ25" s="15">
        <f t="shared" si="10"/>
        <v>2039906.9525634006</v>
      </c>
      <c r="BK25" s="15">
        <f t="shared" si="10"/>
        <v>818041.30013051943</v>
      </c>
      <c r="BL25" s="15">
        <f t="shared" si="10"/>
        <v>19452764.243678559</v>
      </c>
      <c r="BM25" s="15">
        <f t="shared" si="10"/>
        <v>6684615.0360428821</v>
      </c>
      <c r="BN25" s="15">
        <f t="shared" si="10"/>
        <v>39645723.43183358</v>
      </c>
      <c r="BO25" s="15">
        <f t="shared" si="10"/>
        <v>67394025.059142753</v>
      </c>
      <c r="BP25" s="15">
        <f t="shared" ref="BP25:CD25" si="11">STDEV(BP6:BP18)</f>
        <v>6018773.5696893279</v>
      </c>
      <c r="BQ25" s="15">
        <f t="shared" si="11"/>
        <v>319362.57976252778</v>
      </c>
      <c r="BR25" s="15">
        <f t="shared" si="11"/>
        <v>4073158.0390091897</v>
      </c>
      <c r="BS25" s="15">
        <f t="shared" si="11"/>
        <v>956056.87842341827</v>
      </c>
      <c r="BT25" s="15">
        <f t="shared" si="11"/>
        <v>1821956.4861094886</v>
      </c>
      <c r="BU25" s="15">
        <f t="shared" si="11"/>
        <v>3538643.8995395033</v>
      </c>
      <c r="BV25" s="15">
        <f t="shared" si="11"/>
        <v>4218024.9954815814</v>
      </c>
      <c r="BW25" s="15">
        <f t="shared" si="11"/>
        <v>178342.81288146813</v>
      </c>
      <c r="BX25" s="15">
        <f t="shared" si="11"/>
        <v>803593.76714755408</v>
      </c>
      <c r="BY25" s="15">
        <f t="shared" si="11"/>
        <v>8912547.2297018766</v>
      </c>
      <c r="BZ25" s="15">
        <f t="shared" si="11"/>
        <v>11636779.240791725</v>
      </c>
      <c r="CA25" s="15">
        <f t="shared" si="11"/>
        <v>3439123.9021955961</v>
      </c>
      <c r="CB25" s="15">
        <f t="shared" si="11"/>
        <v>1142475.9380438856</v>
      </c>
      <c r="CC25" s="15">
        <f t="shared" si="11"/>
        <v>43823449.891221501</v>
      </c>
      <c r="CD25" s="15">
        <f t="shared" si="11"/>
        <v>342070.82689582329</v>
      </c>
    </row>
    <row r="27" spans="1:82">
      <c r="B27" t="s">
        <v>1254</v>
      </c>
      <c r="C27" s="15">
        <v>586361568</v>
      </c>
      <c r="D27" s="12">
        <v>488599039</v>
      </c>
      <c r="E27" s="15">
        <v>948215101</v>
      </c>
      <c r="F27" s="14">
        <v>9969687980</v>
      </c>
      <c r="G27" s="14">
        <v>336963923</v>
      </c>
      <c r="H27" s="14">
        <v>794462779</v>
      </c>
      <c r="I27" s="14">
        <v>339136056</v>
      </c>
      <c r="J27" s="14">
        <v>639560344</v>
      </c>
      <c r="K27" s="14">
        <v>705895455</v>
      </c>
      <c r="L27" s="20">
        <v>174958053773</v>
      </c>
      <c r="M27" s="14">
        <v>8992306105</v>
      </c>
      <c r="N27" s="14">
        <v>273594598</v>
      </c>
      <c r="O27" s="14">
        <v>748338217</v>
      </c>
      <c r="P27" s="14">
        <v>742591566</v>
      </c>
      <c r="Q27" s="14">
        <v>273507955</v>
      </c>
      <c r="R27" s="14">
        <v>674353021</v>
      </c>
      <c r="S27" s="15">
        <v>1168107004</v>
      </c>
      <c r="T27" s="18">
        <v>3950807489</v>
      </c>
      <c r="U27" s="14">
        <v>549827199</v>
      </c>
      <c r="V27" s="14">
        <v>972643946</v>
      </c>
      <c r="W27" s="15">
        <v>22267483718</v>
      </c>
      <c r="X27" s="14">
        <v>1113800464</v>
      </c>
      <c r="Y27" s="14">
        <v>226078325</v>
      </c>
      <c r="Z27" s="14">
        <v>772489868</v>
      </c>
      <c r="AA27" s="14">
        <v>548998176</v>
      </c>
      <c r="AB27" s="14">
        <v>643960069</v>
      </c>
      <c r="AC27" s="14">
        <v>589268307</v>
      </c>
      <c r="AD27" s="14">
        <v>891983736</v>
      </c>
      <c r="AE27" s="14">
        <v>295520040</v>
      </c>
      <c r="AF27" s="14">
        <v>1328199753</v>
      </c>
      <c r="AG27" s="14">
        <v>8277193785</v>
      </c>
      <c r="AH27" s="15">
        <v>299563983</v>
      </c>
      <c r="AI27" s="15">
        <v>114441652</v>
      </c>
      <c r="AJ27" s="15">
        <v>7320428976</v>
      </c>
      <c r="AK27" s="14">
        <v>428965668</v>
      </c>
      <c r="AL27" s="14">
        <v>240301348</v>
      </c>
      <c r="AM27" s="14">
        <v>559686325</v>
      </c>
      <c r="AN27" s="14">
        <v>113999465</v>
      </c>
      <c r="AO27" s="14">
        <v>215345430</v>
      </c>
      <c r="AP27" s="14">
        <v>3499758429</v>
      </c>
      <c r="AQ27" s="14">
        <v>229819698</v>
      </c>
      <c r="AR27" s="14">
        <v>1236195032</v>
      </c>
      <c r="AS27" s="14">
        <v>9103681319</v>
      </c>
      <c r="AT27" s="14">
        <v>998202713</v>
      </c>
      <c r="AU27" s="14">
        <v>424239727</v>
      </c>
      <c r="AV27" s="15">
        <v>4231515793</v>
      </c>
      <c r="AW27" s="14">
        <v>3971065989</v>
      </c>
      <c r="AX27" s="14">
        <v>743463158</v>
      </c>
      <c r="AY27" s="14">
        <v>1134951771</v>
      </c>
      <c r="AZ27" s="14">
        <v>7381988804</v>
      </c>
      <c r="BA27" s="14">
        <v>14217344091</v>
      </c>
      <c r="BB27" s="14">
        <v>1108378826</v>
      </c>
      <c r="BC27" s="14">
        <v>1536407104</v>
      </c>
      <c r="BD27" s="14">
        <v>337476477</v>
      </c>
      <c r="BE27" s="14">
        <v>1000181239</v>
      </c>
      <c r="BF27" s="14">
        <v>508873569</v>
      </c>
      <c r="BG27" s="14">
        <v>12884771902</v>
      </c>
      <c r="BH27" s="14">
        <v>8828268860</v>
      </c>
      <c r="BI27" s="14">
        <v>3798264871</v>
      </c>
      <c r="BJ27" s="14">
        <v>1516795293</v>
      </c>
      <c r="BK27" s="14">
        <v>202565380</v>
      </c>
      <c r="BL27" s="14">
        <v>3854034005</v>
      </c>
      <c r="BM27" s="14">
        <v>1884675456</v>
      </c>
      <c r="BN27" s="14">
        <v>5741534613</v>
      </c>
      <c r="BO27" s="14">
        <v>11857765532</v>
      </c>
      <c r="BP27" s="14">
        <v>2029035734</v>
      </c>
      <c r="BQ27" s="14">
        <v>80032081</v>
      </c>
      <c r="BR27" s="14">
        <v>579213625</v>
      </c>
      <c r="BS27" s="14">
        <v>161231373</v>
      </c>
      <c r="BT27" s="14">
        <v>386153735</v>
      </c>
      <c r="BU27" s="14">
        <v>863935824</v>
      </c>
      <c r="BV27" s="14">
        <v>603478828</v>
      </c>
      <c r="BW27" s="14">
        <v>33783024</v>
      </c>
      <c r="BX27" s="14">
        <v>281702880</v>
      </c>
      <c r="BY27" s="14">
        <v>1183131021</v>
      </c>
      <c r="BZ27" s="14">
        <v>1650365725</v>
      </c>
      <c r="CA27" s="14">
        <v>570669407</v>
      </c>
      <c r="CB27" s="14">
        <v>242598985</v>
      </c>
      <c r="CC27" s="14">
        <v>6128375844</v>
      </c>
      <c r="CD27" s="14">
        <v>9414025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7109375" customWidth="1"/>
    <col min="2" max="2" width="18.7109375" style="14" customWidth="1"/>
    <col min="3" max="3" width="15.5703125" customWidth="1"/>
    <col min="4" max="4" width="15.85546875" customWidth="1"/>
    <col min="5" max="5" width="16.85546875" customWidth="1"/>
    <col min="6" max="6" width="15.140625" customWidth="1"/>
    <col min="7" max="7" width="14.5703125" customWidth="1"/>
    <col min="8" max="8" width="12.7109375" customWidth="1"/>
  </cols>
  <sheetData>
    <row r="1" spans="1:8" ht="127.5">
      <c r="A1" s="29" t="s">
        <v>59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18211960</v>
      </c>
      <c r="C9" s="43" t="s">
        <v>714</v>
      </c>
      <c r="D9" s="43">
        <v>4000</v>
      </c>
      <c r="E9" s="43">
        <v>0</v>
      </c>
      <c r="F9" s="43">
        <v>5629375</v>
      </c>
      <c r="G9" s="43" t="s">
        <v>715</v>
      </c>
      <c r="H9" s="7">
        <f>B9+D9+F9</f>
        <v>23845335</v>
      </c>
    </row>
    <row r="10" spans="1:8" ht="15.75" thickBot="1">
      <c r="A10" s="33">
        <v>41306</v>
      </c>
      <c r="B10" s="43">
        <v>19324907</v>
      </c>
      <c r="C10" s="43" t="s">
        <v>716</v>
      </c>
      <c r="D10" s="43">
        <v>4000</v>
      </c>
      <c r="E10" s="43">
        <v>0</v>
      </c>
      <c r="F10" s="43">
        <v>5872573</v>
      </c>
      <c r="G10" s="43" t="s">
        <v>717</v>
      </c>
      <c r="H10" s="7">
        <f t="shared" ref="H10:H21" si="0">B10+D10+F10</f>
        <v>25201480</v>
      </c>
    </row>
    <row r="11" spans="1:8" ht="15.75" thickBot="1">
      <c r="A11" s="33">
        <v>41334</v>
      </c>
      <c r="B11" s="43">
        <v>26405959</v>
      </c>
      <c r="C11" s="43" t="s">
        <v>718</v>
      </c>
      <c r="D11" s="43">
        <v>4000</v>
      </c>
      <c r="E11" s="43">
        <v>0</v>
      </c>
      <c r="F11" s="43">
        <v>5941457</v>
      </c>
      <c r="G11" s="43" t="s">
        <v>719</v>
      </c>
      <c r="H11" s="7">
        <f t="shared" si="0"/>
        <v>32351416</v>
      </c>
    </row>
    <row r="12" spans="1:8" ht="15.75" thickBot="1">
      <c r="A12" s="33">
        <v>41365</v>
      </c>
      <c r="B12" s="43">
        <v>30309194</v>
      </c>
      <c r="C12" s="43" t="s">
        <v>720</v>
      </c>
      <c r="D12" s="43">
        <v>4000</v>
      </c>
      <c r="E12" s="43">
        <v>0</v>
      </c>
      <c r="F12" s="43">
        <v>6142927</v>
      </c>
      <c r="G12" s="43" t="s">
        <v>721</v>
      </c>
      <c r="H12" s="7">
        <f t="shared" si="0"/>
        <v>36456121</v>
      </c>
    </row>
    <row r="13" spans="1:8" ht="15.75" thickBot="1">
      <c r="A13" s="33">
        <v>41395</v>
      </c>
      <c r="B13" s="43">
        <v>29542786</v>
      </c>
      <c r="C13" s="43" t="s">
        <v>722</v>
      </c>
      <c r="D13" s="43">
        <v>4000</v>
      </c>
      <c r="E13" s="43">
        <v>0</v>
      </c>
      <c r="F13" s="43">
        <v>6308680</v>
      </c>
      <c r="G13" s="43" t="s">
        <v>723</v>
      </c>
      <c r="H13" s="7">
        <f t="shared" si="0"/>
        <v>35855466</v>
      </c>
    </row>
    <row r="14" spans="1:8" ht="15.75" thickBot="1">
      <c r="A14" s="33">
        <v>41426</v>
      </c>
      <c r="B14" s="43">
        <v>29595519</v>
      </c>
      <c r="C14" s="43" t="s">
        <v>724</v>
      </c>
      <c r="D14" s="43">
        <v>4000</v>
      </c>
      <c r="E14" s="43">
        <v>0</v>
      </c>
      <c r="F14" s="43">
        <v>6577383</v>
      </c>
      <c r="G14" s="43" t="s">
        <v>725</v>
      </c>
      <c r="H14" s="7">
        <f t="shared" si="0"/>
        <v>36176902</v>
      </c>
    </row>
    <row r="15" spans="1:8" ht="15.75" thickBot="1">
      <c r="A15" s="33">
        <v>41456</v>
      </c>
      <c r="B15" s="43">
        <v>29428453</v>
      </c>
      <c r="C15" s="43" t="s">
        <v>726</v>
      </c>
      <c r="D15" s="43">
        <v>4000</v>
      </c>
      <c r="E15" s="43">
        <v>0</v>
      </c>
      <c r="F15" s="43">
        <v>6624047</v>
      </c>
      <c r="G15" s="43" t="s">
        <v>727</v>
      </c>
      <c r="H15" s="7">
        <f t="shared" si="0"/>
        <v>36056500</v>
      </c>
    </row>
    <row r="16" spans="1:8" ht="15.75" thickBot="1">
      <c r="A16" s="33">
        <v>41487</v>
      </c>
      <c r="B16" s="43">
        <v>22759321</v>
      </c>
      <c r="C16" s="43" t="s">
        <v>728</v>
      </c>
      <c r="D16" s="43">
        <v>4000</v>
      </c>
      <c r="E16" s="43">
        <v>0</v>
      </c>
      <c r="F16" s="43">
        <v>6967932</v>
      </c>
      <c r="G16" s="43" t="s">
        <v>729</v>
      </c>
      <c r="H16" s="7">
        <f t="shared" si="0"/>
        <v>29731253</v>
      </c>
    </row>
    <row r="17" spans="1:8" ht="15.75" thickBot="1">
      <c r="A17" s="33">
        <v>41518</v>
      </c>
      <c r="B17" s="43">
        <v>22138868</v>
      </c>
      <c r="C17" s="43" t="s">
        <v>730</v>
      </c>
      <c r="D17" s="43">
        <v>4000</v>
      </c>
      <c r="E17" s="43">
        <v>0</v>
      </c>
      <c r="F17" s="43">
        <v>7255947</v>
      </c>
      <c r="G17" s="43" t="s">
        <v>731</v>
      </c>
      <c r="H17" s="7">
        <f t="shared" si="0"/>
        <v>29398815</v>
      </c>
    </row>
    <row r="18" spans="1:8" ht="15.75" thickBot="1">
      <c r="A18" s="33">
        <v>41548</v>
      </c>
      <c r="B18" s="43">
        <v>22001093</v>
      </c>
      <c r="C18" s="43" t="s">
        <v>732</v>
      </c>
      <c r="D18" s="43">
        <v>4000</v>
      </c>
      <c r="E18" s="43">
        <v>0</v>
      </c>
      <c r="F18" s="43">
        <v>7598547</v>
      </c>
      <c r="G18" s="43" t="s">
        <v>733</v>
      </c>
      <c r="H18" s="7">
        <f t="shared" si="0"/>
        <v>29603640</v>
      </c>
    </row>
    <row r="19" spans="1:8" ht="15.75" thickBot="1">
      <c r="A19" s="34">
        <v>41579</v>
      </c>
      <c r="B19" s="35">
        <v>22138028</v>
      </c>
      <c r="C19" s="35" t="s">
        <v>734</v>
      </c>
      <c r="D19" s="43">
        <v>4000</v>
      </c>
      <c r="E19" s="35">
        <v>0</v>
      </c>
      <c r="F19" s="35">
        <v>7357395</v>
      </c>
      <c r="G19" s="35" t="s">
        <v>735</v>
      </c>
      <c r="H19" s="7">
        <f t="shared" si="0"/>
        <v>29499423</v>
      </c>
    </row>
    <row r="20" spans="1:8" ht="15.75" thickBot="1">
      <c r="A20" s="33">
        <v>41609</v>
      </c>
      <c r="B20" s="43">
        <v>17976683</v>
      </c>
      <c r="C20" s="43" t="s">
        <v>736</v>
      </c>
      <c r="D20" s="43">
        <v>4000</v>
      </c>
      <c r="E20" s="43" t="s">
        <v>737</v>
      </c>
      <c r="F20" s="43">
        <v>7594341</v>
      </c>
      <c r="G20" s="43" t="s">
        <v>738</v>
      </c>
      <c r="H20" s="7">
        <f t="shared" si="0"/>
        <v>25575024</v>
      </c>
    </row>
    <row r="21" spans="1:8" ht="15.75" thickBot="1">
      <c r="A21" s="33">
        <v>41640</v>
      </c>
      <c r="B21" s="43">
        <v>19223382</v>
      </c>
      <c r="C21" s="43" t="s">
        <v>739</v>
      </c>
      <c r="D21" s="43">
        <v>4000</v>
      </c>
      <c r="E21" s="43">
        <v>0</v>
      </c>
      <c r="F21" s="43">
        <v>7808021</v>
      </c>
      <c r="G21" s="43" t="s">
        <v>740</v>
      </c>
      <c r="H21" s="7">
        <f t="shared" si="0"/>
        <v>27035403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7109375" customWidth="1"/>
    <col min="2" max="2" width="16" style="14" customWidth="1"/>
    <col min="3" max="3" width="16.28515625" customWidth="1"/>
    <col min="4" max="4" width="17.140625" customWidth="1"/>
    <col min="5" max="5" width="17.5703125" customWidth="1"/>
    <col min="6" max="6" width="15" customWidth="1"/>
    <col min="7" max="7" width="16.28515625" customWidth="1"/>
    <col min="8" max="8" width="12.7109375" customWidth="1"/>
  </cols>
  <sheetData>
    <row r="1" spans="1:8" ht="102">
      <c r="A1" s="29" t="s">
        <v>63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1639629</v>
      </c>
      <c r="C9" s="43">
        <v>0</v>
      </c>
      <c r="D9" s="43">
        <v>35000</v>
      </c>
      <c r="E9" s="43">
        <v>0</v>
      </c>
      <c r="F9" s="43">
        <v>474335</v>
      </c>
      <c r="G9" s="43" t="s">
        <v>741</v>
      </c>
      <c r="H9">
        <f>B9+D9+F9</f>
        <v>2148964</v>
      </c>
    </row>
    <row r="10" spans="1:8" ht="15.75" thickBot="1">
      <c r="A10" s="33">
        <v>41306</v>
      </c>
      <c r="B10" s="43">
        <v>1648033</v>
      </c>
      <c r="C10" s="43">
        <v>0</v>
      </c>
      <c r="D10" s="43">
        <v>35000</v>
      </c>
      <c r="E10" s="43">
        <v>0</v>
      </c>
      <c r="F10" s="43">
        <v>482353</v>
      </c>
      <c r="G10" s="43" t="s">
        <v>742</v>
      </c>
      <c r="H10">
        <f t="shared" ref="H10:H21" si="0">B10+D10+F10</f>
        <v>2165386</v>
      </c>
    </row>
    <row r="11" spans="1:8" ht="15.75" thickBot="1">
      <c r="A11" s="33">
        <v>41334</v>
      </c>
      <c r="B11" s="43">
        <v>1692253</v>
      </c>
      <c r="C11" s="43">
        <v>0</v>
      </c>
      <c r="D11" s="43">
        <v>35000</v>
      </c>
      <c r="E11" s="43">
        <v>0</v>
      </c>
      <c r="F11" s="43">
        <v>489173</v>
      </c>
      <c r="G11" s="43" t="s">
        <v>743</v>
      </c>
      <c r="H11">
        <f t="shared" si="0"/>
        <v>2216426</v>
      </c>
    </row>
    <row r="12" spans="1:8" ht="15.75" thickBot="1">
      <c r="A12" s="33">
        <v>41365</v>
      </c>
      <c r="B12" s="43">
        <v>1338447</v>
      </c>
      <c r="C12" s="43">
        <v>0</v>
      </c>
      <c r="D12" s="43">
        <v>35000</v>
      </c>
      <c r="E12" s="43">
        <v>0</v>
      </c>
      <c r="F12" s="43">
        <v>490530</v>
      </c>
      <c r="G12" s="43" t="s">
        <v>744</v>
      </c>
      <c r="H12">
        <f t="shared" si="0"/>
        <v>1863977</v>
      </c>
    </row>
    <row r="13" spans="1:8" ht="15.75" thickBot="1">
      <c r="A13" s="33">
        <v>41395</v>
      </c>
      <c r="B13" s="43">
        <v>1573291</v>
      </c>
      <c r="C13" s="43">
        <v>0</v>
      </c>
      <c r="D13" s="43">
        <v>35000</v>
      </c>
      <c r="E13" s="43">
        <v>0</v>
      </c>
      <c r="F13" s="43">
        <v>500119</v>
      </c>
      <c r="G13" s="43" t="s">
        <v>745</v>
      </c>
      <c r="H13">
        <f t="shared" si="0"/>
        <v>2108410</v>
      </c>
    </row>
    <row r="14" spans="1:8" ht="15.75" thickBot="1">
      <c r="A14" s="33">
        <v>41426</v>
      </c>
      <c r="B14" s="43">
        <v>1673203</v>
      </c>
      <c r="C14" s="43">
        <v>0</v>
      </c>
      <c r="D14" s="43">
        <v>35000</v>
      </c>
      <c r="E14" s="43">
        <v>0</v>
      </c>
      <c r="F14" s="43">
        <v>517875</v>
      </c>
      <c r="G14" s="43" t="s">
        <v>746</v>
      </c>
      <c r="H14">
        <f t="shared" si="0"/>
        <v>2226078</v>
      </c>
    </row>
    <row r="15" spans="1:8" ht="15.75" thickBot="1">
      <c r="A15" s="33">
        <v>41456</v>
      </c>
      <c r="B15" s="43">
        <v>1131929</v>
      </c>
      <c r="C15" s="43">
        <v>0</v>
      </c>
      <c r="D15" s="43">
        <v>35000</v>
      </c>
      <c r="E15" s="43">
        <v>0</v>
      </c>
      <c r="F15" s="43">
        <v>513360</v>
      </c>
      <c r="G15" s="43" t="s">
        <v>747</v>
      </c>
      <c r="H15">
        <f t="shared" si="0"/>
        <v>1680289</v>
      </c>
    </row>
    <row r="16" spans="1:8" ht="15.75" thickBot="1">
      <c r="A16" s="33">
        <v>41487</v>
      </c>
      <c r="B16" s="43">
        <v>1311039</v>
      </c>
      <c r="C16" s="43">
        <v>0</v>
      </c>
      <c r="D16" s="43">
        <v>35000</v>
      </c>
      <c r="E16" s="43">
        <v>0</v>
      </c>
      <c r="F16" s="43">
        <v>521095</v>
      </c>
      <c r="G16" s="43" t="s">
        <v>748</v>
      </c>
      <c r="H16">
        <f t="shared" si="0"/>
        <v>1867134</v>
      </c>
    </row>
    <row r="17" spans="1:8" ht="15.75" thickBot="1">
      <c r="A17" s="33">
        <v>41518</v>
      </c>
      <c r="B17" s="43">
        <v>1345623</v>
      </c>
      <c r="C17" s="43">
        <v>0</v>
      </c>
      <c r="D17" s="43">
        <v>35000</v>
      </c>
      <c r="E17" s="43">
        <v>0</v>
      </c>
      <c r="F17" s="43">
        <v>530175</v>
      </c>
      <c r="G17" s="43" t="s">
        <v>749</v>
      </c>
      <c r="H17">
        <f t="shared" si="0"/>
        <v>1910798</v>
      </c>
    </row>
    <row r="18" spans="1:8" ht="15.75" thickBot="1">
      <c r="A18" s="33">
        <v>41548</v>
      </c>
      <c r="B18" s="43">
        <v>1213127</v>
      </c>
      <c r="C18" s="43">
        <v>0</v>
      </c>
      <c r="D18" s="43">
        <v>35000</v>
      </c>
      <c r="E18" s="43">
        <v>0</v>
      </c>
      <c r="F18" s="43">
        <v>481711</v>
      </c>
      <c r="G18" s="43">
        <v>856</v>
      </c>
      <c r="H18">
        <f t="shared" si="0"/>
        <v>1729838</v>
      </c>
    </row>
    <row r="19" spans="1:8" ht="15.75" thickBot="1">
      <c r="A19" s="33">
        <v>41579</v>
      </c>
      <c r="B19" s="43">
        <v>1496371</v>
      </c>
      <c r="C19" s="43">
        <v>0</v>
      </c>
      <c r="D19" s="43">
        <v>35000</v>
      </c>
      <c r="E19" s="43">
        <v>0</v>
      </c>
      <c r="F19" s="43">
        <v>499018</v>
      </c>
      <c r="G19" s="43">
        <v>959</v>
      </c>
      <c r="H19">
        <f t="shared" si="0"/>
        <v>2030389</v>
      </c>
    </row>
    <row r="20" spans="1:8" ht="15.75" thickBot="1">
      <c r="A20" s="34">
        <v>41609</v>
      </c>
      <c r="B20" s="35">
        <v>1589362</v>
      </c>
      <c r="C20" s="35">
        <v>0</v>
      </c>
      <c r="D20" s="43">
        <v>35000</v>
      </c>
      <c r="E20" s="35">
        <v>0</v>
      </c>
      <c r="F20" s="35">
        <v>544133</v>
      </c>
      <c r="G20" s="35" t="s">
        <v>750</v>
      </c>
      <c r="H20">
        <f t="shared" si="0"/>
        <v>2168495</v>
      </c>
    </row>
    <row r="21" spans="1:8" ht="15.75" thickBot="1">
      <c r="A21" s="33">
        <v>41640</v>
      </c>
      <c r="B21" s="43">
        <v>1697771</v>
      </c>
      <c r="C21" s="43">
        <v>0</v>
      </c>
      <c r="D21" s="43">
        <v>35000</v>
      </c>
      <c r="E21" s="43">
        <v>0</v>
      </c>
      <c r="F21" s="43">
        <v>531878</v>
      </c>
      <c r="G21" s="43" t="s">
        <v>751</v>
      </c>
      <c r="H21">
        <f t="shared" si="0"/>
        <v>2264649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7109375" customWidth="1"/>
    <col min="2" max="2" width="15.85546875" style="14" customWidth="1"/>
    <col min="3" max="3" width="16.28515625" customWidth="1"/>
    <col min="4" max="4" width="16" customWidth="1"/>
    <col min="5" max="5" width="14.5703125" customWidth="1"/>
    <col min="6" max="6" width="14.7109375" customWidth="1"/>
    <col min="7" max="8" width="12.5703125" customWidth="1"/>
  </cols>
  <sheetData>
    <row r="1" spans="1:8" ht="102">
      <c r="A1" s="29" t="s">
        <v>65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3071618</v>
      </c>
      <c r="C9" s="43">
        <v>0</v>
      </c>
      <c r="D9" s="43">
        <v>0</v>
      </c>
      <c r="E9" s="43">
        <v>0</v>
      </c>
      <c r="F9" s="43">
        <v>79236</v>
      </c>
      <c r="G9" s="43">
        <v>507</v>
      </c>
      <c r="H9" s="7">
        <f>B9+D9+F9</f>
        <v>3150854</v>
      </c>
    </row>
    <row r="10" spans="1:8" ht="15.75" thickBot="1">
      <c r="A10" s="33">
        <v>41306</v>
      </c>
      <c r="B10" s="43">
        <v>3059179</v>
      </c>
      <c r="C10" s="43">
        <v>0</v>
      </c>
      <c r="D10" s="43">
        <v>0</v>
      </c>
      <c r="E10" s="43">
        <v>0</v>
      </c>
      <c r="F10" s="43">
        <v>84455</v>
      </c>
      <c r="G10" s="43">
        <v>500</v>
      </c>
      <c r="H10" s="7">
        <f t="shared" ref="H10:H21" si="0">B10+D10+F10</f>
        <v>3143634</v>
      </c>
    </row>
    <row r="11" spans="1:8" ht="15.75" thickBot="1">
      <c r="A11" s="33">
        <v>41334</v>
      </c>
      <c r="B11" s="43">
        <v>3076948</v>
      </c>
      <c r="C11" s="43">
        <v>0</v>
      </c>
      <c r="D11" s="43">
        <v>0</v>
      </c>
      <c r="E11" s="43">
        <v>0</v>
      </c>
      <c r="F11" s="43">
        <v>89428</v>
      </c>
      <c r="G11" s="43">
        <v>511</v>
      </c>
      <c r="H11" s="7">
        <f t="shared" si="0"/>
        <v>3166376</v>
      </c>
    </row>
    <row r="12" spans="1:8" ht="15.75" thickBot="1">
      <c r="A12" s="33">
        <v>41365</v>
      </c>
      <c r="B12" s="43">
        <v>1098286</v>
      </c>
      <c r="C12" s="43">
        <v>0</v>
      </c>
      <c r="D12" s="43">
        <v>0</v>
      </c>
      <c r="E12" s="43">
        <v>0</v>
      </c>
      <c r="F12" s="43">
        <v>96132</v>
      </c>
      <c r="G12" s="43">
        <v>518</v>
      </c>
      <c r="H12" s="7">
        <f t="shared" si="0"/>
        <v>1194418</v>
      </c>
    </row>
    <row r="13" spans="1:8" ht="15.75" thickBot="1">
      <c r="A13" s="33">
        <v>41395</v>
      </c>
      <c r="B13" s="43">
        <v>1090744</v>
      </c>
      <c r="C13" s="43">
        <v>0</v>
      </c>
      <c r="D13" s="43">
        <v>0</v>
      </c>
      <c r="E13" s="43">
        <v>0</v>
      </c>
      <c r="F13" s="43">
        <v>99542</v>
      </c>
      <c r="G13" s="43">
        <v>521</v>
      </c>
      <c r="H13" s="7">
        <f t="shared" si="0"/>
        <v>1190286</v>
      </c>
    </row>
    <row r="14" spans="1:8" ht="15.75" thickBot="1">
      <c r="A14" s="33">
        <v>41426</v>
      </c>
      <c r="B14" s="43">
        <v>1082649</v>
      </c>
      <c r="C14" s="43">
        <v>0</v>
      </c>
      <c r="D14" s="43">
        <v>0</v>
      </c>
      <c r="E14" s="43">
        <v>0</v>
      </c>
      <c r="F14" s="43">
        <v>102778</v>
      </c>
      <c r="G14" s="43">
        <v>526</v>
      </c>
      <c r="H14" s="7">
        <f t="shared" si="0"/>
        <v>1185427</v>
      </c>
    </row>
    <row r="15" spans="1:8" ht="15.75" thickBot="1">
      <c r="A15" s="33">
        <v>41456</v>
      </c>
      <c r="B15" s="43">
        <v>1042537</v>
      </c>
      <c r="C15" s="43">
        <v>0</v>
      </c>
      <c r="D15" s="43">
        <v>0</v>
      </c>
      <c r="E15" s="43">
        <v>0</v>
      </c>
      <c r="F15" s="43">
        <v>108820</v>
      </c>
      <c r="G15" s="43">
        <v>545</v>
      </c>
      <c r="H15" s="7">
        <f t="shared" si="0"/>
        <v>1151357</v>
      </c>
    </row>
    <row r="16" spans="1:8" ht="15.75" thickBot="1">
      <c r="A16" s="33">
        <v>41487</v>
      </c>
      <c r="B16" s="43">
        <v>1025700</v>
      </c>
      <c r="C16" s="43">
        <v>0</v>
      </c>
      <c r="D16" s="43">
        <v>0</v>
      </c>
      <c r="E16" s="43">
        <v>0</v>
      </c>
      <c r="F16" s="43">
        <v>98671</v>
      </c>
      <c r="G16" s="43">
        <v>549</v>
      </c>
      <c r="H16" s="7">
        <f t="shared" si="0"/>
        <v>1124371</v>
      </c>
    </row>
    <row r="17" spans="1:8" ht="15.75" thickBot="1">
      <c r="A17" s="33">
        <v>41518</v>
      </c>
      <c r="B17" s="43">
        <v>1019427</v>
      </c>
      <c r="C17" s="43">
        <v>0</v>
      </c>
      <c r="D17" s="43">
        <v>0</v>
      </c>
      <c r="E17" s="43">
        <v>0</v>
      </c>
      <c r="F17" s="43">
        <v>102757</v>
      </c>
      <c r="G17" s="43">
        <v>554</v>
      </c>
      <c r="H17" s="7">
        <f t="shared" si="0"/>
        <v>1122184</v>
      </c>
    </row>
    <row r="18" spans="1:8" ht="15.75" thickBot="1">
      <c r="A18" s="33">
        <v>41548</v>
      </c>
      <c r="B18" s="43">
        <v>1023904</v>
      </c>
      <c r="C18" s="43">
        <v>0</v>
      </c>
      <c r="D18" s="43">
        <v>0</v>
      </c>
      <c r="E18" s="43">
        <v>0</v>
      </c>
      <c r="F18" s="43">
        <v>100658</v>
      </c>
      <c r="G18" s="43">
        <v>539</v>
      </c>
      <c r="H18" s="7">
        <f t="shared" si="0"/>
        <v>1124562</v>
      </c>
    </row>
    <row r="19" spans="1:8" ht="15.75" thickBot="1">
      <c r="A19" s="34">
        <v>41579</v>
      </c>
      <c r="B19" s="35">
        <v>1037099</v>
      </c>
      <c r="C19" s="35">
        <v>0</v>
      </c>
      <c r="D19" s="35">
        <v>0</v>
      </c>
      <c r="E19" s="35">
        <v>0</v>
      </c>
      <c r="F19" s="35">
        <v>105145</v>
      </c>
      <c r="G19" s="35">
        <v>534</v>
      </c>
      <c r="H19" s="7">
        <f t="shared" si="0"/>
        <v>1142244</v>
      </c>
    </row>
    <row r="20" spans="1:8" ht="15.75" thickBot="1">
      <c r="A20" s="33">
        <v>41609</v>
      </c>
      <c r="B20" s="43">
        <v>1043593</v>
      </c>
      <c r="C20" s="43">
        <v>0</v>
      </c>
      <c r="D20" s="43">
        <v>0</v>
      </c>
      <c r="E20" s="43">
        <v>0</v>
      </c>
      <c r="F20" s="43">
        <v>109345</v>
      </c>
      <c r="G20" s="43">
        <v>552</v>
      </c>
      <c r="H20" s="7">
        <f t="shared" si="0"/>
        <v>1152938</v>
      </c>
    </row>
    <row r="21" spans="1:8" ht="15.75" thickBot="1">
      <c r="A21" s="33">
        <v>41640</v>
      </c>
      <c r="B21" s="43">
        <v>1025295</v>
      </c>
      <c r="C21" s="43">
        <v>0</v>
      </c>
      <c r="D21" s="43">
        <v>0</v>
      </c>
      <c r="E21" s="43">
        <v>0</v>
      </c>
      <c r="F21" s="43">
        <v>121797</v>
      </c>
      <c r="G21" s="43">
        <v>543</v>
      </c>
      <c r="H21" s="7">
        <f t="shared" si="0"/>
        <v>1147092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42578125" customWidth="1"/>
    <col min="2" max="2" width="15.85546875" style="15" customWidth="1"/>
    <col min="3" max="3" width="15.7109375" customWidth="1"/>
    <col min="4" max="4" width="16.5703125" customWidth="1"/>
    <col min="5" max="5" width="14.28515625" customWidth="1"/>
    <col min="6" max="6" width="15" customWidth="1"/>
    <col min="7" max="7" width="14.5703125" customWidth="1"/>
    <col min="8" max="8" width="15" customWidth="1"/>
  </cols>
  <sheetData>
    <row r="1" spans="1:8" ht="76.5">
      <c r="A1" s="29" t="s">
        <v>41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>
      <c r="A6" s="77" t="s">
        <v>1</v>
      </c>
      <c r="B6" s="82" t="s">
        <v>175</v>
      </c>
      <c r="C6" s="82"/>
      <c r="D6" s="82" t="s">
        <v>176</v>
      </c>
      <c r="E6" s="82"/>
      <c r="F6" s="82" t="s">
        <v>177</v>
      </c>
      <c r="G6" s="82"/>
    </row>
    <row r="7" spans="1:8">
      <c r="A7" s="77"/>
      <c r="B7" s="83" t="s">
        <v>178</v>
      </c>
      <c r="C7" s="44" t="s">
        <v>179</v>
      </c>
      <c r="D7" s="83" t="s">
        <v>178</v>
      </c>
      <c r="E7" s="44" t="s">
        <v>179</v>
      </c>
      <c r="F7" s="83" t="s">
        <v>178</v>
      </c>
      <c r="G7" s="44" t="s">
        <v>179</v>
      </c>
    </row>
    <row r="8" spans="1:8" ht="15.75" thickBot="1">
      <c r="A8" s="78"/>
      <c r="B8" s="84"/>
      <c r="C8" s="45" t="s">
        <v>180</v>
      </c>
      <c r="D8" s="84"/>
      <c r="E8" s="45" t="s">
        <v>180</v>
      </c>
      <c r="F8" s="84"/>
      <c r="G8" s="45" t="s">
        <v>180</v>
      </c>
    </row>
    <row r="9" spans="1:8" ht="15.75" thickBot="1">
      <c r="A9" s="33">
        <v>41275</v>
      </c>
      <c r="B9" s="43">
        <v>93218</v>
      </c>
      <c r="C9" s="43">
        <v>0</v>
      </c>
      <c r="D9" s="43">
        <v>11000</v>
      </c>
      <c r="E9" s="43">
        <v>0</v>
      </c>
      <c r="F9" s="43">
        <v>115042</v>
      </c>
      <c r="G9" s="43">
        <v>604</v>
      </c>
      <c r="H9">
        <f>B9+D9+F9</f>
        <v>219260</v>
      </c>
    </row>
    <row r="10" spans="1:8" ht="15.75" thickBot="1">
      <c r="A10" s="33">
        <v>41306</v>
      </c>
      <c r="B10" s="43">
        <v>71487</v>
      </c>
      <c r="C10" s="43">
        <v>0</v>
      </c>
      <c r="D10" s="43">
        <v>11000</v>
      </c>
      <c r="E10" s="43">
        <v>0</v>
      </c>
      <c r="F10" s="43">
        <v>120370</v>
      </c>
      <c r="G10" s="43">
        <v>666</v>
      </c>
      <c r="H10">
        <f t="shared" ref="H10:H21" si="0">B10+D10+F10</f>
        <v>202857</v>
      </c>
    </row>
    <row r="11" spans="1:8" ht="15.75" thickBot="1">
      <c r="A11" s="33">
        <v>41334</v>
      </c>
      <c r="B11" s="43">
        <v>78932</v>
      </c>
      <c r="C11" s="43">
        <v>0</v>
      </c>
      <c r="D11" s="43">
        <v>11000</v>
      </c>
      <c r="E11" s="43">
        <v>0</v>
      </c>
      <c r="F11" s="43">
        <v>133063</v>
      </c>
      <c r="G11" s="43">
        <v>750</v>
      </c>
      <c r="H11">
        <f t="shared" si="0"/>
        <v>222995</v>
      </c>
    </row>
    <row r="12" spans="1:8" ht="15.75" thickBot="1">
      <c r="A12" s="33">
        <v>41365</v>
      </c>
      <c r="B12" s="43">
        <v>87978</v>
      </c>
      <c r="C12" s="43">
        <v>0</v>
      </c>
      <c r="D12" s="43">
        <v>11000</v>
      </c>
      <c r="E12" s="43">
        <v>0</v>
      </c>
      <c r="F12" s="43">
        <v>137221</v>
      </c>
      <c r="G12" s="43">
        <v>835</v>
      </c>
      <c r="H12">
        <f t="shared" si="0"/>
        <v>236199</v>
      </c>
    </row>
    <row r="13" spans="1:8" ht="15.75" thickBot="1">
      <c r="A13" s="33">
        <v>41395</v>
      </c>
      <c r="B13" s="43">
        <v>88064</v>
      </c>
      <c r="C13" s="43">
        <v>0</v>
      </c>
      <c r="D13" s="43">
        <v>0</v>
      </c>
      <c r="E13" s="43">
        <v>0</v>
      </c>
      <c r="F13" s="43">
        <v>133575</v>
      </c>
      <c r="G13" s="43">
        <v>913</v>
      </c>
      <c r="H13">
        <f t="shared" si="0"/>
        <v>221639</v>
      </c>
    </row>
    <row r="14" spans="1:8" ht="15.75" thickBot="1">
      <c r="A14" s="33">
        <v>41426</v>
      </c>
      <c r="B14" s="43">
        <v>112793</v>
      </c>
      <c r="C14" s="43">
        <v>0</v>
      </c>
      <c r="D14" s="43">
        <v>0</v>
      </c>
      <c r="E14" s="43">
        <v>0</v>
      </c>
      <c r="F14" s="43">
        <v>151833</v>
      </c>
      <c r="G14" s="43">
        <v>998</v>
      </c>
      <c r="H14">
        <f t="shared" si="0"/>
        <v>264626</v>
      </c>
    </row>
    <row r="15" spans="1:8" ht="15.75" thickBot="1">
      <c r="A15" s="33">
        <v>41456</v>
      </c>
      <c r="B15" s="43">
        <v>122940</v>
      </c>
      <c r="C15" s="43">
        <v>0</v>
      </c>
      <c r="D15" s="43">
        <v>0</v>
      </c>
      <c r="E15" s="43">
        <v>0</v>
      </c>
      <c r="F15" s="43">
        <v>157692</v>
      </c>
      <c r="G15" s="43" t="s">
        <v>752</v>
      </c>
      <c r="H15">
        <f t="shared" si="0"/>
        <v>280632</v>
      </c>
    </row>
    <row r="16" spans="1:8" ht="15.75" thickBot="1">
      <c r="A16" s="33">
        <v>41487</v>
      </c>
      <c r="B16" s="43">
        <v>120889</v>
      </c>
      <c r="C16" s="43">
        <v>0</v>
      </c>
      <c r="D16" s="43">
        <v>0</v>
      </c>
      <c r="E16" s="43">
        <v>0</v>
      </c>
      <c r="F16" s="43">
        <v>169181</v>
      </c>
      <c r="G16" s="43" t="s">
        <v>753</v>
      </c>
      <c r="H16">
        <f t="shared" si="0"/>
        <v>290070</v>
      </c>
    </row>
    <row r="17" spans="1:8" ht="15.75" thickBot="1">
      <c r="A17" s="33">
        <v>41518</v>
      </c>
      <c r="B17" s="43">
        <v>120720</v>
      </c>
      <c r="C17" s="43">
        <v>0</v>
      </c>
      <c r="D17" s="43">
        <v>0</v>
      </c>
      <c r="E17" s="43">
        <v>0</v>
      </c>
      <c r="F17" s="43">
        <v>168591</v>
      </c>
      <c r="G17" s="43" t="s">
        <v>754</v>
      </c>
      <c r="H17">
        <f t="shared" si="0"/>
        <v>289311</v>
      </c>
    </row>
    <row r="18" spans="1:8" ht="15.75" thickBot="1">
      <c r="A18" s="33">
        <v>41548</v>
      </c>
      <c r="B18" s="43">
        <v>125065</v>
      </c>
      <c r="C18" s="43">
        <v>0</v>
      </c>
      <c r="D18" s="43">
        <v>0</v>
      </c>
      <c r="E18" s="43">
        <v>0</v>
      </c>
      <c r="F18" s="43">
        <v>175266</v>
      </c>
      <c r="G18" s="43" t="s">
        <v>755</v>
      </c>
      <c r="H18">
        <f t="shared" si="0"/>
        <v>300331</v>
      </c>
    </row>
    <row r="19" spans="1:8" ht="15.75" thickBot="1">
      <c r="A19" s="34">
        <v>41579</v>
      </c>
      <c r="B19" s="35">
        <v>126810</v>
      </c>
      <c r="C19" s="35">
        <v>0</v>
      </c>
      <c r="D19" s="35">
        <v>0</v>
      </c>
      <c r="E19" s="35">
        <v>0</v>
      </c>
      <c r="F19" s="35">
        <v>190680</v>
      </c>
      <c r="G19" s="35" t="s">
        <v>756</v>
      </c>
      <c r="H19">
        <f t="shared" si="0"/>
        <v>317490</v>
      </c>
    </row>
    <row r="20" spans="1:8" ht="15.75" thickBot="1">
      <c r="A20" s="33">
        <v>41609</v>
      </c>
      <c r="B20" s="43">
        <v>102785</v>
      </c>
      <c r="C20" s="43">
        <v>0</v>
      </c>
      <c r="D20" s="43">
        <v>0</v>
      </c>
      <c r="E20" s="43">
        <v>0</v>
      </c>
      <c r="F20" s="43">
        <v>189406</v>
      </c>
      <c r="G20" s="43" t="s">
        <v>757</v>
      </c>
      <c r="H20">
        <f t="shared" si="0"/>
        <v>292191</v>
      </c>
    </row>
    <row r="21" spans="1:8" ht="15.75" thickBot="1">
      <c r="A21" s="33">
        <v>41640</v>
      </c>
      <c r="B21" s="43">
        <v>106895</v>
      </c>
      <c r="C21" s="43">
        <v>0</v>
      </c>
      <c r="D21" s="43">
        <v>0</v>
      </c>
      <c r="E21" s="43">
        <v>0</v>
      </c>
      <c r="F21" s="43">
        <v>198184</v>
      </c>
      <c r="G21" s="43" t="s">
        <v>758</v>
      </c>
      <c r="H21">
        <f t="shared" si="0"/>
        <v>305079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28515625" customWidth="1"/>
    <col min="2" max="2" width="18.140625" style="14" customWidth="1"/>
    <col min="3" max="3" width="18.28515625" customWidth="1"/>
    <col min="4" max="4" width="19.140625" customWidth="1"/>
    <col min="5" max="5" width="15.7109375" customWidth="1"/>
    <col min="6" max="6" width="15.5703125" customWidth="1"/>
    <col min="7" max="7" width="13.85546875" customWidth="1"/>
    <col min="8" max="8" width="13.7109375" customWidth="1"/>
  </cols>
  <sheetData>
    <row r="1" spans="1:8" ht="102">
      <c r="A1" s="29" t="s">
        <v>16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7738179</v>
      </c>
      <c r="C9" s="43">
        <v>0</v>
      </c>
      <c r="D9" s="43">
        <v>30000</v>
      </c>
      <c r="E9" s="43">
        <v>0</v>
      </c>
      <c r="F9" s="43">
        <v>3827156</v>
      </c>
      <c r="G9" s="43" t="s">
        <v>759</v>
      </c>
      <c r="H9">
        <f>B9+D9+F9</f>
        <v>11595335</v>
      </c>
    </row>
    <row r="10" spans="1:8" ht="15.75" thickBot="1">
      <c r="A10" s="33">
        <v>41306</v>
      </c>
      <c r="B10" s="43">
        <v>7512889</v>
      </c>
      <c r="C10" s="43">
        <v>0</v>
      </c>
      <c r="D10" s="43">
        <v>30000</v>
      </c>
      <c r="E10" s="43">
        <v>0</v>
      </c>
      <c r="F10" s="43">
        <v>4065767</v>
      </c>
      <c r="G10" s="43" t="s">
        <v>760</v>
      </c>
      <c r="H10">
        <f t="shared" ref="H10:H21" si="0">B10+D10+F10</f>
        <v>11608656</v>
      </c>
    </row>
    <row r="11" spans="1:8" ht="15.75" thickBot="1">
      <c r="A11" s="33">
        <v>41334</v>
      </c>
      <c r="B11" s="43">
        <v>8082929</v>
      </c>
      <c r="C11" s="43">
        <v>0</v>
      </c>
      <c r="D11" s="43">
        <v>30000</v>
      </c>
      <c r="E11" s="43">
        <v>0</v>
      </c>
      <c r="F11" s="43">
        <v>3882151</v>
      </c>
      <c r="G11" s="43" t="s">
        <v>761</v>
      </c>
      <c r="H11">
        <f t="shared" si="0"/>
        <v>11995080</v>
      </c>
    </row>
    <row r="12" spans="1:8" ht="15.75" thickBot="1">
      <c r="A12" s="33">
        <v>41365</v>
      </c>
      <c r="B12" s="43">
        <v>6648194</v>
      </c>
      <c r="C12" s="43">
        <v>0</v>
      </c>
      <c r="D12" s="43">
        <v>30000</v>
      </c>
      <c r="E12" s="43">
        <v>0</v>
      </c>
      <c r="F12" s="43">
        <v>3970966</v>
      </c>
      <c r="G12" s="43" t="s">
        <v>762</v>
      </c>
      <c r="H12">
        <f t="shared" si="0"/>
        <v>10649160</v>
      </c>
    </row>
    <row r="13" spans="1:8" ht="15.75" thickBot="1">
      <c r="A13" s="33">
        <v>41395</v>
      </c>
      <c r="B13" s="43">
        <v>6690179</v>
      </c>
      <c r="C13" s="43">
        <v>0</v>
      </c>
      <c r="D13" s="43">
        <v>30000</v>
      </c>
      <c r="E13" s="43">
        <v>0</v>
      </c>
      <c r="F13" s="43">
        <v>4166049</v>
      </c>
      <c r="G13" s="43" t="s">
        <v>763</v>
      </c>
      <c r="H13">
        <f t="shared" si="0"/>
        <v>10886228</v>
      </c>
    </row>
    <row r="14" spans="1:8" ht="15.75" thickBot="1">
      <c r="A14" s="33">
        <v>41426</v>
      </c>
      <c r="B14" s="43">
        <v>6787680</v>
      </c>
      <c r="C14" s="43">
        <v>0</v>
      </c>
      <c r="D14" s="43">
        <v>30000</v>
      </c>
      <c r="E14" s="43">
        <v>0</v>
      </c>
      <c r="F14" s="43">
        <v>4532052</v>
      </c>
      <c r="G14" s="43" t="s">
        <v>764</v>
      </c>
      <c r="H14">
        <f t="shared" si="0"/>
        <v>11349732</v>
      </c>
    </row>
    <row r="15" spans="1:8" ht="15.75" thickBot="1">
      <c r="A15" s="33">
        <v>41456</v>
      </c>
      <c r="B15" s="43">
        <v>5975773</v>
      </c>
      <c r="C15" s="43">
        <v>0</v>
      </c>
      <c r="D15" s="43">
        <v>30000</v>
      </c>
      <c r="E15" s="43">
        <v>0</v>
      </c>
      <c r="F15" s="43">
        <v>4576541</v>
      </c>
      <c r="G15" s="43" t="s">
        <v>765</v>
      </c>
      <c r="H15">
        <f t="shared" si="0"/>
        <v>10582314</v>
      </c>
    </row>
    <row r="16" spans="1:8" ht="15.75" thickBot="1">
      <c r="A16" s="33">
        <v>41487</v>
      </c>
      <c r="B16" s="43">
        <v>6068288</v>
      </c>
      <c r="C16" s="43">
        <v>0</v>
      </c>
      <c r="D16" s="43">
        <v>30000</v>
      </c>
      <c r="E16" s="43">
        <v>0</v>
      </c>
      <c r="F16" s="43">
        <v>5024936</v>
      </c>
      <c r="G16" s="43" t="s">
        <v>766</v>
      </c>
      <c r="H16">
        <f t="shared" si="0"/>
        <v>11123224</v>
      </c>
    </row>
    <row r="17" spans="1:8" ht="15.75" thickBot="1">
      <c r="A17" s="33">
        <v>41518</v>
      </c>
      <c r="B17" s="43">
        <v>6059105</v>
      </c>
      <c r="C17" s="43" t="s">
        <v>767</v>
      </c>
      <c r="D17" s="43">
        <v>30000</v>
      </c>
      <c r="E17" s="43">
        <v>0</v>
      </c>
      <c r="F17" s="43">
        <v>5485387</v>
      </c>
      <c r="G17" s="43" t="s">
        <v>768</v>
      </c>
      <c r="H17">
        <f t="shared" si="0"/>
        <v>11574492</v>
      </c>
    </row>
    <row r="18" spans="1:8" ht="15.75" thickBot="1">
      <c r="A18" s="33">
        <v>41548</v>
      </c>
      <c r="B18" s="43">
        <v>6060166</v>
      </c>
      <c r="C18" s="43">
        <v>0</v>
      </c>
      <c r="D18" s="43">
        <v>30000</v>
      </c>
      <c r="E18" s="43">
        <v>0</v>
      </c>
      <c r="F18" s="43">
        <v>5781705</v>
      </c>
      <c r="G18" s="43" t="s">
        <v>769</v>
      </c>
      <c r="H18">
        <f t="shared" si="0"/>
        <v>11871871</v>
      </c>
    </row>
    <row r="19" spans="1:8" ht="15.75" thickBot="1">
      <c r="A19" s="33">
        <v>41579</v>
      </c>
      <c r="B19" s="43">
        <v>6085316</v>
      </c>
      <c r="C19" s="43">
        <v>0</v>
      </c>
      <c r="D19" s="43">
        <v>60000</v>
      </c>
      <c r="E19" s="43">
        <v>0</v>
      </c>
      <c r="F19" s="43">
        <v>5999984</v>
      </c>
      <c r="G19" s="43" t="s">
        <v>770</v>
      </c>
      <c r="H19">
        <f t="shared" si="0"/>
        <v>12145300</v>
      </c>
    </row>
    <row r="20" spans="1:8" ht="15.75" thickBot="1">
      <c r="A20" s="34">
        <v>41609</v>
      </c>
      <c r="B20" s="35">
        <v>5975575</v>
      </c>
      <c r="C20" s="35">
        <v>0</v>
      </c>
      <c r="D20" s="35">
        <v>30000</v>
      </c>
      <c r="E20" s="35">
        <v>0</v>
      </c>
      <c r="F20" s="35">
        <v>6105593</v>
      </c>
      <c r="G20" s="35" t="s">
        <v>771</v>
      </c>
      <c r="H20">
        <f t="shared" si="0"/>
        <v>12111168</v>
      </c>
    </row>
    <row r="21" spans="1:8" ht="15.75" thickBot="1">
      <c r="A21" s="33">
        <v>41640</v>
      </c>
      <c r="B21" s="43">
        <v>4952368</v>
      </c>
      <c r="C21" s="43">
        <v>0</v>
      </c>
      <c r="D21" s="43">
        <v>0</v>
      </c>
      <c r="E21" s="43">
        <v>0</v>
      </c>
      <c r="F21" s="43">
        <v>5987403</v>
      </c>
      <c r="G21" s="43" t="s">
        <v>772</v>
      </c>
      <c r="H21">
        <f t="shared" si="0"/>
        <v>10939771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42578125" customWidth="1"/>
    <col min="2" max="2" width="15.5703125" style="14" customWidth="1"/>
    <col min="3" max="3" width="15.85546875" customWidth="1"/>
    <col min="4" max="4" width="15.42578125" customWidth="1"/>
    <col min="5" max="5" width="13.42578125" customWidth="1"/>
    <col min="6" max="6" width="12.85546875" customWidth="1"/>
    <col min="7" max="7" width="12.42578125" customWidth="1"/>
    <col min="8" max="8" width="15.140625" customWidth="1"/>
  </cols>
  <sheetData>
    <row r="1" spans="1:8" ht="102">
      <c r="A1" s="29" t="s">
        <v>26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7856346</v>
      </c>
      <c r="C9" s="43">
        <v>0</v>
      </c>
      <c r="D9" s="43">
        <v>0</v>
      </c>
      <c r="E9" s="43">
        <v>0</v>
      </c>
      <c r="F9" s="43">
        <v>193114</v>
      </c>
      <c r="G9" s="43" t="s">
        <v>773</v>
      </c>
      <c r="H9" s="7">
        <f>B9+D9+F9</f>
        <v>8049460</v>
      </c>
    </row>
    <row r="10" spans="1:8" ht="15.75" thickBot="1">
      <c r="A10" s="33">
        <v>41306</v>
      </c>
      <c r="B10" s="43">
        <v>7841529</v>
      </c>
      <c r="C10" s="43">
        <v>0</v>
      </c>
      <c r="D10" s="43">
        <v>0</v>
      </c>
      <c r="E10" s="43">
        <v>0</v>
      </c>
      <c r="F10" s="43">
        <v>198328</v>
      </c>
      <c r="G10" s="43" t="s">
        <v>774</v>
      </c>
      <c r="H10" s="7">
        <f t="shared" ref="H10:H21" si="0">B10+D10+F10</f>
        <v>8039857</v>
      </c>
    </row>
    <row r="11" spans="1:8" ht="15.75" thickBot="1">
      <c r="A11" s="33">
        <v>41334</v>
      </c>
      <c r="B11" s="43">
        <v>850894</v>
      </c>
      <c r="C11" s="43">
        <v>0</v>
      </c>
      <c r="D11" s="43">
        <v>0</v>
      </c>
      <c r="E11" s="43">
        <v>0</v>
      </c>
      <c r="F11" s="43">
        <v>186341</v>
      </c>
      <c r="G11" s="43" t="s">
        <v>775</v>
      </c>
      <c r="H11" s="7">
        <f t="shared" si="0"/>
        <v>1037235</v>
      </c>
    </row>
    <row r="12" spans="1:8" ht="15.75" thickBot="1">
      <c r="A12" s="33">
        <v>41365</v>
      </c>
      <c r="B12" s="43">
        <v>819396</v>
      </c>
      <c r="C12" s="43">
        <v>0</v>
      </c>
      <c r="D12" s="43">
        <v>0</v>
      </c>
      <c r="E12" s="43">
        <v>0</v>
      </c>
      <c r="F12" s="43">
        <v>192336</v>
      </c>
      <c r="G12" s="43" t="s">
        <v>776</v>
      </c>
      <c r="H12" s="7">
        <f t="shared" si="0"/>
        <v>1011732</v>
      </c>
    </row>
    <row r="13" spans="1:8" ht="15.75" thickBot="1">
      <c r="A13" s="33">
        <v>41395</v>
      </c>
      <c r="B13" s="43">
        <v>845397</v>
      </c>
      <c r="C13" s="43">
        <v>0</v>
      </c>
      <c r="D13" s="43">
        <v>0</v>
      </c>
      <c r="E13" s="43">
        <v>0</v>
      </c>
      <c r="F13" s="43">
        <v>205367</v>
      </c>
      <c r="G13" s="43" t="s">
        <v>777</v>
      </c>
      <c r="H13" s="7">
        <f t="shared" si="0"/>
        <v>1050764</v>
      </c>
    </row>
    <row r="14" spans="1:8" ht="15.75" thickBot="1">
      <c r="A14" s="33">
        <v>41426</v>
      </c>
      <c r="B14" s="43">
        <v>887076</v>
      </c>
      <c r="C14" s="43">
        <v>0</v>
      </c>
      <c r="D14" s="43">
        <v>0</v>
      </c>
      <c r="E14" s="43">
        <v>0</v>
      </c>
      <c r="F14" s="43">
        <v>215229</v>
      </c>
      <c r="G14" s="43" t="s">
        <v>778</v>
      </c>
      <c r="H14" s="7">
        <f t="shared" si="0"/>
        <v>1102305</v>
      </c>
    </row>
    <row r="15" spans="1:8" ht="15.75" thickBot="1">
      <c r="A15" s="33">
        <v>41456</v>
      </c>
      <c r="B15" s="43">
        <v>548684</v>
      </c>
      <c r="C15" s="43">
        <v>13</v>
      </c>
      <c r="D15" s="43">
        <v>0</v>
      </c>
      <c r="E15" s="43">
        <v>0</v>
      </c>
      <c r="F15" s="43">
        <v>206076</v>
      </c>
      <c r="G15" s="43" t="s">
        <v>779</v>
      </c>
      <c r="H15" s="7">
        <f t="shared" si="0"/>
        <v>754760</v>
      </c>
    </row>
    <row r="16" spans="1:8" ht="15.75" thickBot="1">
      <c r="A16" s="33">
        <v>41487</v>
      </c>
      <c r="B16" s="43">
        <v>530681</v>
      </c>
      <c r="C16" s="43">
        <v>179</v>
      </c>
      <c r="D16" s="43">
        <v>0</v>
      </c>
      <c r="E16" s="43">
        <v>0</v>
      </c>
      <c r="F16" s="43">
        <v>206702</v>
      </c>
      <c r="G16" s="43" t="s">
        <v>780</v>
      </c>
      <c r="H16" s="7">
        <f t="shared" si="0"/>
        <v>737383</v>
      </c>
    </row>
    <row r="17" spans="1:8" ht="15.75" thickBot="1">
      <c r="A17" s="33">
        <v>41518</v>
      </c>
      <c r="B17" s="43">
        <v>606899</v>
      </c>
      <c r="C17" s="43">
        <v>348</v>
      </c>
      <c r="D17" s="43">
        <v>0</v>
      </c>
      <c r="E17" s="43">
        <v>0</v>
      </c>
      <c r="F17" s="43">
        <v>200480</v>
      </c>
      <c r="G17" s="43" t="s">
        <v>781</v>
      </c>
      <c r="H17" s="7">
        <f t="shared" si="0"/>
        <v>807379</v>
      </c>
    </row>
    <row r="18" spans="1:8" ht="15.75" thickBot="1">
      <c r="A18" s="33">
        <v>41548</v>
      </c>
      <c r="B18" s="43">
        <v>509361</v>
      </c>
      <c r="C18" s="43">
        <v>510</v>
      </c>
      <c r="D18" s="43">
        <v>0</v>
      </c>
      <c r="E18" s="43">
        <v>0</v>
      </c>
      <c r="F18" s="43">
        <v>203107</v>
      </c>
      <c r="G18" s="43" t="s">
        <v>782</v>
      </c>
      <c r="H18" s="7">
        <f t="shared" si="0"/>
        <v>712468</v>
      </c>
    </row>
    <row r="19" spans="1:8" ht="15.75" thickBot="1">
      <c r="A19" s="33">
        <v>41579</v>
      </c>
      <c r="B19" s="43">
        <v>555457</v>
      </c>
      <c r="C19" s="43">
        <v>682</v>
      </c>
      <c r="D19" s="43">
        <v>0</v>
      </c>
      <c r="E19" s="43">
        <v>0</v>
      </c>
      <c r="F19" s="43">
        <v>214211</v>
      </c>
      <c r="G19" s="43" t="s">
        <v>783</v>
      </c>
      <c r="H19" s="7">
        <f t="shared" si="0"/>
        <v>769668</v>
      </c>
    </row>
    <row r="20" spans="1:8" ht="15.75" thickBot="1">
      <c r="A20" s="34">
        <v>41609</v>
      </c>
      <c r="B20" s="35">
        <v>498357</v>
      </c>
      <c r="C20" s="35">
        <v>871</v>
      </c>
      <c r="D20" s="35">
        <v>0</v>
      </c>
      <c r="E20" s="35">
        <v>0</v>
      </c>
      <c r="F20" s="35">
        <v>221735</v>
      </c>
      <c r="G20" s="35" t="s">
        <v>784</v>
      </c>
      <c r="H20" s="7">
        <f t="shared" si="0"/>
        <v>720092</v>
      </c>
    </row>
    <row r="21" spans="1:8" ht="15.75" thickBot="1">
      <c r="A21" s="33">
        <v>41640</v>
      </c>
      <c r="B21" s="43">
        <v>459678</v>
      </c>
      <c r="C21" s="43">
        <v>0</v>
      </c>
      <c r="D21" s="43">
        <v>0</v>
      </c>
      <c r="E21" s="43">
        <v>0</v>
      </c>
      <c r="F21" s="43">
        <v>192952</v>
      </c>
      <c r="G21" s="43" t="s">
        <v>785</v>
      </c>
      <c r="H21" s="7">
        <f t="shared" si="0"/>
        <v>652630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6.28515625" style="14" customWidth="1"/>
    <col min="3" max="3" width="16.5703125" customWidth="1"/>
    <col min="4" max="4" width="17.42578125" customWidth="1"/>
    <col min="5" max="6" width="14.7109375" customWidth="1"/>
    <col min="7" max="7" width="14.140625" customWidth="1"/>
    <col min="8" max="8" width="13.28515625" customWidth="1"/>
  </cols>
  <sheetData>
    <row r="1" spans="1:8" ht="102">
      <c r="A1" s="29" t="s">
        <v>27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1364380</v>
      </c>
      <c r="C9" s="43">
        <v>0</v>
      </c>
      <c r="D9" s="43">
        <v>0</v>
      </c>
      <c r="E9" s="43">
        <v>0</v>
      </c>
      <c r="F9" s="43">
        <v>144216</v>
      </c>
      <c r="G9" s="43">
        <v>7</v>
      </c>
      <c r="H9">
        <f>B9+D9+F9</f>
        <v>1508596</v>
      </c>
    </row>
    <row r="10" spans="1:8" ht="15.75" thickBot="1">
      <c r="A10" s="33">
        <v>41306</v>
      </c>
      <c r="B10" s="43">
        <v>1385692</v>
      </c>
      <c r="C10" s="43">
        <v>0</v>
      </c>
      <c r="D10" s="43">
        <v>0</v>
      </c>
      <c r="E10" s="43">
        <v>0</v>
      </c>
      <c r="F10" s="43">
        <v>147997</v>
      </c>
      <c r="G10" s="43">
        <v>14</v>
      </c>
      <c r="H10">
        <f t="shared" ref="H10:H21" si="0">B10+D10+F10</f>
        <v>1533689</v>
      </c>
    </row>
    <row r="11" spans="1:8" ht="15.75" thickBot="1">
      <c r="A11" s="33">
        <v>41334</v>
      </c>
      <c r="B11" s="43">
        <v>1444105</v>
      </c>
      <c r="C11" s="43">
        <v>0</v>
      </c>
      <c r="D11" s="43">
        <v>0</v>
      </c>
      <c r="E11" s="43">
        <v>0</v>
      </c>
      <c r="F11" s="43">
        <v>149549</v>
      </c>
      <c r="G11" s="43">
        <v>0</v>
      </c>
      <c r="H11">
        <f t="shared" si="0"/>
        <v>1593654</v>
      </c>
    </row>
    <row r="12" spans="1:8" ht="15.75" thickBot="1">
      <c r="A12" s="33">
        <v>41365</v>
      </c>
      <c r="B12" s="43">
        <v>1382424</v>
      </c>
      <c r="C12" s="43">
        <v>0</v>
      </c>
      <c r="D12" s="43">
        <v>0</v>
      </c>
      <c r="E12" s="43">
        <v>0</v>
      </c>
      <c r="F12" s="43">
        <v>154354</v>
      </c>
      <c r="G12" s="43">
        <v>0</v>
      </c>
      <c r="H12">
        <f t="shared" si="0"/>
        <v>1536778</v>
      </c>
    </row>
    <row r="13" spans="1:8" ht="15.75" thickBot="1">
      <c r="A13" s="33">
        <v>41395</v>
      </c>
      <c r="B13" s="43">
        <v>1386789</v>
      </c>
      <c r="C13" s="43">
        <v>0</v>
      </c>
      <c r="D13" s="43">
        <v>0</v>
      </c>
      <c r="E13" s="43">
        <v>0</v>
      </c>
      <c r="F13" s="43">
        <v>163926</v>
      </c>
      <c r="G13" s="43">
        <v>0</v>
      </c>
      <c r="H13">
        <f t="shared" si="0"/>
        <v>1550715</v>
      </c>
    </row>
    <row r="14" spans="1:8" ht="15.75" thickBot="1">
      <c r="A14" s="33">
        <v>41426</v>
      </c>
      <c r="B14" s="43">
        <v>1409985</v>
      </c>
      <c r="C14" s="43">
        <v>0</v>
      </c>
      <c r="D14" s="43">
        <v>0</v>
      </c>
      <c r="E14" s="43">
        <v>0</v>
      </c>
      <c r="F14" s="43">
        <v>172731</v>
      </c>
      <c r="G14" s="43">
        <v>0</v>
      </c>
      <c r="H14">
        <f t="shared" si="0"/>
        <v>1582716</v>
      </c>
    </row>
    <row r="15" spans="1:8" ht="15.75" thickBot="1">
      <c r="A15" s="33">
        <v>41456</v>
      </c>
      <c r="B15" s="43">
        <v>1413441</v>
      </c>
      <c r="C15" s="43">
        <v>0</v>
      </c>
      <c r="D15" s="43">
        <v>0</v>
      </c>
      <c r="E15" s="43">
        <v>0</v>
      </c>
      <c r="F15" s="43">
        <v>152859</v>
      </c>
      <c r="G15" s="43">
        <v>8</v>
      </c>
      <c r="H15">
        <f t="shared" si="0"/>
        <v>1566300</v>
      </c>
    </row>
    <row r="16" spans="1:8" ht="15.75" thickBot="1">
      <c r="A16" s="33">
        <v>41487</v>
      </c>
      <c r="B16" s="43">
        <v>1460914</v>
      </c>
      <c r="C16" s="43">
        <v>0</v>
      </c>
      <c r="D16" s="43">
        <v>0</v>
      </c>
      <c r="E16" s="43">
        <v>0</v>
      </c>
      <c r="F16" s="43">
        <v>161906</v>
      </c>
      <c r="G16" s="43">
        <v>11</v>
      </c>
      <c r="H16">
        <f t="shared" si="0"/>
        <v>1622820</v>
      </c>
    </row>
    <row r="17" spans="1:8" ht="15.75" thickBot="1">
      <c r="A17" s="33">
        <v>41518</v>
      </c>
      <c r="B17" s="43">
        <v>1483872</v>
      </c>
      <c r="C17" s="43">
        <v>0</v>
      </c>
      <c r="D17" s="43">
        <v>0</v>
      </c>
      <c r="E17" s="43">
        <v>0</v>
      </c>
      <c r="F17" s="43">
        <v>168530</v>
      </c>
      <c r="G17" s="43">
        <v>0</v>
      </c>
      <c r="H17">
        <f t="shared" si="0"/>
        <v>1652402</v>
      </c>
    </row>
    <row r="18" spans="1:8" ht="15.75" thickBot="1">
      <c r="A18" s="33">
        <v>41548</v>
      </c>
      <c r="B18" s="43">
        <v>1619608</v>
      </c>
      <c r="C18" s="43">
        <v>0</v>
      </c>
      <c r="D18" s="43">
        <v>0</v>
      </c>
      <c r="E18" s="43">
        <v>0</v>
      </c>
      <c r="F18" s="43">
        <v>177457</v>
      </c>
      <c r="G18" s="43">
        <v>0</v>
      </c>
      <c r="H18">
        <f t="shared" si="0"/>
        <v>1797065</v>
      </c>
    </row>
    <row r="19" spans="1:8" ht="15.75" thickBot="1">
      <c r="A19" s="33">
        <v>41579</v>
      </c>
      <c r="B19" s="43">
        <v>1933823</v>
      </c>
      <c r="C19" s="43">
        <v>0</v>
      </c>
      <c r="D19" s="43">
        <v>0</v>
      </c>
      <c r="E19" s="43">
        <v>0</v>
      </c>
      <c r="F19" s="43">
        <v>186135</v>
      </c>
      <c r="G19" s="43">
        <v>0</v>
      </c>
      <c r="H19">
        <f t="shared" si="0"/>
        <v>2119958</v>
      </c>
    </row>
    <row r="20" spans="1:8" ht="15.75" thickBot="1">
      <c r="A20" s="34">
        <v>41609</v>
      </c>
      <c r="B20" s="35">
        <v>2173299</v>
      </c>
      <c r="C20" s="35">
        <v>0</v>
      </c>
      <c r="D20" s="35">
        <v>0</v>
      </c>
      <c r="E20" s="35">
        <v>0</v>
      </c>
      <c r="F20" s="35">
        <v>191910</v>
      </c>
      <c r="G20" s="35">
        <v>0</v>
      </c>
      <c r="H20">
        <f t="shared" si="0"/>
        <v>2365209</v>
      </c>
    </row>
    <row r="21" spans="1:8" ht="15.75" thickBot="1">
      <c r="A21" s="33">
        <v>41640</v>
      </c>
      <c r="B21" s="43">
        <v>1658304</v>
      </c>
      <c r="C21" s="43">
        <v>0</v>
      </c>
      <c r="D21" s="43">
        <v>0</v>
      </c>
      <c r="E21" s="43">
        <v>0</v>
      </c>
      <c r="F21" s="43">
        <v>176087</v>
      </c>
      <c r="G21" s="43">
        <v>0</v>
      </c>
      <c r="H21">
        <f t="shared" si="0"/>
        <v>1834391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1" sqref="F11"/>
    </sheetView>
  </sheetViews>
  <sheetFormatPr defaultRowHeight="15"/>
  <cols>
    <col min="1" max="1" width="16.28515625" customWidth="1"/>
    <col min="2" max="2" width="18.28515625" style="14" customWidth="1"/>
    <col min="3" max="3" width="19" customWidth="1"/>
    <col min="4" max="4" width="17.140625" customWidth="1"/>
    <col min="5" max="5" width="16.42578125" customWidth="1"/>
    <col min="6" max="6" width="14.140625" customWidth="1"/>
    <col min="7" max="7" width="15.28515625" customWidth="1"/>
    <col min="8" max="8" width="16" customWidth="1"/>
  </cols>
  <sheetData>
    <row r="1" spans="1:8" ht="102">
      <c r="A1" s="29" t="s">
        <v>99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14481120</v>
      </c>
      <c r="C9" s="43" t="s">
        <v>786</v>
      </c>
      <c r="D9" s="43">
        <v>20000</v>
      </c>
      <c r="E9" s="43">
        <v>0</v>
      </c>
      <c r="F9" s="43">
        <v>4083415</v>
      </c>
      <c r="G9" s="43" t="s">
        <v>787</v>
      </c>
      <c r="H9">
        <f>B9+D9+F9</f>
        <v>18584535</v>
      </c>
    </row>
    <row r="10" spans="1:8" ht="15.75" thickBot="1">
      <c r="A10" s="33">
        <v>41306</v>
      </c>
      <c r="B10" s="43">
        <v>16518980</v>
      </c>
      <c r="C10" s="43" t="s">
        <v>788</v>
      </c>
      <c r="D10" s="43">
        <v>20000</v>
      </c>
      <c r="E10" s="43">
        <v>0</v>
      </c>
      <c r="F10" s="43">
        <v>4229522</v>
      </c>
      <c r="G10" s="43" t="s">
        <v>789</v>
      </c>
      <c r="H10">
        <f t="shared" ref="H10:H21" si="0">B10+D10+F10</f>
        <v>20768502</v>
      </c>
    </row>
    <row r="11" spans="1:8" ht="15.75" thickBot="1">
      <c r="A11" s="33">
        <v>41334</v>
      </c>
      <c r="B11" s="43">
        <v>16976110</v>
      </c>
      <c r="C11" s="43" t="s">
        <v>790</v>
      </c>
      <c r="D11" s="43">
        <v>20000</v>
      </c>
      <c r="E11" s="43">
        <v>0</v>
      </c>
      <c r="F11" s="43">
        <v>4294321</v>
      </c>
      <c r="G11" s="43" t="s">
        <v>791</v>
      </c>
      <c r="H11">
        <f t="shared" si="0"/>
        <v>21290431</v>
      </c>
    </row>
    <row r="12" spans="1:8" ht="15.75" thickBot="1">
      <c r="A12" s="33">
        <v>41365</v>
      </c>
      <c r="B12" s="43">
        <v>14397360</v>
      </c>
      <c r="C12" s="43" t="s">
        <v>792</v>
      </c>
      <c r="D12" s="43">
        <v>20000</v>
      </c>
      <c r="E12" s="43">
        <v>0</v>
      </c>
      <c r="F12" s="43">
        <v>4422290</v>
      </c>
      <c r="G12" s="43" t="s">
        <v>793</v>
      </c>
      <c r="H12">
        <f t="shared" si="0"/>
        <v>18839650</v>
      </c>
    </row>
    <row r="13" spans="1:8" ht="15.75" thickBot="1">
      <c r="A13" s="33">
        <v>41395</v>
      </c>
      <c r="B13" s="43">
        <v>13223530</v>
      </c>
      <c r="C13" s="43" t="s">
        <v>794</v>
      </c>
      <c r="D13" s="43">
        <v>20000</v>
      </c>
      <c r="E13" s="43">
        <v>0</v>
      </c>
      <c r="F13" s="43">
        <v>4622051</v>
      </c>
      <c r="G13" s="43" t="s">
        <v>795</v>
      </c>
      <c r="H13">
        <f t="shared" si="0"/>
        <v>17865581</v>
      </c>
    </row>
    <row r="14" spans="1:8" ht="15.75" thickBot="1">
      <c r="A14" s="33">
        <v>41426</v>
      </c>
      <c r="B14" s="43">
        <v>13398284</v>
      </c>
      <c r="C14" s="43" t="s">
        <v>796</v>
      </c>
      <c r="D14" s="43">
        <v>20000</v>
      </c>
      <c r="E14" s="43">
        <v>0</v>
      </c>
      <c r="F14" s="43">
        <v>4898453</v>
      </c>
      <c r="G14" s="43" t="s">
        <v>797</v>
      </c>
      <c r="H14">
        <f t="shared" si="0"/>
        <v>18316737</v>
      </c>
    </row>
    <row r="15" spans="1:8" ht="15.75" thickBot="1">
      <c r="A15" s="33">
        <v>41456</v>
      </c>
      <c r="B15" s="43">
        <v>12445684</v>
      </c>
      <c r="C15" s="43" t="s">
        <v>798</v>
      </c>
      <c r="D15" s="43">
        <v>20000</v>
      </c>
      <c r="E15" s="43">
        <v>0</v>
      </c>
      <c r="F15" s="43">
        <v>5057094</v>
      </c>
      <c r="G15" s="43" t="s">
        <v>799</v>
      </c>
      <c r="H15">
        <f t="shared" si="0"/>
        <v>17522778</v>
      </c>
    </row>
    <row r="16" spans="1:8" ht="15.75" thickBot="1">
      <c r="A16" s="33">
        <v>41487</v>
      </c>
      <c r="B16" s="43">
        <v>12761004</v>
      </c>
      <c r="C16" s="43" t="s">
        <v>800</v>
      </c>
      <c r="D16" s="43">
        <v>20000</v>
      </c>
      <c r="E16" s="43">
        <v>0</v>
      </c>
      <c r="F16" s="43">
        <v>5382106</v>
      </c>
      <c r="G16" s="43" t="s">
        <v>801</v>
      </c>
      <c r="H16">
        <f t="shared" si="0"/>
        <v>18163110</v>
      </c>
    </row>
    <row r="17" spans="1:8" ht="15.75" thickBot="1">
      <c r="A17" s="33">
        <v>41518</v>
      </c>
      <c r="B17" s="43">
        <v>12892522</v>
      </c>
      <c r="C17" s="43" t="s">
        <v>802</v>
      </c>
      <c r="D17" s="43">
        <v>20000</v>
      </c>
      <c r="E17" s="43">
        <v>0</v>
      </c>
      <c r="F17" s="43">
        <v>5679100</v>
      </c>
      <c r="G17" s="43" t="s">
        <v>803</v>
      </c>
      <c r="H17">
        <f t="shared" si="0"/>
        <v>18591622</v>
      </c>
    </row>
    <row r="18" spans="1:8" ht="15.75" thickBot="1">
      <c r="A18" s="33">
        <v>41548</v>
      </c>
      <c r="B18" s="43">
        <v>12539519</v>
      </c>
      <c r="C18" s="43" t="s">
        <v>804</v>
      </c>
      <c r="D18" s="43">
        <v>20000</v>
      </c>
      <c r="E18" s="43">
        <v>0</v>
      </c>
      <c r="F18" s="43">
        <v>5899679</v>
      </c>
      <c r="G18" s="43" t="s">
        <v>805</v>
      </c>
      <c r="H18">
        <f t="shared" si="0"/>
        <v>18459198</v>
      </c>
    </row>
    <row r="19" spans="1:8" ht="15.75" thickBot="1">
      <c r="A19" s="34">
        <v>41579</v>
      </c>
      <c r="B19" s="35">
        <v>12975640</v>
      </c>
      <c r="C19" s="35" t="s">
        <v>806</v>
      </c>
      <c r="D19" s="43">
        <v>20000</v>
      </c>
      <c r="E19" s="35">
        <v>0</v>
      </c>
      <c r="F19" s="35">
        <v>6300412</v>
      </c>
      <c r="G19" s="35" t="s">
        <v>807</v>
      </c>
      <c r="H19">
        <f t="shared" si="0"/>
        <v>19296052</v>
      </c>
    </row>
    <row r="20" spans="1:8" ht="15.75" thickBot="1">
      <c r="A20" s="33">
        <v>41609</v>
      </c>
      <c r="B20" s="43">
        <v>14467143</v>
      </c>
      <c r="C20" s="43" t="s">
        <v>808</v>
      </c>
      <c r="D20" s="43">
        <v>50000</v>
      </c>
      <c r="E20" s="43">
        <v>0</v>
      </c>
      <c r="F20" s="43">
        <v>6542998</v>
      </c>
      <c r="G20" s="43" t="s">
        <v>809</v>
      </c>
      <c r="H20">
        <f t="shared" si="0"/>
        <v>21060141</v>
      </c>
    </row>
    <row r="21" spans="1:8" ht="15.75" thickBot="1">
      <c r="A21" s="33">
        <v>41640</v>
      </c>
      <c r="B21" s="43">
        <v>13071426</v>
      </c>
      <c r="C21" s="43" t="s">
        <v>810</v>
      </c>
      <c r="D21" s="43">
        <v>50000</v>
      </c>
      <c r="E21" s="43">
        <v>0</v>
      </c>
      <c r="F21" s="43">
        <v>6480565</v>
      </c>
      <c r="G21" s="43" t="s">
        <v>811</v>
      </c>
      <c r="H21">
        <f t="shared" si="0"/>
        <v>19601991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5703125" customWidth="1"/>
    <col min="2" max="2" width="19.140625" style="14" customWidth="1"/>
    <col min="3" max="3" width="18" customWidth="1"/>
    <col min="4" max="4" width="14.42578125" customWidth="1"/>
    <col min="5" max="5" width="16.28515625" customWidth="1"/>
    <col min="6" max="6" width="16" customWidth="1"/>
    <col min="7" max="7" width="15" customWidth="1"/>
    <col min="8" max="8" width="17.42578125" customWidth="1"/>
  </cols>
  <sheetData>
    <row r="1" spans="1:8" ht="76.5">
      <c r="A1" s="29" t="s">
        <v>69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23081151</v>
      </c>
      <c r="C9" s="43" t="s">
        <v>812</v>
      </c>
      <c r="D9" s="43">
        <v>0</v>
      </c>
      <c r="E9" s="43">
        <v>0</v>
      </c>
      <c r="F9" s="43">
        <v>21995200</v>
      </c>
      <c r="G9" s="43" t="s">
        <v>813</v>
      </c>
      <c r="H9" s="7">
        <f>B9+D9+F9</f>
        <v>45076351</v>
      </c>
    </row>
    <row r="10" spans="1:8" ht="15.75" thickBot="1">
      <c r="A10" s="33">
        <v>41306</v>
      </c>
      <c r="B10" s="43">
        <v>24447785</v>
      </c>
      <c r="C10" s="43" t="s">
        <v>814</v>
      </c>
      <c r="D10" s="43">
        <v>0</v>
      </c>
      <c r="E10" s="43">
        <v>0</v>
      </c>
      <c r="F10" s="43">
        <v>20761288</v>
      </c>
      <c r="G10" s="43" t="s">
        <v>815</v>
      </c>
      <c r="H10" s="7">
        <f t="shared" ref="H10:H21" si="0">B10+D10+F10</f>
        <v>45209073</v>
      </c>
    </row>
    <row r="11" spans="1:8" ht="15.75" thickBot="1">
      <c r="A11" s="33">
        <v>41334</v>
      </c>
      <c r="B11" s="43">
        <v>24523716</v>
      </c>
      <c r="C11" s="43" t="s">
        <v>816</v>
      </c>
      <c r="D11" s="43">
        <v>0</v>
      </c>
      <c r="E11" s="43">
        <v>0</v>
      </c>
      <c r="F11" s="43">
        <v>21363968</v>
      </c>
      <c r="G11" s="43" t="s">
        <v>817</v>
      </c>
      <c r="H11" s="7">
        <f t="shared" si="0"/>
        <v>45887684</v>
      </c>
    </row>
    <row r="12" spans="1:8" ht="15.75" thickBot="1">
      <c r="A12" s="33">
        <v>41365</v>
      </c>
      <c r="B12" s="43">
        <v>23760137</v>
      </c>
      <c r="C12" s="43" t="s">
        <v>818</v>
      </c>
      <c r="D12" s="43">
        <v>0</v>
      </c>
      <c r="E12" s="43">
        <v>0</v>
      </c>
      <c r="F12" s="43">
        <v>21908517</v>
      </c>
      <c r="G12" s="43" t="s">
        <v>819</v>
      </c>
      <c r="H12" s="7">
        <f t="shared" si="0"/>
        <v>45668654</v>
      </c>
    </row>
    <row r="13" spans="1:8" ht="15.75" thickBot="1">
      <c r="A13" s="33">
        <v>41395</v>
      </c>
      <c r="B13" s="43">
        <v>26009412</v>
      </c>
      <c r="C13" s="43" t="s">
        <v>820</v>
      </c>
      <c r="D13" s="43">
        <v>0</v>
      </c>
      <c r="E13" s="43">
        <v>0</v>
      </c>
      <c r="F13" s="43">
        <v>22640883</v>
      </c>
      <c r="G13" s="43" t="s">
        <v>821</v>
      </c>
      <c r="H13" s="7">
        <f t="shared" si="0"/>
        <v>48650295</v>
      </c>
    </row>
    <row r="14" spans="1:8" ht="15.75" thickBot="1">
      <c r="A14" s="33">
        <v>41426</v>
      </c>
      <c r="B14" s="43">
        <v>26659382</v>
      </c>
      <c r="C14" s="43" t="s">
        <v>822</v>
      </c>
      <c r="D14" s="43">
        <v>0</v>
      </c>
      <c r="E14" s="43">
        <v>0</v>
      </c>
      <c r="F14" s="43">
        <v>23356195</v>
      </c>
      <c r="G14" s="43" t="s">
        <v>823</v>
      </c>
      <c r="H14" s="7">
        <f t="shared" si="0"/>
        <v>50015577</v>
      </c>
    </row>
    <row r="15" spans="1:8" ht="15.75" thickBot="1">
      <c r="A15" s="33">
        <v>41456</v>
      </c>
      <c r="B15" s="43">
        <v>24852433</v>
      </c>
      <c r="C15" s="43" t="s">
        <v>824</v>
      </c>
      <c r="D15" s="43">
        <v>0</v>
      </c>
      <c r="E15" s="43">
        <v>0</v>
      </c>
      <c r="F15" s="43">
        <v>22827721</v>
      </c>
      <c r="G15" s="43" t="s">
        <v>825</v>
      </c>
      <c r="H15" s="7">
        <f t="shared" si="0"/>
        <v>47680154</v>
      </c>
    </row>
    <row r="16" spans="1:8" ht="15.75" thickBot="1">
      <c r="A16" s="33">
        <v>41487</v>
      </c>
      <c r="B16" s="43">
        <v>27872076</v>
      </c>
      <c r="C16" s="43" t="s">
        <v>826</v>
      </c>
      <c r="D16" s="43">
        <v>0</v>
      </c>
      <c r="E16" s="43">
        <v>0</v>
      </c>
      <c r="F16" s="43">
        <v>23769706</v>
      </c>
      <c r="G16" s="43" t="s">
        <v>827</v>
      </c>
      <c r="H16" s="7">
        <f t="shared" si="0"/>
        <v>51641782</v>
      </c>
    </row>
    <row r="17" spans="1:8" ht="15.75" thickBot="1">
      <c r="A17" s="33">
        <v>41518</v>
      </c>
      <c r="B17" s="43">
        <v>27380739</v>
      </c>
      <c r="C17" s="43" t="s">
        <v>828</v>
      </c>
      <c r="D17" s="43">
        <v>0</v>
      </c>
      <c r="E17" s="43">
        <v>0</v>
      </c>
      <c r="F17" s="43">
        <v>24559240</v>
      </c>
      <c r="G17" s="43" t="s">
        <v>829</v>
      </c>
      <c r="H17" s="7">
        <f t="shared" si="0"/>
        <v>51939979</v>
      </c>
    </row>
    <row r="18" spans="1:8" ht="15.75" thickBot="1">
      <c r="A18" s="33">
        <v>41548</v>
      </c>
      <c r="B18" s="43">
        <v>27572973</v>
      </c>
      <c r="C18" s="43" t="s">
        <v>830</v>
      </c>
      <c r="D18" s="43">
        <v>0</v>
      </c>
      <c r="E18" s="43">
        <v>0</v>
      </c>
      <c r="F18" s="43">
        <v>25553850</v>
      </c>
      <c r="G18" s="43" t="s">
        <v>831</v>
      </c>
      <c r="H18" s="7">
        <f t="shared" si="0"/>
        <v>53126823</v>
      </c>
    </row>
    <row r="19" spans="1:8" ht="15.75" thickBot="1">
      <c r="A19" s="34">
        <v>41579</v>
      </c>
      <c r="B19" s="35">
        <v>28240349</v>
      </c>
      <c r="C19" s="35" t="s">
        <v>832</v>
      </c>
      <c r="D19" s="35">
        <v>40000</v>
      </c>
      <c r="E19" s="35">
        <v>0</v>
      </c>
      <c r="F19" s="35">
        <v>26124157</v>
      </c>
      <c r="G19" s="35" t="s">
        <v>833</v>
      </c>
      <c r="H19" s="7">
        <f t="shared" si="0"/>
        <v>54404506</v>
      </c>
    </row>
    <row r="20" spans="1:8" ht="15.75" thickBot="1">
      <c r="A20" s="33">
        <v>41609</v>
      </c>
      <c r="B20" s="43">
        <v>28271927</v>
      </c>
      <c r="C20" s="43" t="s">
        <v>834</v>
      </c>
      <c r="D20" s="43">
        <v>40000</v>
      </c>
      <c r="E20" s="43">
        <v>0</v>
      </c>
      <c r="F20" s="43">
        <v>25352153</v>
      </c>
      <c r="G20" s="43" t="s">
        <v>835</v>
      </c>
      <c r="H20" s="7">
        <f t="shared" si="0"/>
        <v>53664080</v>
      </c>
    </row>
    <row r="21" spans="1:8" ht="15.75" thickBot="1">
      <c r="A21" s="33">
        <v>41640</v>
      </c>
      <c r="B21" s="43">
        <v>22800776</v>
      </c>
      <c r="C21" s="43" t="s">
        <v>836</v>
      </c>
      <c r="D21" s="43">
        <v>40000</v>
      </c>
      <c r="E21" s="43">
        <v>0</v>
      </c>
      <c r="F21" s="43">
        <v>25767307</v>
      </c>
      <c r="G21" s="43" t="s">
        <v>837</v>
      </c>
      <c r="H21" s="7">
        <f t="shared" si="0"/>
        <v>48608083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7109375" customWidth="1"/>
    <col min="2" max="2" width="14.7109375" style="14" customWidth="1"/>
    <col min="3" max="3" width="17.85546875" customWidth="1"/>
    <col min="4" max="4" width="16.7109375" customWidth="1"/>
    <col min="5" max="5" width="14.42578125" customWidth="1"/>
    <col min="6" max="7" width="13.7109375" customWidth="1"/>
    <col min="8" max="8" width="16.28515625" customWidth="1"/>
  </cols>
  <sheetData>
    <row r="1" spans="1:8" ht="102">
      <c r="A1" s="29" t="s">
        <v>70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1386322</v>
      </c>
      <c r="C9" s="43" t="s">
        <v>838</v>
      </c>
      <c r="D9" s="43">
        <v>0</v>
      </c>
      <c r="E9" s="43">
        <v>0</v>
      </c>
      <c r="F9" s="43">
        <v>1270092</v>
      </c>
      <c r="G9" s="43" t="s">
        <v>839</v>
      </c>
      <c r="H9">
        <f>B9+D9+F9</f>
        <v>2656414</v>
      </c>
    </row>
    <row r="10" spans="1:8" ht="15.75" thickBot="1">
      <c r="A10" s="33">
        <v>41306</v>
      </c>
      <c r="B10" s="43">
        <v>1388191</v>
      </c>
      <c r="C10" s="43" t="s">
        <v>840</v>
      </c>
      <c r="D10" s="43">
        <v>0</v>
      </c>
      <c r="E10" s="43">
        <v>0</v>
      </c>
      <c r="F10" s="43">
        <v>1212146</v>
      </c>
      <c r="G10" s="43" t="s">
        <v>841</v>
      </c>
      <c r="H10">
        <f t="shared" ref="H10:H21" si="0">B10+D10+F10</f>
        <v>2600337</v>
      </c>
    </row>
    <row r="11" spans="1:8" ht="15.75" thickBot="1">
      <c r="A11" s="33">
        <v>41334</v>
      </c>
      <c r="B11" s="43">
        <v>1078812</v>
      </c>
      <c r="C11" s="43" t="s">
        <v>842</v>
      </c>
      <c r="D11" s="43">
        <v>0</v>
      </c>
      <c r="E11" s="43">
        <v>0</v>
      </c>
      <c r="F11" s="43">
        <v>1157733</v>
      </c>
      <c r="G11" s="43" t="s">
        <v>843</v>
      </c>
      <c r="H11">
        <f t="shared" si="0"/>
        <v>2236545</v>
      </c>
    </row>
    <row r="12" spans="1:8" ht="15.75" thickBot="1">
      <c r="A12" s="33">
        <v>41365</v>
      </c>
      <c r="B12" s="43">
        <v>1078639</v>
      </c>
      <c r="C12" s="43" t="s">
        <v>844</v>
      </c>
      <c r="D12" s="43">
        <v>0</v>
      </c>
      <c r="E12" s="43">
        <v>0</v>
      </c>
      <c r="F12" s="43">
        <v>1197723</v>
      </c>
      <c r="G12" s="43" t="s">
        <v>845</v>
      </c>
      <c r="H12">
        <f t="shared" si="0"/>
        <v>2276362</v>
      </c>
    </row>
    <row r="13" spans="1:8" ht="15.75" thickBot="1">
      <c r="A13" s="33">
        <v>41395</v>
      </c>
      <c r="B13" s="43">
        <v>1191717</v>
      </c>
      <c r="C13" s="43" t="s">
        <v>846</v>
      </c>
      <c r="D13" s="43">
        <v>0</v>
      </c>
      <c r="E13" s="43">
        <v>0</v>
      </c>
      <c r="F13" s="43">
        <v>1229926</v>
      </c>
      <c r="G13" s="43" t="s">
        <v>847</v>
      </c>
      <c r="H13">
        <f t="shared" si="0"/>
        <v>2421643</v>
      </c>
    </row>
    <row r="14" spans="1:8" ht="15.75" thickBot="1">
      <c r="A14" s="33">
        <v>41426</v>
      </c>
      <c r="B14" s="43">
        <v>1116701</v>
      </c>
      <c r="C14" s="43" t="s">
        <v>848</v>
      </c>
      <c r="D14" s="43">
        <v>0</v>
      </c>
      <c r="E14" s="43">
        <v>0</v>
      </c>
      <c r="F14" s="43">
        <v>1220114</v>
      </c>
      <c r="G14" s="43" t="s">
        <v>849</v>
      </c>
      <c r="H14">
        <f t="shared" si="0"/>
        <v>2336815</v>
      </c>
    </row>
    <row r="15" spans="1:8" ht="15.75" thickBot="1">
      <c r="A15" s="33">
        <v>41456</v>
      </c>
      <c r="B15" s="43">
        <v>1079118</v>
      </c>
      <c r="C15" s="43" t="s">
        <v>850</v>
      </c>
      <c r="D15" s="43">
        <v>0</v>
      </c>
      <c r="E15" s="43">
        <v>0</v>
      </c>
      <c r="F15" s="43">
        <v>1102575</v>
      </c>
      <c r="G15" s="43" t="s">
        <v>851</v>
      </c>
      <c r="H15">
        <f t="shared" si="0"/>
        <v>2181693</v>
      </c>
    </row>
    <row r="16" spans="1:8" ht="15.75" thickBot="1">
      <c r="A16" s="33">
        <v>41487</v>
      </c>
      <c r="B16" s="43">
        <v>1096096</v>
      </c>
      <c r="C16" s="43" t="s">
        <v>852</v>
      </c>
      <c r="D16" s="43">
        <v>0</v>
      </c>
      <c r="E16" s="43">
        <v>0</v>
      </c>
      <c r="F16" s="43">
        <v>977306</v>
      </c>
      <c r="G16" s="43" t="s">
        <v>853</v>
      </c>
      <c r="H16">
        <f t="shared" si="0"/>
        <v>2073402</v>
      </c>
    </row>
    <row r="17" spans="1:8" ht="15.75" thickBot="1">
      <c r="A17" s="33">
        <v>41518</v>
      </c>
      <c r="B17" s="43">
        <v>1140490</v>
      </c>
      <c r="C17" s="43" t="s">
        <v>854</v>
      </c>
      <c r="D17" s="43">
        <v>0</v>
      </c>
      <c r="E17" s="43">
        <v>0</v>
      </c>
      <c r="F17" s="43">
        <v>1001397</v>
      </c>
      <c r="G17" s="43" t="s">
        <v>855</v>
      </c>
      <c r="H17">
        <f t="shared" si="0"/>
        <v>2141887</v>
      </c>
    </row>
    <row r="18" spans="1:8" ht="15.75" thickBot="1">
      <c r="A18" s="33">
        <v>41548</v>
      </c>
      <c r="B18" s="43">
        <v>1148425</v>
      </c>
      <c r="C18" s="43" t="s">
        <v>856</v>
      </c>
      <c r="D18" s="43">
        <v>0</v>
      </c>
      <c r="E18" s="43">
        <v>0</v>
      </c>
      <c r="F18" s="43">
        <v>1065138</v>
      </c>
      <c r="G18" s="43" t="s">
        <v>857</v>
      </c>
      <c r="H18">
        <f t="shared" si="0"/>
        <v>2213563</v>
      </c>
    </row>
    <row r="19" spans="1:8" ht="15.75" thickBot="1">
      <c r="A19" s="34">
        <v>41579</v>
      </c>
      <c r="B19" s="35">
        <v>1110781</v>
      </c>
      <c r="C19" s="35" t="s">
        <v>858</v>
      </c>
      <c r="D19" s="35">
        <v>0</v>
      </c>
      <c r="E19" s="35">
        <v>0</v>
      </c>
      <c r="F19" s="35">
        <v>1029892</v>
      </c>
      <c r="G19" s="35" t="s">
        <v>859</v>
      </c>
      <c r="H19">
        <f t="shared" si="0"/>
        <v>2140673</v>
      </c>
    </row>
    <row r="20" spans="1:8" ht="15.75" thickBot="1">
      <c r="A20" s="33">
        <v>41609</v>
      </c>
      <c r="B20" s="43">
        <v>1355147</v>
      </c>
      <c r="C20" s="43" t="s">
        <v>860</v>
      </c>
      <c r="D20" s="43">
        <v>0</v>
      </c>
      <c r="E20" s="43">
        <v>0</v>
      </c>
      <c r="F20" s="43">
        <v>1057324</v>
      </c>
      <c r="G20" s="43" t="s">
        <v>861</v>
      </c>
      <c r="H20">
        <f t="shared" si="0"/>
        <v>2412471</v>
      </c>
    </row>
    <row r="21" spans="1:8" ht="15.75" thickBot="1">
      <c r="A21" s="33">
        <v>41640</v>
      </c>
      <c r="B21" s="43">
        <v>1307925</v>
      </c>
      <c r="C21" s="43" t="s">
        <v>862</v>
      </c>
      <c r="D21" s="43">
        <v>0</v>
      </c>
      <c r="E21" s="43">
        <v>0</v>
      </c>
      <c r="F21" s="43">
        <v>1088626</v>
      </c>
      <c r="G21" s="43" t="s">
        <v>863</v>
      </c>
      <c r="H21">
        <f t="shared" si="0"/>
        <v>2396551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K89"/>
  <sheetViews>
    <sheetView workbookViewId="0">
      <selection activeCell="B90" sqref="B90"/>
    </sheetView>
  </sheetViews>
  <sheetFormatPr defaultRowHeight="15"/>
  <cols>
    <col min="1" max="1" width="12.42578125" customWidth="1"/>
    <col min="2" max="2" width="39.85546875" customWidth="1"/>
    <col min="3" max="3" width="14" style="3" customWidth="1"/>
    <col min="4" max="4" width="12.42578125" style="3" customWidth="1"/>
    <col min="5" max="5" width="12.140625" style="3" customWidth="1"/>
    <col min="6" max="7" width="11.85546875" style="3" customWidth="1"/>
    <col min="8" max="8" width="12" style="3" customWidth="1"/>
    <col min="9" max="9" width="12.140625" style="3" customWidth="1"/>
    <col min="10" max="10" width="12.85546875" style="3" customWidth="1"/>
    <col min="11" max="11" width="13.140625" style="3" customWidth="1"/>
  </cols>
  <sheetData>
    <row r="1" spans="1:11">
      <c r="C1" s="3" t="s">
        <v>7</v>
      </c>
      <c r="D1" s="3" t="s">
        <v>91</v>
      </c>
      <c r="E1" s="3" t="s">
        <v>95</v>
      </c>
      <c r="F1" s="3" t="s">
        <v>97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</row>
    <row r="2" spans="1:11">
      <c r="A2">
        <v>1</v>
      </c>
      <c r="B2" s="5" t="s">
        <v>14</v>
      </c>
      <c r="E2" s="3" t="s">
        <v>6</v>
      </c>
    </row>
    <row r="3" spans="1:11">
      <c r="A3">
        <v>2</v>
      </c>
      <c r="B3" s="5" t="s">
        <v>15</v>
      </c>
      <c r="I3" s="3" t="s">
        <v>6</v>
      </c>
    </row>
    <row r="4" spans="1:11">
      <c r="A4">
        <v>3</v>
      </c>
      <c r="B4" s="5" t="s">
        <v>16</v>
      </c>
      <c r="G4" s="3" t="s">
        <v>6</v>
      </c>
    </row>
    <row r="5" spans="1:11">
      <c r="A5">
        <v>4</v>
      </c>
      <c r="B5" s="5" t="s">
        <v>17</v>
      </c>
      <c r="I5" s="3" t="s">
        <v>6</v>
      </c>
    </row>
    <row r="6" spans="1:11">
      <c r="A6">
        <v>5</v>
      </c>
      <c r="B6" s="5" t="s">
        <v>18</v>
      </c>
      <c r="F6" s="3" t="s">
        <v>6</v>
      </c>
    </row>
    <row r="7" spans="1:11">
      <c r="A7">
        <v>6</v>
      </c>
      <c r="B7" s="5" t="s">
        <v>19</v>
      </c>
      <c r="F7" s="3" t="s">
        <v>6</v>
      </c>
    </row>
    <row r="8" spans="1:11">
      <c r="A8">
        <v>7</v>
      </c>
      <c r="B8" s="5" t="s">
        <v>20</v>
      </c>
      <c r="F8" s="3" t="s">
        <v>6</v>
      </c>
    </row>
    <row r="9" spans="1:11">
      <c r="A9">
        <v>8</v>
      </c>
      <c r="B9" s="5" t="s">
        <v>21</v>
      </c>
      <c r="E9" s="3" t="s">
        <v>6</v>
      </c>
    </row>
    <row r="10" spans="1:11">
      <c r="A10">
        <v>9</v>
      </c>
      <c r="B10" s="5" t="s">
        <v>22</v>
      </c>
      <c r="F10" s="3" t="s">
        <v>6</v>
      </c>
    </row>
    <row r="11" spans="1:11">
      <c r="A11">
        <v>10</v>
      </c>
      <c r="B11" s="5" t="s">
        <v>23</v>
      </c>
      <c r="D11" s="3" t="s">
        <v>6</v>
      </c>
    </row>
    <row r="12" spans="1:11">
      <c r="A12">
        <v>11</v>
      </c>
      <c r="B12" s="5" t="s">
        <v>24</v>
      </c>
      <c r="D12" s="3" t="s">
        <v>6</v>
      </c>
    </row>
    <row r="13" spans="1:11" ht="15.75">
      <c r="A13">
        <v>12</v>
      </c>
      <c r="B13" s="4" t="s">
        <v>25</v>
      </c>
      <c r="K13" s="3" t="s">
        <v>6</v>
      </c>
    </row>
    <row r="14" spans="1:11">
      <c r="A14">
        <v>13</v>
      </c>
      <c r="B14" s="5" t="s">
        <v>26</v>
      </c>
      <c r="G14" s="3" t="s">
        <v>6</v>
      </c>
    </row>
    <row r="15" spans="1:11">
      <c r="A15">
        <v>14</v>
      </c>
      <c r="B15" s="5" t="s">
        <v>27</v>
      </c>
      <c r="G15" s="3" t="s">
        <v>6</v>
      </c>
    </row>
    <row r="16" spans="1:11">
      <c r="A16">
        <v>15</v>
      </c>
      <c r="B16" s="5" t="s">
        <v>28</v>
      </c>
      <c r="J16" s="3" t="s">
        <v>6</v>
      </c>
    </row>
    <row r="17" spans="1:10">
      <c r="A17">
        <v>16</v>
      </c>
      <c r="B17" s="5" t="s">
        <v>29</v>
      </c>
      <c r="C17"/>
      <c r="F17" s="3" t="s">
        <v>6</v>
      </c>
    </row>
    <row r="18" spans="1:10">
      <c r="A18">
        <v>17</v>
      </c>
      <c r="B18" s="5" t="s">
        <v>30</v>
      </c>
      <c r="C18"/>
      <c r="G18" s="3" t="s">
        <v>6</v>
      </c>
    </row>
    <row r="19" spans="1:10">
      <c r="A19">
        <v>18</v>
      </c>
      <c r="B19" s="5" t="s">
        <v>31</v>
      </c>
      <c r="C19"/>
      <c r="I19" s="3" t="s">
        <v>6</v>
      </c>
    </row>
    <row r="20" spans="1:10">
      <c r="A20">
        <v>19</v>
      </c>
      <c r="B20" s="5" t="s">
        <v>32</v>
      </c>
      <c r="C20"/>
      <c r="G20" s="3" t="s">
        <v>6</v>
      </c>
    </row>
    <row r="21" spans="1:10">
      <c r="A21">
        <v>20</v>
      </c>
      <c r="B21" s="5" t="s">
        <v>33</v>
      </c>
      <c r="C21"/>
      <c r="I21" s="3" t="s">
        <v>6</v>
      </c>
    </row>
    <row r="22" spans="1:10">
      <c r="A22">
        <v>21</v>
      </c>
      <c r="B22" s="5" t="s">
        <v>34</v>
      </c>
      <c r="C22"/>
      <c r="F22" s="3" t="s">
        <v>6</v>
      </c>
    </row>
    <row r="23" spans="1:10">
      <c r="A23">
        <v>22</v>
      </c>
      <c r="B23" s="5" t="s">
        <v>35</v>
      </c>
      <c r="C23"/>
      <c r="G23" s="3" t="s">
        <v>6</v>
      </c>
    </row>
    <row r="24" spans="1:10">
      <c r="A24">
        <v>23</v>
      </c>
      <c r="B24" s="5" t="s">
        <v>36</v>
      </c>
      <c r="C24"/>
      <c r="I24" s="3" t="s">
        <v>6</v>
      </c>
    </row>
    <row r="25" spans="1:10">
      <c r="A25">
        <v>24</v>
      </c>
      <c r="B25" s="5" t="s">
        <v>37</v>
      </c>
      <c r="C25"/>
      <c r="I25" s="3" t="s">
        <v>6</v>
      </c>
    </row>
    <row r="26" spans="1:10">
      <c r="A26">
        <v>25</v>
      </c>
      <c r="B26" s="5" t="s">
        <v>38</v>
      </c>
      <c r="C26"/>
      <c r="J26" s="3" t="s">
        <v>6</v>
      </c>
    </row>
    <row r="27" spans="1:10">
      <c r="A27">
        <v>26</v>
      </c>
      <c r="B27" s="5" t="s">
        <v>39</v>
      </c>
      <c r="C27"/>
      <c r="E27" s="3" t="s">
        <v>6</v>
      </c>
    </row>
    <row r="28" spans="1:10">
      <c r="A28">
        <v>27</v>
      </c>
      <c r="B28" s="5" t="s">
        <v>40</v>
      </c>
      <c r="C28"/>
      <c r="I28" s="3" t="s">
        <v>6</v>
      </c>
    </row>
    <row r="29" spans="1:10">
      <c r="A29">
        <v>28</v>
      </c>
      <c r="B29" s="5" t="s">
        <v>41</v>
      </c>
      <c r="C29"/>
      <c r="G29" s="3" t="s">
        <v>6</v>
      </c>
    </row>
    <row r="30" spans="1:10">
      <c r="A30">
        <v>29</v>
      </c>
      <c r="B30" s="5" t="s">
        <v>42</v>
      </c>
      <c r="C30"/>
      <c r="J30" s="3" t="s">
        <v>6</v>
      </c>
    </row>
    <row r="31" spans="1:10">
      <c r="A31">
        <v>30</v>
      </c>
      <c r="B31" s="5" t="s">
        <v>43</v>
      </c>
      <c r="C31"/>
      <c r="F31" s="3" t="s">
        <v>6</v>
      </c>
    </row>
    <row r="32" spans="1:10">
      <c r="A32">
        <v>31</v>
      </c>
      <c r="B32" s="5" t="s">
        <v>44</v>
      </c>
      <c r="C32"/>
      <c r="J32" s="3" t="s">
        <v>6</v>
      </c>
    </row>
    <row r="33" spans="1:10">
      <c r="A33">
        <v>32</v>
      </c>
      <c r="B33" s="5" t="s">
        <v>45</v>
      </c>
      <c r="J33" s="3" t="s">
        <v>6</v>
      </c>
    </row>
    <row r="34" spans="1:10">
      <c r="A34">
        <v>33</v>
      </c>
      <c r="B34" s="5" t="s">
        <v>46</v>
      </c>
      <c r="D34" s="3" t="s">
        <v>6</v>
      </c>
    </row>
    <row r="35" spans="1:10">
      <c r="A35">
        <v>34</v>
      </c>
      <c r="B35" s="5" t="s">
        <v>47</v>
      </c>
      <c r="E35" s="3" t="s">
        <v>6</v>
      </c>
    </row>
    <row r="36" spans="1:10">
      <c r="A36">
        <v>35</v>
      </c>
      <c r="B36" s="5" t="s">
        <v>12</v>
      </c>
      <c r="C36" s="3" t="s">
        <v>6</v>
      </c>
    </row>
    <row r="37" spans="1:10">
      <c r="A37">
        <v>36</v>
      </c>
      <c r="B37" s="5" t="s">
        <v>2</v>
      </c>
      <c r="C37" s="3" t="s">
        <v>6</v>
      </c>
    </row>
    <row r="38" spans="1:10">
      <c r="A38">
        <v>37</v>
      </c>
      <c r="B38" s="5" t="s">
        <v>3</v>
      </c>
      <c r="C38" s="3" t="s">
        <v>6</v>
      </c>
    </row>
    <row r="39" spans="1:10">
      <c r="A39">
        <v>38</v>
      </c>
      <c r="B39" s="5" t="s">
        <v>48</v>
      </c>
      <c r="E39" s="3" t="s">
        <v>6</v>
      </c>
    </row>
    <row r="40" spans="1:10">
      <c r="A40">
        <v>39</v>
      </c>
      <c r="B40" s="5" t="s">
        <v>49</v>
      </c>
      <c r="D40" s="3" t="s">
        <v>6</v>
      </c>
    </row>
    <row r="41" spans="1:10">
      <c r="A41">
        <v>40</v>
      </c>
      <c r="B41" s="5" t="s">
        <v>4</v>
      </c>
      <c r="C41" s="3" t="s">
        <v>6</v>
      </c>
    </row>
    <row r="42" spans="1:10">
      <c r="A42">
        <v>41</v>
      </c>
      <c r="B42" s="5" t="s">
        <v>5</v>
      </c>
      <c r="C42" s="3" t="s">
        <v>6</v>
      </c>
    </row>
    <row r="43" spans="1:10">
      <c r="A43">
        <v>42</v>
      </c>
      <c r="B43" s="5" t="s">
        <v>50</v>
      </c>
      <c r="I43" s="3" t="s">
        <v>6</v>
      </c>
    </row>
    <row r="44" spans="1:10">
      <c r="A44">
        <v>43</v>
      </c>
      <c r="B44" s="5" t="s">
        <v>51</v>
      </c>
      <c r="D44" s="3" t="s">
        <v>6</v>
      </c>
    </row>
    <row r="45" spans="1:10">
      <c r="A45">
        <v>44</v>
      </c>
      <c r="B45" s="5" t="s">
        <v>8</v>
      </c>
      <c r="C45" s="3" t="s">
        <v>6</v>
      </c>
    </row>
    <row r="46" spans="1:10">
      <c r="A46">
        <v>45</v>
      </c>
      <c r="B46" s="5" t="s">
        <v>52</v>
      </c>
      <c r="I46" s="3" t="s">
        <v>6</v>
      </c>
    </row>
    <row r="47" spans="1:10">
      <c r="A47">
        <v>46</v>
      </c>
      <c r="B47" s="5" t="s">
        <v>53</v>
      </c>
      <c r="G47" s="3" t="s">
        <v>6</v>
      </c>
    </row>
    <row r="48" spans="1:10">
      <c r="A48">
        <v>47</v>
      </c>
      <c r="B48" s="5" t="s">
        <v>9</v>
      </c>
      <c r="C48" s="3" t="s">
        <v>6</v>
      </c>
    </row>
    <row r="49" spans="1:10">
      <c r="A49">
        <v>48</v>
      </c>
      <c r="B49" s="5" t="s">
        <v>54</v>
      </c>
      <c r="H49" s="3" t="s">
        <v>6</v>
      </c>
    </row>
    <row r="50" spans="1:10">
      <c r="A50">
        <v>49</v>
      </c>
      <c r="B50" s="5" t="s">
        <v>10</v>
      </c>
      <c r="C50" s="3" t="s">
        <v>6</v>
      </c>
    </row>
    <row r="51" spans="1:10">
      <c r="A51">
        <v>50</v>
      </c>
      <c r="B51" s="5" t="s">
        <v>55</v>
      </c>
      <c r="D51" s="3" t="s">
        <v>6</v>
      </c>
    </row>
    <row r="52" spans="1:10">
      <c r="A52">
        <v>51</v>
      </c>
      <c r="B52" s="5" t="s">
        <v>11</v>
      </c>
      <c r="C52" s="3" t="s">
        <v>6</v>
      </c>
    </row>
    <row r="53" spans="1:10">
      <c r="A53">
        <v>52</v>
      </c>
      <c r="B53" s="5" t="s">
        <v>56</v>
      </c>
      <c r="J53" s="3" t="s">
        <v>6</v>
      </c>
    </row>
    <row r="54" spans="1:10">
      <c r="A54">
        <v>53</v>
      </c>
      <c r="B54" s="5" t="s">
        <v>57</v>
      </c>
      <c r="C54" s="3" t="s">
        <v>6</v>
      </c>
    </row>
    <row r="55" spans="1:10">
      <c r="A55">
        <v>54</v>
      </c>
      <c r="B55" s="5" t="s">
        <v>58</v>
      </c>
      <c r="D55" s="3" t="s">
        <v>6</v>
      </c>
    </row>
    <row r="56" spans="1:10">
      <c r="A56">
        <v>55</v>
      </c>
      <c r="B56" s="5" t="s">
        <v>59</v>
      </c>
      <c r="G56" s="3" t="s">
        <v>6</v>
      </c>
    </row>
    <row r="57" spans="1:10">
      <c r="A57">
        <v>56</v>
      </c>
      <c r="B57" s="5" t="s">
        <v>60</v>
      </c>
      <c r="D57" s="3" t="s">
        <v>6</v>
      </c>
    </row>
    <row r="58" spans="1:10">
      <c r="A58">
        <v>57</v>
      </c>
      <c r="B58" s="5" t="s">
        <v>61</v>
      </c>
      <c r="I58" s="3" t="s">
        <v>6</v>
      </c>
    </row>
    <row r="59" spans="1:10">
      <c r="A59">
        <v>58</v>
      </c>
      <c r="B59" s="5" t="s">
        <v>62</v>
      </c>
      <c r="I59" s="3" t="s">
        <v>6</v>
      </c>
    </row>
    <row r="60" spans="1:10">
      <c r="A60">
        <v>59</v>
      </c>
      <c r="B60" s="5" t="s">
        <v>63</v>
      </c>
      <c r="G60" s="3" t="s">
        <v>6</v>
      </c>
    </row>
    <row r="61" spans="1:10">
      <c r="A61">
        <v>60</v>
      </c>
      <c r="B61" s="5" t="s">
        <v>64</v>
      </c>
      <c r="C61" s="3" t="s">
        <v>6</v>
      </c>
    </row>
    <row r="62" spans="1:10">
      <c r="A62">
        <v>61</v>
      </c>
      <c r="B62" s="5" t="s">
        <v>65</v>
      </c>
      <c r="G62" s="3" t="s">
        <v>6</v>
      </c>
    </row>
    <row r="63" spans="1:10">
      <c r="A63">
        <v>62</v>
      </c>
      <c r="B63" s="5" t="s">
        <v>66</v>
      </c>
      <c r="D63" s="3" t="s">
        <v>6</v>
      </c>
    </row>
    <row r="64" spans="1:10">
      <c r="A64">
        <v>63</v>
      </c>
      <c r="B64" s="5" t="s">
        <v>67</v>
      </c>
      <c r="E64" s="3" t="s">
        <v>6</v>
      </c>
    </row>
    <row r="65" spans="1:10">
      <c r="A65">
        <v>64</v>
      </c>
      <c r="B65" s="5" t="s">
        <v>68</v>
      </c>
      <c r="C65" s="3" t="s">
        <v>6</v>
      </c>
    </row>
    <row r="66" spans="1:10">
      <c r="A66">
        <v>65</v>
      </c>
      <c r="B66" s="5" t="s">
        <v>69</v>
      </c>
      <c r="G66" s="3" t="s">
        <v>6</v>
      </c>
    </row>
    <row r="67" spans="1:10">
      <c r="A67">
        <v>66</v>
      </c>
      <c r="B67" s="5" t="s">
        <v>70</v>
      </c>
      <c r="G67" s="3" t="s">
        <v>6</v>
      </c>
    </row>
    <row r="68" spans="1:10">
      <c r="A68">
        <v>67</v>
      </c>
      <c r="B68" s="5" t="s">
        <v>71</v>
      </c>
      <c r="J68" s="3" t="s">
        <v>6</v>
      </c>
    </row>
    <row r="69" spans="1:10">
      <c r="A69">
        <v>68</v>
      </c>
      <c r="B69" s="5" t="s">
        <v>72</v>
      </c>
      <c r="H69" s="3" t="s">
        <v>6</v>
      </c>
    </row>
    <row r="70" spans="1:10">
      <c r="A70">
        <v>69</v>
      </c>
      <c r="B70" s="5" t="s">
        <v>73</v>
      </c>
      <c r="C70" s="3" t="s">
        <v>6</v>
      </c>
    </row>
    <row r="71" spans="1:10">
      <c r="A71">
        <v>70</v>
      </c>
      <c r="B71" s="5" t="s">
        <v>74</v>
      </c>
      <c r="C71" s="3" t="s">
        <v>6</v>
      </c>
    </row>
    <row r="72" spans="1:10">
      <c r="A72">
        <v>71</v>
      </c>
      <c r="B72" s="5" t="s">
        <v>75</v>
      </c>
      <c r="C72" s="3" t="s">
        <v>6</v>
      </c>
    </row>
    <row r="73" spans="1:10">
      <c r="A73">
        <v>72</v>
      </c>
      <c r="B73" s="5" t="s">
        <v>76</v>
      </c>
      <c r="I73" s="3" t="s">
        <v>6</v>
      </c>
    </row>
    <row r="74" spans="1:10">
      <c r="A74">
        <v>73</v>
      </c>
      <c r="B74" s="5" t="s">
        <v>77</v>
      </c>
      <c r="C74" s="3" t="s">
        <v>6</v>
      </c>
    </row>
    <row r="75" spans="1:10">
      <c r="A75">
        <v>74</v>
      </c>
      <c r="B75" s="5" t="s">
        <v>78</v>
      </c>
      <c r="H75" s="3" t="s">
        <v>6</v>
      </c>
    </row>
    <row r="76" spans="1:10">
      <c r="A76">
        <v>75</v>
      </c>
      <c r="B76" s="5" t="s">
        <v>79</v>
      </c>
      <c r="G76" s="3" t="s">
        <v>6</v>
      </c>
    </row>
    <row r="77" spans="1:10">
      <c r="A77">
        <v>76</v>
      </c>
      <c r="B77" s="5" t="s">
        <v>80</v>
      </c>
      <c r="H77" s="3" t="s">
        <v>6</v>
      </c>
    </row>
    <row r="78" spans="1:10">
      <c r="A78">
        <v>77</v>
      </c>
      <c r="B78" s="5" t="s">
        <v>81</v>
      </c>
      <c r="C78" s="3" t="s">
        <v>6</v>
      </c>
    </row>
    <row r="79" spans="1:10">
      <c r="A79">
        <v>78</v>
      </c>
      <c r="B79" s="5" t="s">
        <v>13</v>
      </c>
      <c r="C79" s="3" t="s">
        <v>6</v>
      </c>
    </row>
    <row r="80" spans="1:10">
      <c r="A80">
        <v>79</v>
      </c>
      <c r="B80" s="5" t="s">
        <v>82</v>
      </c>
      <c r="D80" s="3" t="s">
        <v>6</v>
      </c>
    </row>
    <row r="81" spans="1:11" ht="15.75">
      <c r="A81">
        <v>80</v>
      </c>
      <c r="B81" s="4" t="s">
        <v>83</v>
      </c>
      <c r="C81"/>
      <c r="K81" s="3" t="s">
        <v>6</v>
      </c>
    </row>
    <row r="82" spans="1:11">
      <c r="A82">
        <v>81</v>
      </c>
      <c r="B82" s="5" t="s">
        <v>84</v>
      </c>
      <c r="C82"/>
      <c r="J82" s="3" t="s">
        <v>6</v>
      </c>
    </row>
    <row r="83" spans="1:11">
      <c r="A83">
        <v>82</v>
      </c>
      <c r="B83" s="51" t="s">
        <v>85</v>
      </c>
      <c r="C83"/>
      <c r="D83" s="3" t="s">
        <v>6</v>
      </c>
    </row>
    <row r="84" spans="1:11">
      <c r="A84">
        <v>83</v>
      </c>
      <c r="B84" s="51" t="s">
        <v>86</v>
      </c>
      <c r="C84"/>
      <c r="H84" s="3" t="s">
        <v>6</v>
      </c>
    </row>
    <row r="85" spans="1:11">
      <c r="A85">
        <v>84</v>
      </c>
      <c r="B85" s="5" t="s">
        <v>87</v>
      </c>
      <c r="C85"/>
      <c r="J85" s="3" t="s">
        <v>6</v>
      </c>
    </row>
    <row r="86" spans="1:11">
      <c r="A86">
        <v>85</v>
      </c>
      <c r="B86" s="51" t="s">
        <v>88</v>
      </c>
      <c r="C86"/>
      <c r="H86" s="3" t="s">
        <v>6</v>
      </c>
    </row>
    <row r="89" spans="1:11">
      <c r="B89" s="52" t="s">
        <v>1228</v>
      </c>
    </row>
  </sheetData>
  <autoFilter ref="C1:C86"/>
  <hyperlinks>
    <hyperlink ref="B7" location="Ингушетия!R1C1" display="Республика Ингушетия"/>
    <hyperlink ref="B9" location="Калмыкия!R1C1" display="Республика Калмыкия"/>
    <hyperlink ref="B13" r:id="rId1" location="block_1000128" display="http://base.garant.ru/10103000/9/ - block_1000128"/>
    <hyperlink ref="B17" location="Осетия!R1C1" display="Республика Северная Осетия - Алания"/>
    <hyperlink ref="B23" location="Чувашия!R1C1" display="Чувашская Республика - Чувашия"/>
    <hyperlink ref="B25" location="'Забайкальский край'!R1C1" display="Забайкальский край"/>
    <hyperlink ref="B26" location="'Камчатский край'!R1C1" display="Камчатский край"/>
    <hyperlink ref="B28" location="'Красноярский край'!R1C1" display="Красноярский край"/>
    <hyperlink ref="B29" location="'Пермский край'!R1C1" display="Пермский край"/>
    <hyperlink ref="B43" location="Иркутская!R1C1" display="Иркутская область"/>
    <hyperlink ref="B84" location="'Ханты-Мансийский АО'!R1C1" display="Ханты-Мансийский автономный округ - Югра"/>
    <hyperlink ref="B36" location="'Белгородская  обл'!R1C1" display="Белгородская область, "/>
    <hyperlink ref="B37" location="'Брянская обл'!R1C1" display="Брянская область, "/>
    <hyperlink ref="B38" location="'Владимирская обл'!R1C1" display="Владимирская область, "/>
    <hyperlink ref="B41" location="'Воронежская обл'!R1C1" display="Воронежская область"/>
    <hyperlink ref="B42" location="'Ивановская обл'!R1C1" display="Ивановская область"/>
    <hyperlink ref="B45" location="'Калужская обл'!R1C1" display="Калужская область, "/>
    <hyperlink ref="B48" location="'Костромская обл'!R1C1" display="Костромская область, "/>
    <hyperlink ref="B50" location="'Курская обл'!R1C1" display="Курская область, "/>
    <hyperlink ref="B52" location="'Липецкая обл'!R1C1" display="Липецкая область"/>
    <hyperlink ref="B79" location="г.Москва!R1C1" display="Москва, "/>
    <hyperlink ref="B54" location="МО!R1C1" display="Московская область"/>
    <hyperlink ref="B61" location="Орловская!R1C1" display="Орловская область"/>
    <hyperlink ref="B65" location="Рязанская!R1C1" display="Рязанская область"/>
    <hyperlink ref="B70" location="Смоленская!R1C1" display="Смоленская область"/>
    <hyperlink ref="B71" location="Тамбовская!R1C1" display="Тамбовская область"/>
    <hyperlink ref="B72" location="Тверская!R1C1" display="Тверская область"/>
    <hyperlink ref="B74" location="Тульская!R1C1" display="Тульская область"/>
    <hyperlink ref="B78" location="Ярославская!R1C1" display="Ярославская область"/>
    <hyperlink ref="B34" location="Архангельская!R1C1" display="Архангельская область"/>
    <hyperlink ref="B40" location="Вологодская!R1C1" display="Вологодская область"/>
    <hyperlink ref="B44" location="Калининградская!R1C1" display="Калининградская область"/>
    <hyperlink ref="B51" location="Ленинградская!R1C1" display="Ленинградская область"/>
    <hyperlink ref="B55" location="Мурманская!R1C1" display="Мурманская область"/>
    <hyperlink ref="B57" location="Новгородская!R1C1" display="Новгородская область"/>
    <hyperlink ref="B63" location="Псковская!R1C1" display="Псковская область"/>
    <hyperlink ref="B80" location="СПб!R1C1" display="Санкт-Петербург"/>
    <hyperlink ref="B83" location="'Ненецкий АО'!R1C1" display="Ненецкий автономный округ"/>
    <hyperlink ref="B11" location="Карелия!R1C1" display="Республика Карелия"/>
    <hyperlink ref="B12" location="Коми!R1C1" display="Республика Коми"/>
    <hyperlink ref="B2" location="Адыгея!R1C1" display="Республика Адыгея (Адыгея)"/>
    <hyperlink ref="B27" location="'Краснодарский край'!R1C1" display="Краснодарский край"/>
    <hyperlink ref="B35" location="Астраханская!R1C1" display="Астраханская область"/>
    <hyperlink ref="B39" location="Волгоградская!R1C1" display="Волгоградская область"/>
    <hyperlink ref="B64" location="Ростовская!R1C1" display="Ростовская область"/>
    <hyperlink ref="B6" location="Дагестан!R1C1" display="Республика Дагестан"/>
    <hyperlink ref="B8" location="'Кабардино-Балкарская'!R1C1" display="Кабардино-Балкарская Республика"/>
    <hyperlink ref="B10" location="'Карачаево-Черкесская'!R1C1" display="Карачаево-Черкесская Республика"/>
    <hyperlink ref="B22" location="Чечня!R1C1" display="Чеченская Республика"/>
    <hyperlink ref="B4" location="Башкортостан!R1C1" display="Республика Башкортостан"/>
    <hyperlink ref="B14" location="'Марий Эл'!R1C1" display="Республика Марий Эл"/>
    <hyperlink ref="B15" location="Мордовия!R1C1" display="Республика Мордовия"/>
    <hyperlink ref="B18" location="Татарстан!R1C1" display="Республика Татарстан (Татарстан)"/>
    <hyperlink ref="B20" location="Удмуртия!R1C1" display="Удмуртская Республика"/>
    <hyperlink ref="B47" location="Кировская!R1C1" display="Кировская область"/>
    <hyperlink ref="B56" location="Нижегородская!R1C1" display="Нижегородская область"/>
    <hyperlink ref="B60" location="Оренбургская!R1C1" display="Оренбургская область"/>
    <hyperlink ref="B62" location="Пензенская!R1C1" display="Пензенская область"/>
    <hyperlink ref="B66" location="Самарская!R1C1" display="Самарская область"/>
    <hyperlink ref="B67" location="Саратовская!R1C1" display="Саратовская область"/>
    <hyperlink ref="B76" location="Ульяновская!R1C1" display="Ульяновская область"/>
    <hyperlink ref="B49" location="Курганская!R1C1" display="Курганская область"/>
    <hyperlink ref="B69" location="Свердловская!R1C1" display="Свердловская область"/>
    <hyperlink ref="B75" location="Тюменская!R1C1" display="Тюменская область"/>
    <hyperlink ref="B77" location="Челябинская!R1C1" display="Челябинская область"/>
    <hyperlink ref="B86" location="'Ямало-Ненеский АО'!R1C1" display="Ямало-Ненецкий автономный округ"/>
    <hyperlink ref="B3" location="Алтай!R1C1" display="Республика Алтай"/>
    <hyperlink ref="B5" location="Бурятия!R1C1" display="Республика Бурятия"/>
    <hyperlink ref="B19" location="Тыва!R1C1" display="Республика Тыва"/>
    <hyperlink ref="B21" location="Хакасия!R1C1" display="Республика Хакасия"/>
    <hyperlink ref="B24" location="'Алтайский край'!R1C1" display="Алтайский край"/>
    <hyperlink ref="B46" location="Кемеровская!R1C1" display="Кемеровская область"/>
    <hyperlink ref="B58" location="Новосибирская!R1C1" display="Новосибирская область"/>
    <hyperlink ref="B59" location="Омская!R1C1" display="Омская область"/>
    <hyperlink ref="B73" location="Томская!R1C1" display="Томская область"/>
    <hyperlink ref="B16" location="'Саха-Якутия'!R1C1" display="Республика Саха (Якутия)"/>
    <hyperlink ref="B33" location="Амурская!R1C1" display="Амурская область"/>
    <hyperlink ref="B82" location="'Еврейская АО'!R1C1" display="Еврейская автономная область"/>
    <hyperlink ref="B68" location="'Сахалинская '!R1C1" display="Сахалинская область"/>
    <hyperlink ref="B53" location="Магаданская!R1C1" display="Магаданская область"/>
    <hyperlink ref="B85" location="'Чукотский АО'!R1C1" display="Чукотский автономный округ"/>
    <hyperlink ref="B32" location="'Хабаровский край'!R1C1" display="Хабаровский край"/>
    <hyperlink ref="B30" location="'Приморский край'!R1C1" display="Приморский край"/>
    <hyperlink ref="B31" location="Ставрополье!R1C1" display="Ставропольский край"/>
  </hyperlinks>
  <pageMargins left="0.7" right="0.7" top="0.75" bottom="0.75" header="0.3" footer="0.3"/>
  <pageSetup paperSize="9" orientation="portrait" horizontalDpi="360" verticalDpi="360"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5703125" customWidth="1"/>
    <col min="2" max="2" width="15.140625" style="14" customWidth="1"/>
    <col min="3" max="3" width="15.85546875" customWidth="1"/>
    <col min="4" max="4" width="14.28515625" customWidth="1"/>
    <col min="5" max="5" width="15.5703125" customWidth="1"/>
    <col min="6" max="6" width="13.140625" customWidth="1"/>
    <col min="7" max="7" width="12.7109375" customWidth="1"/>
    <col min="8" max="8" width="15.7109375" customWidth="1"/>
  </cols>
  <sheetData>
    <row r="1" spans="1:8" ht="102">
      <c r="A1" s="29" t="s">
        <v>32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3224490</v>
      </c>
      <c r="C9" s="43">
        <v>0</v>
      </c>
      <c r="D9" s="43">
        <v>0</v>
      </c>
      <c r="E9" s="43">
        <v>0</v>
      </c>
      <c r="F9" s="43">
        <v>1174529</v>
      </c>
      <c r="G9" s="43" t="s">
        <v>864</v>
      </c>
      <c r="H9" s="7">
        <f>B9+D9+F9</f>
        <v>4399019</v>
      </c>
    </row>
    <row r="10" spans="1:8" ht="15.75" thickBot="1">
      <c r="A10" s="33">
        <v>41306</v>
      </c>
      <c r="B10" s="43">
        <v>3280322</v>
      </c>
      <c r="C10" s="43">
        <v>0</v>
      </c>
      <c r="D10" s="43">
        <v>0</v>
      </c>
      <c r="E10" s="43">
        <v>0</v>
      </c>
      <c r="F10" s="43">
        <v>1226833</v>
      </c>
      <c r="G10" s="43" t="s">
        <v>865</v>
      </c>
      <c r="H10" s="7">
        <f t="shared" ref="H10:H21" si="0">B10+D10+F10</f>
        <v>4507155</v>
      </c>
    </row>
    <row r="11" spans="1:8" ht="15.75" thickBot="1">
      <c r="A11" s="33">
        <v>41334</v>
      </c>
      <c r="B11" s="43">
        <v>3320611</v>
      </c>
      <c r="C11" s="43">
        <v>0</v>
      </c>
      <c r="D11" s="43">
        <v>0</v>
      </c>
      <c r="E11" s="43">
        <v>0</v>
      </c>
      <c r="F11" s="43">
        <v>1232316</v>
      </c>
      <c r="G11" s="43" t="s">
        <v>866</v>
      </c>
      <c r="H11" s="7">
        <f t="shared" si="0"/>
        <v>4552927</v>
      </c>
    </row>
    <row r="12" spans="1:8" ht="15.75" thickBot="1">
      <c r="A12" s="33">
        <v>41365</v>
      </c>
      <c r="B12" s="43">
        <v>2977414</v>
      </c>
      <c r="C12" s="43">
        <v>0</v>
      </c>
      <c r="D12" s="43">
        <v>0</v>
      </c>
      <c r="E12" s="43">
        <v>0</v>
      </c>
      <c r="F12" s="43">
        <v>1267291</v>
      </c>
      <c r="G12" s="43" t="s">
        <v>867</v>
      </c>
      <c r="H12" s="7">
        <f t="shared" si="0"/>
        <v>4244705</v>
      </c>
    </row>
    <row r="13" spans="1:8" ht="15.75" thickBot="1">
      <c r="A13" s="33">
        <v>41395</v>
      </c>
      <c r="B13" s="43">
        <v>3120467</v>
      </c>
      <c r="C13" s="43">
        <v>0</v>
      </c>
      <c r="D13" s="43">
        <v>0</v>
      </c>
      <c r="E13" s="43">
        <v>0</v>
      </c>
      <c r="F13" s="43">
        <v>1287894</v>
      </c>
      <c r="G13" s="43" t="s">
        <v>868</v>
      </c>
      <c r="H13" s="7">
        <f t="shared" si="0"/>
        <v>4408361</v>
      </c>
    </row>
    <row r="14" spans="1:8" ht="15.75" thickBot="1">
      <c r="A14" s="33">
        <v>41426</v>
      </c>
      <c r="B14" s="43">
        <v>2987849</v>
      </c>
      <c r="C14" s="43">
        <v>0</v>
      </c>
      <c r="D14" s="43">
        <v>0</v>
      </c>
      <c r="E14" s="43">
        <v>0</v>
      </c>
      <c r="F14" s="43">
        <v>1345807</v>
      </c>
      <c r="G14" s="43" t="s">
        <v>869</v>
      </c>
      <c r="H14" s="7">
        <f t="shared" si="0"/>
        <v>4333656</v>
      </c>
    </row>
    <row r="15" spans="1:8" ht="15.75" thickBot="1">
      <c r="A15" s="33">
        <v>41456</v>
      </c>
      <c r="B15" s="43">
        <v>2493658</v>
      </c>
      <c r="C15" s="43">
        <v>0</v>
      </c>
      <c r="D15" s="43">
        <v>0</v>
      </c>
      <c r="E15" s="43">
        <v>0</v>
      </c>
      <c r="F15" s="43">
        <v>1370040</v>
      </c>
      <c r="G15" s="43" t="s">
        <v>870</v>
      </c>
      <c r="H15" s="7">
        <f t="shared" si="0"/>
        <v>3863698</v>
      </c>
    </row>
    <row r="16" spans="1:8" ht="15.75" thickBot="1">
      <c r="A16" s="33">
        <v>41487</v>
      </c>
      <c r="B16" s="43">
        <v>2558904</v>
      </c>
      <c r="C16" s="43">
        <v>0</v>
      </c>
      <c r="D16" s="43">
        <v>0</v>
      </c>
      <c r="E16" s="43">
        <v>0</v>
      </c>
      <c r="F16" s="43">
        <v>1390095</v>
      </c>
      <c r="G16" s="43" t="s">
        <v>871</v>
      </c>
      <c r="H16" s="7">
        <f t="shared" si="0"/>
        <v>3948999</v>
      </c>
    </row>
    <row r="17" spans="1:8" ht="15.75" thickBot="1">
      <c r="A17" s="33">
        <v>41518</v>
      </c>
      <c r="B17" s="43">
        <v>1721119</v>
      </c>
      <c r="C17" s="43">
        <v>0</v>
      </c>
      <c r="D17" s="43">
        <v>0</v>
      </c>
      <c r="E17" s="43">
        <v>0</v>
      </c>
      <c r="F17" s="43">
        <v>1448640</v>
      </c>
      <c r="G17" s="43" t="s">
        <v>872</v>
      </c>
      <c r="H17" s="7">
        <f t="shared" si="0"/>
        <v>3169759</v>
      </c>
    </row>
    <row r="18" spans="1:8" ht="15.75" thickBot="1">
      <c r="A18" s="33">
        <v>41548</v>
      </c>
      <c r="B18" s="43">
        <v>1707772</v>
      </c>
      <c r="C18" s="43">
        <v>0</v>
      </c>
      <c r="D18" s="43">
        <v>0</v>
      </c>
      <c r="E18" s="43">
        <v>0</v>
      </c>
      <c r="F18" s="43">
        <v>1521966</v>
      </c>
      <c r="G18" s="43" t="s">
        <v>873</v>
      </c>
      <c r="H18" s="7">
        <f t="shared" si="0"/>
        <v>3229738</v>
      </c>
    </row>
    <row r="19" spans="1:8" ht="15.75" thickBot="1">
      <c r="A19" s="33">
        <v>41579</v>
      </c>
      <c r="B19" s="43">
        <v>1697985</v>
      </c>
      <c r="C19" s="43">
        <v>0</v>
      </c>
      <c r="D19" s="43">
        <v>0</v>
      </c>
      <c r="E19" s="43">
        <v>0</v>
      </c>
      <c r="F19" s="43">
        <v>1578071</v>
      </c>
      <c r="G19" s="43" t="s">
        <v>874</v>
      </c>
      <c r="H19" s="7">
        <f t="shared" si="0"/>
        <v>3276056</v>
      </c>
    </row>
    <row r="20" spans="1:8" ht="15.75" thickBot="1">
      <c r="A20" s="34">
        <v>41609</v>
      </c>
      <c r="B20" s="35">
        <v>1655338</v>
      </c>
      <c r="C20" s="35">
        <v>0</v>
      </c>
      <c r="D20" s="35">
        <v>0</v>
      </c>
      <c r="E20" s="35">
        <v>0</v>
      </c>
      <c r="F20" s="35">
        <v>1450542</v>
      </c>
      <c r="G20" s="35" t="s">
        <v>875</v>
      </c>
      <c r="H20" s="7">
        <f t="shared" si="0"/>
        <v>3105880</v>
      </c>
    </row>
    <row r="21" spans="1:8" ht="15.75" thickBot="1">
      <c r="A21" s="33">
        <v>41640</v>
      </c>
      <c r="B21" s="43">
        <v>1341866</v>
      </c>
      <c r="C21" s="43">
        <v>0</v>
      </c>
      <c r="D21" s="43">
        <v>0</v>
      </c>
      <c r="E21" s="43">
        <v>0</v>
      </c>
      <c r="F21" s="43">
        <v>1417526</v>
      </c>
      <c r="G21" s="43" t="s">
        <v>876</v>
      </c>
      <c r="H21" s="7">
        <f t="shared" si="0"/>
        <v>2759392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140625" customWidth="1"/>
    <col min="2" max="2" width="14.28515625" style="14" customWidth="1"/>
    <col min="3" max="3" width="15.7109375" customWidth="1"/>
    <col min="4" max="4" width="15.85546875" customWidth="1"/>
    <col min="5" max="5" width="13.28515625" customWidth="1"/>
    <col min="6" max="6" width="15.28515625" customWidth="1"/>
    <col min="7" max="8" width="14.5703125" customWidth="1"/>
  </cols>
  <sheetData>
    <row r="1" spans="1:8" ht="76.5">
      <c r="A1" s="29" t="s">
        <v>79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1654763</v>
      </c>
      <c r="C9" s="43" t="s">
        <v>877</v>
      </c>
      <c r="D9" s="43">
        <v>0</v>
      </c>
      <c r="E9" s="43">
        <v>0</v>
      </c>
      <c r="F9" s="43">
        <v>229533</v>
      </c>
      <c r="G9" s="43">
        <v>595</v>
      </c>
      <c r="H9" s="7">
        <f>B9+D9+F9</f>
        <v>1884296</v>
      </c>
    </row>
    <row r="10" spans="1:8" ht="15.75" thickBot="1">
      <c r="A10" s="33">
        <v>41306</v>
      </c>
      <c r="B10" s="43">
        <v>1826787</v>
      </c>
      <c r="C10" s="43" t="s">
        <v>878</v>
      </c>
      <c r="D10" s="43">
        <v>0</v>
      </c>
      <c r="E10" s="43">
        <v>0</v>
      </c>
      <c r="F10" s="43">
        <v>212903</v>
      </c>
      <c r="G10" s="43">
        <v>578</v>
      </c>
      <c r="H10" s="7">
        <f t="shared" ref="H10:H21" si="0">B10+D10+F10</f>
        <v>2039690</v>
      </c>
    </row>
    <row r="11" spans="1:8" ht="15.75" thickBot="1">
      <c r="A11" s="33">
        <v>41334</v>
      </c>
      <c r="B11" s="43">
        <v>1777809</v>
      </c>
      <c r="C11" s="43">
        <v>113</v>
      </c>
      <c r="D11" s="43">
        <v>0</v>
      </c>
      <c r="E11" s="43">
        <v>0</v>
      </c>
      <c r="F11" s="43">
        <v>222817</v>
      </c>
      <c r="G11" s="43">
        <v>858</v>
      </c>
      <c r="H11" s="7">
        <f t="shared" si="0"/>
        <v>2000626</v>
      </c>
    </row>
    <row r="12" spans="1:8" ht="15.75" thickBot="1">
      <c r="A12" s="33">
        <v>41365</v>
      </c>
      <c r="B12" s="43">
        <v>1731592</v>
      </c>
      <c r="C12" s="43">
        <v>112</v>
      </c>
      <c r="D12" s="43">
        <v>0</v>
      </c>
      <c r="E12" s="43">
        <v>0</v>
      </c>
      <c r="F12" s="43">
        <v>243233</v>
      </c>
      <c r="G12" s="43">
        <v>598</v>
      </c>
      <c r="H12" s="7">
        <f t="shared" si="0"/>
        <v>1974825</v>
      </c>
    </row>
    <row r="13" spans="1:8" ht="15.75" thickBot="1">
      <c r="A13" s="33">
        <v>41395</v>
      </c>
      <c r="B13" s="43">
        <v>1828608</v>
      </c>
      <c r="C13" s="43">
        <v>114</v>
      </c>
      <c r="D13" s="43">
        <v>0</v>
      </c>
      <c r="E13" s="43">
        <v>0</v>
      </c>
      <c r="F13" s="43">
        <v>251773</v>
      </c>
      <c r="G13" s="43">
        <v>602</v>
      </c>
      <c r="H13" s="7">
        <f t="shared" si="0"/>
        <v>2080381</v>
      </c>
    </row>
    <row r="14" spans="1:8" ht="15.75" thickBot="1">
      <c r="A14" s="33">
        <v>41426</v>
      </c>
      <c r="B14" s="43">
        <v>1861106</v>
      </c>
      <c r="C14" s="43">
        <v>113</v>
      </c>
      <c r="D14" s="43">
        <v>0</v>
      </c>
      <c r="E14" s="43">
        <v>0</v>
      </c>
      <c r="F14" s="43">
        <v>254069</v>
      </c>
      <c r="G14" s="43">
        <v>608</v>
      </c>
      <c r="H14" s="7">
        <f t="shared" si="0"/>
        <v>2115175</v>
      </c>
    </row>
    <row r="15" spans="1:8" ht="15.75" thickBot="1">
      <c r="A15" s="33">
        <v>41456</v>
      </c>
      <c r="B15" s="43">
        <v>1126127</v>
      </c>
      <c r="C15" s="43">
        <v>119</v>
      </c>
      <c r="D15" s="43">
        <v>0</v>
      </c>
      <c r="E15" s="43">
        <v>0</v>
      </c>
      <c r="F15" s="43">
        <v>278994</v>
      </c>
      <c r="G15" s="43">
        <v>632</v>
      </c>
      <c r="H15" s="7">
        <f t="shared" si="0"/>
        <v>1405121</v>
      </c>
    </row>
    <row r="16" spans="1:8" ht="15.75" thickBot="1">
      <c r="A16" s="33">
        <v>41487</v>
      </c>
      <c r="B16" s="43">
        <v>1934742</v>
      </c>
      <c r="C16" s="43">
        <v>121</v>
      </c>
      <c r="D16" s="43">
        <v>0</v>
      </c>
      <c r="E16" s="43">
        <v>0</v>
      </c>
      <c r="F16" s="43">
        <v>279693</v>
      </c>
      <c r="G16" s="43">
        <v>635</v>
      </c>
      <c r="H16" s="7">
        <f t="shared" si="0"/>
        <v>2214435</v>
      </c>
    </row>
    <row r="17" spans="1:8" ht="15.75" thickBot="1">
      <c r="A17" s="33">
        <v>41518</v>
      </c>
      <c r="B17" s="43">
        <v>2015343</v>
      </c>
      <c r="C17" s="43">
        <v>123</v>
      </c>
      <c r="D17" s="43">
        <v>0</v>
      </c>
      <c r="E17" s="43">
        <v>0</v>
      </c>
      <c r="F17" s="43">
        <v>289673</v>
      </c>
      <c r="G17" s="43">
        <v>643</v>
      </c>
      <c r="H17" s="7">
        <f t="shared" si="0"/>
        <v>2305016</v>
      </c>
    </row>
    <row r="18" spans="1:8" ht="15.75" thickBot="1">
      <c r="A18" s="33">
        <v>41548</v>
      </c>
      <c r="B18" s="43">
        <v>1926216</v>
      </c>
      <c r="C18" s="43">
        <v>122</v>
      </c>
      <c r="D18" s="43">
        <v>0</v>
      </c>
      <c r="E18" s="43">
        <v>0</v>
      </c>
      <c r="F18" s="43">
        <v>306756</v>
      </c>
      <c r="G18" s="43">
        <v>685</v>
      </c>
      <c r="H18" s="7">
        <f t="shared" si="0"/>
        <v>2232972</v>
      </c>
    </row>
    <row r="19" spans="1:8" ht="15.75" thickBot="1">
      <c r="A19" s="34">
        <v>41579</v>
      </c>
      <c r="B19" s="35">
        <v>2080196</v>
      </c>
      <c r="C19" s="35">
        <v>122</v>
      </c>
      <c r="D19" s="35">
        <v>0</v>
      </c>
      <c r="E19" s="35">
        <v>0</v>
      </c>
      <c r="F19" s="35">
        <v>329720</v>
      </c>
      <c r="G19" s="35">
        <v>995</v>
      </c>
      <c r="H19" s="7">
        <f t="shared" si="0"/>
        <v>2409916</v>
      </c>
    </row>
    <row r="20" spans="1:8" ht="15.75" thickBot="1">
      <c r="A20" s="33">
        <v>41609</v>
      </c>
      <c r="B20" s="43">
        <v>2106263</v>
      </c>
      <c r="C20" s="43">
        <v>126</v>
      </c>
      <c r="D20" s="43">
        <v>0</v>
      </c>
      <c r="E20" s="43">
        <v>0</v>
      </c>
      <c r="F20" s="43">
        <v>342070</v>
      </c>
      <c r="G20" s="43" t="s">
        <v>879</v>
      </c>
      <c r="H20" s="7">
        <f t="shared" si="0"/>
        <v>2448333</v>
      </c>
    </row>
    <row r="21" spans="1:8" ht="15.75" thickBot="1">
      <c r="A21" s="33">
        <v>41640</v>
      </c>
      <c r="B21" s="43">
        <v>2256654</v>
      </c>
      <c r="C21" s="43">
        <v>126</v>
      </c>
      <c r="D21" s="43">
        <v>0</v>
      </c>
      <c r="E21" s="43">
        <v>0</v>
      </c>
      <c r="F21" s="43">
        <v>361536</v>
      </c>
      <c r="G21" s="43" t="s">
        <v>880</v>
      </c>
      <c r="H21" s="7">
        <f t="shared" si="0"/>
        <v>2618190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21" sqref="H21"/>
    </sheetView>
  </sheetViews>
  <sheetFormatPr defaultRowHeight="15"/>
  <cols>
    <col min="1" max="1" width="18.28515625" customWidth="1"/>
    <col min="2" max="2" width="14.7109375" style="14" customWidth="1"/>
    <col min="3" max="3" width="14.5703125" customWidth="1"/>
    <col min="4" max="4" width="15.28515625" customWidth="1"/>
    <col min="5" max="5" width="15.5703125" customWidth="1"/>
    <col min="6" max="6" width="12.42578125" customWidth="1"/>
    <col min="7" max="7" width="12.7109375" customWidth="1"/>
    <col min="8" max="8" width="16" customWidth="1"/>
  </cols>
  <sheetData>
    <row r="1" spans="1:8" ht="102">
      <c r="A1" s="29" t="s">
        <v>100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2035342</v>
      </c>
      <c r="C9" s="43">
        <v>0</v>
      </c>
      <c r="D9" s="43">
        <v>0</v>
      </c>
      <c r="E9" s="43">
        <v>0</v>
      </c>
      <c r="F9" s="43">
        <v>417250</v>
      </c>
      <c r="G9" s="43" t="s">
        <v>881</v>
      </c>
      <c r="H9" s="7">
        <f t="shared" ref="H9:H21" si="0">B9+D9+F9</f>
        <v>2452592</v>
      </c>
    </row>
    <row r="10" spans="1:8" ht="15.75" thickBot="1">
      <c r="A10" s="33">
        <v>41306</v>
      </c>
      <c r="B10" s="43">
        <v>1529167</v>
      </c>
      <c r="C10" s="43">
        <v>0</v>
      </c>
      <c r="D10" s="43">
        <v>0</v>
      </c>
      <c r="E10" s="43">
        <v>0</v>
      </c>
      <c r="F10" s="43">
        <v>421278</v>
      </c>
      <c r="G10" s="43" t="s">
        <v>882</v>
      </c>
      <c r="H10" s="7">
        <f t="shared" si="0"/>
        <v>1950445</v>
      </c>
    </row>
    <row r="11" spans="1:8" ht="15.75" thickBot="1">
      <c r="A11" s="33">
        <v>41334</v>
      </c>
      <c r="B11" s="43">
        <v>1528144</v>
      </c>
      <c r="C11" s="43">
        <v>0</v>
      </c>
      <c r="D11" s="43">
        <v>0</v>
      </c>
      <c r="E11" s="43">
        <v>0</v>
      </c>
      <c r="F11" s="43">
        <v>421624</v>
      </c>
      <c r="G11" s="43" t="s">
        <v>883</v>
      </c>
      <c r="H11" s="7">
        <f t="shared" si="0"/>
        <v>1949768</v>
      </c>
    </row>
    <row r="12" spans="1:8" ht="15.75" thickBot="1">
      <c r="A12" s="33">
        <v>41365</v>
      </c>
      <c r="B12" s="43">
        <v>1637586</v>
      </c>
      <c r="C12" s="43">
        <v>0</v>
      </c>
      <c r="D12" s="43">
        <v>0</v>
      </c>
      <c r="E12" s="43">
        <v>0</v>
      </c>
      <c r="F12" s="43">
        <v>412738</v>
      </c>
      <c r="G12" s="43" t="s">
        <v>884</v>
      </c>
      <c r="H12" s="7">
        <f t="shared" si="0"/>
        <v>2050324</v>
      </c>
    </row>
    <row r="13" spans="1:8" ht="15.75" thickBot="1">
      <c r="A13" s="33">
        <v>41395</v>
      </c>
      <c r="B13" s="43">
        <v>1620456</v>
      </c>
      <c r="C13" s="43">
        <v>0</v>
      </c>
      <c r="D13" s="43">
        <v>0</v>
      </c>
      <c r="E13" s="43">
        <v>0</v>
      </c>
      <c r="F13" s="43">
        <v>415465</v>
      </c>
      <c r="G13" s="43" t="s">
        <v>885</v>
      </c>
      <c r="H13" s="7">
        <f t="shared" si="0"/>
        <v>2035921</v>
      </c>
    </row>
    <row r="14" spans="1:8" ht="15.75" thickBot="1">
      <c r="A14" s="33">
        <v>41426</v>
      </c>
      <c r="B14" s="43">
        <v>1630665</v>
      </c>
      <c r="C14" s="43">
        <v>0</v>
      </c>
      <c r="D14" s="43">
        <v>0</v>
      </c>
      <c r="E14" s="43">
        <v>0</v>
      </c>
      <c r="F14" s="43">
        <v>431972</v>
      </c>
      <c r="G14" s="43" t="s">
        <v>886</v>
      </c>
      <c r="H14" s="7">
        <f t="shared" si="0"/>
        <v>2062637</v>
      </c>
    </row>
    <row r="15" spans="1:8" ht="15.75" thickBot="1">
      <c r="A15" s="33">
        <v>41456</v>
      </c>
      <c r="B15" s="43">
        <v>2017289</v>
      </c>
      <c r="C15" s="43">
        <v>0</v>
      </c>
      <c r="D15" s="43">
        <v>0</v>
      </c>
      <c r="E15" s="43">
        <v>0</v>
      </c>
      <c r="F15" s="43">
        <v>388167</v>
      </c>
      <c r="G15" s="43" t="s">
        <v>887</v>
      </c>
      <c r="H15" s="7">
        <f t="shared" si="0"/>
        <v>2405456</v>
      </c>
    </row>
    <row r="16" spans="1:8" ht="15.75" thickBot="1">
      <c r="A16" s="33">
        <v>41487</v>
      </c>
      <c r="B16" s="43">
        <v>1960323</v>
      </c>
      <c r="C16" s="43">
        <v>0</v>
      </c>
      <c r="D16" s="43">
        <v>0</v>
      </c>
      <c r="E16" s="43">
        <v>0</v>
      </c>
      <c r="F16" s="43">
        <v>346952</v>
      </c>
      <c r="G16" s="43" t="s">
        <v>888</v>
      </c>
      <c r="H16" s="7">
        <f t="shared" si="0"/>
        <v>2307275</v>
      </c>
    </row>
    <row r="17" spans="1:8" ht="15.75" thickBot="1">
      <c r="A17" s="33">
        <v>41518</v>
      </c>
      <c r="B17" s="43">
        <v>1979342</v>
      </c>
      <c r="C17" s="43">
        <v>0</v>
      </c>
      <c r="D17" s="43">
        <v>0</v>
      </c>
      <c r="E17" s="43">
        <v>0</v>
      </c>
      <c r="F17" s="43">
        <v>340372</v>
      </c>
      <c r="G17" s="43" t="s">
        <v>889</v>
      </c>
      <c r="H17" s="7">
        <f t="shared" si="0"/>
        <v>2319714</v>
      </c>
    </row>
    <row r="18" spans="1:8" ht="15.75" thickBot="1">
      <c r="A18" s="33">
        <v>41548</v>
      </c>
      <c r="B18" s="43">
        <v>1373607</v>
      </c>
      <c r="C18" s="43">
        <v>0</v>
      </c>
      <c r="D18" s="43">
        <v>0</v>
      </c>
      <c r="E18" s="43">
        <v>0</v>
      </c>
      <c r="F18" s="43">
        <v>344123</v>
      </c>
      <c r="G18" s="43" t="s">
        <v>890</v>
      </c>
      <c r="H18" s="7">
        <f t="shared" si="0"/>
        <v>1717730</v>
      </c>
    </row>
    <row r="19" spans="1:8" ht="15.75" thickBot="1">
      <c r="A19" s="34">
        <v>41579</v>
      </c>
      <c r="B19" s="35">
        <v>1383917</v>
      </c>
      <c r="C19" s="35">
        <v>0</v>
      </c>
      <c r="D19" s="35">
        <v>0</v>
      </c>
      <c r="E19" s="35">
        <v>0</v>
      </c>
      <c r="F19" s="35">
        <v>377401</v>
      </c>
      <c r="G19" s="35" t="s">
        <v>891</v>
      </c>
      <c r="H19" s="7">
        <f t="shared" si="0"/>
        <v>1761318</v>
      </c>
    </row>
    <row r="20" spans="1:8" ht="15.75" thickBot="1">
      <c r="A20" s="33">
        <v>41609</v>
      </c>
      <c r="B20" s="43">
        <v>1389302</v>
      </c>
      <c r="C20" s="43">
        <v>0</v>
      </c>
      <c r="D20" s="43">
        <v>0</v>
      </c>
      <c r="E20" s="43">
        <v>0</v>
      </c>
      <c r="F20" s="43">
        <v>388277</v>
      </c>
      <c r="G20" s="43" t="s">
        <v>892</v>
      </c>
      <c r="H20" s="7">
        <f t="shared" si="0"/>
        <v>1777579</v>
      </c>
    </row>
    <row r="21" spans="1:8" ht="15.75" thickBot="1">
      <c r="A21" s="33">
        <v>41640</v>
      </c>
      <c r="B21" s="43">
        <v>1252044</v>
      </c>
      <c r="C21" s="43">
        <v>0</v>
      </c>
      <c r="D21" s="43">
        <v>0</v>
      </c>
      <c r="E21" s="43">
        <v>0</v>
      </c>
      <c r="F21" s="43">
        <v>324158</v>
      </c>
      <c r="G21" s="43" t="s">
        <v>893</v>
      </c>
      <c r="H21" s="7">
        <f t="shared" si="0"/>
        <v>1576202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5.85546875" customWidth="1"/>
    <col min="2" max="2" width="16.140625" style="14" customWidth="1"/>
    <col min="3" max="3" width="14.7109375" customWidth="1"/>
    <col min="4" max="4" width="14.5703125" customWidth="1"/>
    <col min="5" max="5" width="15.5703125" customWidth="1"/>
    <col min="6" max="6" width="14.42578125" customWidth="1"/>
    <col min="7" max="7" width="13.140625" customWidth="1"/>
    <col min="8" max="8" width="14.5703125" customWidth="1"/>
  </cols>
  <sheetData>
    <row r="1" spans="1:8" ht="102">
      <c r="A1" s="29" t="s">
        <v>54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691663</v>
      </c>
      <c r="C9" s="43">
        <v>0</v>
      </c>
      <c r="D9" s="43">
        <v>0</v>
      </c>
      <c r="E9" s="43">
        <v>0</v>
      </c>
      <c r="F9" s="43">
        <v>265020</v>
      </c>
      <c r="G9" s="43">
        <v>2</v>
      </c>
      <c r="H9">
        <f>B9+D9+F9</f>
        <v>956683</v>
      </c>
    </row>
    <row r="10" spans="1:8" ht="15.75" thickBot="1">
      <c r="A10" s="33">
        <v>41306</v>
      </c>
      <c r="B10" s="43">
        <v>726364</v>
      </c>
      <c r="C10" s="43">
        <v>0</v>
      </c>
      <c r="D10" s="43">
        <v>0</v>
      </c>
      <c r="E10" s="43">
        <v>0</v>
      </c>
      <c r="F10" s="43">
        <v>279766</v>
      </c>
      <c r="G10" s="43">
        <v>4</v>
      </c>
      <c r="H10">
        <f t="shared" ref="H10:H21" si="0">B10+D10+F10</f>
        <v>1006130</v>
      </c>
    </row>
    <row r="11" spans="1:8" ht="15.75" thickBot="1">
      <c r="A11" s="33">
        <v>41334</v>
      </c>
      <c r="B11" s="43">
        <v>726073</v>
      </c>
      <c r="C11" s="43">
        <v>0</v>
      </c>
      <c r="D11" s="43">
        <v>0</v>
      </c>
      <c r="E11" s="43">
        <v>0</v>
      </c>
      <c r="F11" s="43">
        <v>276868</v>
      </c>
      <c r="G11" s="43">
        <v>3</v>
      </c>
      <c r="H11">
        <f t="shared" si="0"/>
        <v>1002941</v>
      </c>
    </row>
    <row r="12" spans="1:8" ht="15.75" thickBot="1">
      <c r="A12" s="33">
        <v>41365</v>
      </c>
      <c r="B12" s="43">
        <v>701266</v>
      </c>
      <c r="C12" s="43">
        <v>0</v>
      </c>
      <c r="D12" s="43">
        <v>0</v>
      </c>
      <c r="E12" s="43">
        <v>0</v>
      </c>
      <c r="F12" s="43">
        <v>274136</v>
      </c>
      <c r="G12" s="43">
        <v>3</v>
      </c>
      <c r="H12">
        <f t="shared" si="0"/>
        <v>975402</v>
      </c>
    </row>
    <row r="13" spans="1:8" ht="15.75" thickBot="1">
      <c r="A13" s="33">
        <v>41395</v>
      </c>
      <c r="B13" s="43">
        <v>755007</v>
      </c>
      <c r="C13" s="43">
        <v>0</v>
      </c>
      <c r="D13" s="43">
        <v>0</v>
      </c>
      <c r="E13" s="43">
        <v>0</v>
      </c>
      <c r="F13" s="43">
        <v>285532</v>
      </c>
      <c r="G13" s="43">
        <v>3</v>
      </c>
      <c r="H13">
        <f t="shared" si="0"/>
        <v>1040539</v>
      </c>
    </row>
    <row r="14" spans="1:8" ht="15.75" thickBot="1">
      <c r="A14" s="33">
        <v>41426</v>
      </c>
      <c r="B14" s="43">
        <v>750702</v>
      </c>
      <c r="C14" s="43">
        <v>0</v>
      </c>
      <c r="D14" s="43">
        <v>0</v>
      </c>
      <c r="E14" s="43">
        <v>0</v>
      </c>
      <c r="F14" s="43">
        <v>298855</v>
      </c>
      <c r="G14" s="43">
        <v>4</v>
      </c>
      <c r="H14">
        <f t="shared" si="0"/>
        <v>1049557</v>
      </c>
    </row>
    <row r="15" spans="1:8" ht="15.75" thickBot="1">
      <c r="A15" s="33">
        <v>41456</v>
      </c>
      <c r="B15" s="43">
        <v>770088</v>
      </c>
      <c r="C15" s="43">
        <v>0</v>
      </c>
      <c r="D15" s="43">
        <v>0</v>
      </c>
      <c r="E15" s="43">
        <v>0</v>
      </c>
      <c r="F15" s="43">
        <v>303773</v>
      </c>
      <c r="G15" s="43">
        <v>11</v>
      </c>
      <c r="H15">
        <f t="shared" si="0"/>
        <v>1073861</v>
      </c>
    </row>
    <row r="16" spans="1:8" ht="15.75" thickBot="1">
      <c r="A16" s="33">
        <v>41487</v>
      </c>
      <c r="B16" s="43">
        <v>795019</v>
      </c>
      <c r="C16" s="43">
        <v>0</v>
      </c>
      <c r="D16" s="43">
        <v>0</v>
      </c>
      <c r="E16" s="43">
        <v>0</v>
      </c>
      <c r="F16" s="43">
        <v>317428</v>
      </c>
      <c r="G16" s="43">
        <v>4</v>
      </c>
      <c r="H16">
        <f t="shared" si="0"/>
        <v>1112447</v>
      </c>
    </row>
    <row r="17" spans="1:8" ht="15.75" thickBot="1">
      <c r="A17" s="33">
        <v>41518</v>
      </c>
      <c r="B17" s="43">
        <v>800129</v>
      </c>
      <c r="C17" s="43">
        <v>0</v>
      </c>
      <c r="D17" s="43">
        <v>0</v>
      </c>
      <c r="E17" s="43">
        <v>0</v>
      </c>
      <c r="F17" s="43">
        <v>337212</v>
      </c>
      <c r="G17" s="43">
        <v>4</v>
      </c>
      <c r="H17">
        <f t="shared" si="0"/>
        <v>1137341</v>
      </c>
    </row>
    <row r="18" spans="1:8" ht="15.75" thickBot="1">
      <c r="A18" s="33">
        <v>41548</v>
      </c>
      <c r="B18" s="43">
        <v>828437</v>
      </c>
      <c r="C18" s="43">
        <v>0</v>
      </c>
      <c r="D18" s="43">
        <v>0</v>
      </c>
      <c r="E18" s="43">
        <v>0</v>
      </c>
      <c r="F18" s="43">
        <v>356118</v>
      </c>
      <c r="G18" s="43">
        <v>4</v>
      </c>
      <c r="H18">
        <f t="shared" si="0"/>
        <v>1184555</v>
      </c>
    </row>
    <row r="19" spans="1:8" ht="15.75" thickBot="1">
      <c r="A19" s="33">
        <v>41579</v>
      </c>
      <c r="B19" s="43">
        <v>842179</v>
      </c>
      <c r="C19" s="43">
        <v>0</v>
      </c>
      <c r="D19" s="43">
        <v>0</v>
      </c>
      <c r="E19" s="43">
        <v>0</v>
      </c>
      <c r="F19" s="43">
        <v>360650</v>
      </c>
      <c r="G19" s="43">
        <v>3</v>
      </c>
      <c r="H19">
        <f t="shared" si="0"/>
        <v>1202829</v>
      </c>
    </row>
    <row r="20" spans="1:8" ht="15.75" thickBot="1">
      <c r="A20" s="34">
        <v>41609</v>
      </c>
      <c r="B20" s="35">
        <v>807451</v>
      </c>
      <c r="C20" s="35">
        <v>0</v>
      </c>
      <c r="D20" s="35">
        <v>0</v>
      </c>
      <c r="E20" s="35">
        <v>0</v>
      </c>
      <c r="F20" s="35">
        <v>354189</v>
      </c>
      <c r="G20" s="35">
        <v>4</v>
      </c>
      <c r="H20">
        <f t="shared" si="0"/>
        <v>1161640</v>
      </c>
    </row>
    <row r="21" spans="1:8" ht="15.75" thickBot="1">
      <c r="A21" s="33">
        <v>41640</v>
      </c>
      <c r="B21" s="43">
        <v>771142</v>
      </c>
      <c r="C21" s="43">
        <v>0</v>
      </c>
      <c r="D21" s="43">
        <v>0</v>
      </c>
      <c r="E21" s="43">
        <v>0</v>
      </c>
      <c r="F21" s="43">
        <v>297842</v>
      </c>
      <c r="G21" s="43">
        <v>4</v>
      </c>
      <c r="H21">
        <f t="shared" si="0"/>
        <v>1068984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4.85546875" style="14" customWidth="1"/>
    <col min="3" max="3" width="18.28515625" customWidth="1"/>
    <col min="4" max="4" width="17.140625" customWidth="1"/>
    <col min="5" max="5" width="19" customWidth="1"/>
    <col min="6" max="6" width="15.42578125" customWidth="1"/>
    <col min="7" max="7" width="13.85546875" customWidth="1"/>
    <col min="8" max="8" width="14" customWidth="1"/>
  </cols>
  <sheetData>
    <row r="1" spans="1:8" ht="76.5">
      <c r="A1" s="29" t="s">
        <v>72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24645178</v>
      </c>
      <c r="C9" s="43" t="s">
        <v>894</v>
      </c>
      <c r="D9" s="43">
        <v>91174</v>
      </c>
      <c r="E9" s="43">
        <v>0</v>
      </c>
      <c r="F9" s="43">
        <v>15064697</v>
      </c>
      <c r="G9" s="43" t="s">
        <v>895</v>
      </c>
      <c r="H9">
        <f>B9+D9+F9</f>
        <v>39801049</v>
      </c>
    </row>
    <row r="10" spans="1:8" ht="15.75" thickBot="1">
      <c r="A10" s="33">
        <v>41306</v>
      </c>
      <c r="B10" s="43">
        <v>24272683</v>
      </c>
      <c r="C10" s="43" t="s">
        <v>896</v>
      </c>
      <c r="D10" s="43">
        <v>91124</v>
      </c>
      <c r="E10" s="43">
        <v>0</v>
      </c>
      <c r="F10" s="43">
        <v>15801429</v>
      </c>
      <c r="G10" s="43" t="s">
        <v>897</v>
      </c>
      <c r="H10">
        <f t="shared" ref="H10:H21" si="0">B10+D10+F10</f>
        <v>40165236</v>
      </c>
    </row>
    <row r="11" spans="1:8" ht="15.75" thickBot="1">
      <c r="A11" s="33">
        <v>41334</v>
      </c>
      <c r="B11" s="43">
        <v>22424333</v>
      </c>
      <c r="C11" s="43" t="s">
        <v>898</v>
      </c>
      <c r="D11" s="43">
        <v>91124</v>
      </c>
      <c r="E11" s="43">
        <v>0</v>
      </c>
      <c r="F11" s="43">
        <v>13217158</v>
      </c>
      <c r="G11" s="43" t="s">
        <v>899</v>
      </c>
      <c r="H11">
        <f t="shared" si="0"/>
        <v>35732615</v>
      </c>
    </row>
    <row r="12" spans="1:8" ht="15.75" thickBot="1">
      <c r="A12" s="33">
        <v>41365</v>
      </c>
      <c r="B12" s="43">
        <v>22356161</v>
      </c>
      <c r="C12" s="43" t="s">
        <v>900</v>
      </c>
      <c r="D12" s="43">
        <v>91124</v>
      </c>
      <c r="E12" s="43">
        <v>0</v>
      </c>
      <c r="F12" s="43">
        <v>13936719</v>
      </c>
      <c r="G12" s="43" t="s">
        <v>901</v>
      </c>
      <c r="H12">
        <f t="shared" si="0"/>
        <v>36384004</v>
      </c>
    </row>
    <row r="13" spans="1:8" ht="15.75" thickBot="1">
      <c r="A13" s="33">
        <v>41395</v>
      </c>
      <c r="B13" s="43">
        <v>22666860</v>
      </c>
      <c r="C13" s="43" t="s">
        <v>902</v>
      </c>
      <c r="D13" s="43">
        <v>91124</v>
      </c>
      <c r="E13" s="43">
        <v>0</v>
      </c>
      <c r="F13" s="43">
        <v>14755824</v>
      </c>
      <c r="G13" s="43" t="s">
        <v>903</v>
      </c>
      <c r="H13">
        <f t="shared" si="0"/>
        <v>37513808</v>
      </c>
    </row>
    <row r="14" spans="1:8" ht="15.75" thickBot="1">
      <c r="A14" s="33">
        <v>41426</v>
      </c>
      <c r="B14" s="43">
        <v>22875316</v>
      </c>
      <c r="C14" s="43" t="s">
        <v>904</v>
      </c>
      <c r="D14" s="43">
        <v>91124</v>
      </c>
      <c r="E14" s="43">
        <v>0</v>
      </c>
      <c r="F14" s="43">
        <v>15624349</v>
      </c>
      <c r="G14" s="43" t="s">
        <v>905</v>
      </c>
      <c r="H14">
        <f t="shared" si="0"/>
        <v>38590789</v>
      </c>
    </row>
    <row r="15" spans="1:8" ht="15.75" thickBot="1">
      <c r="A15" s="33">
        <v>41456</v>
      </c>
      <c r="B15" s="43">
        <v>23389671</v>
      </c>
      <c r="C15" s="43" t="s">
        <v>906</v>
      </c>
      <c r="D15" s="43">
        <v>91124</v>
      </c>
      <c r="E15" s="43">
        <v>0</v>
      </c>
      <c r="F15" s="43">
        <v>15923336</v>
      </c>
      <c r="G15" s="43" t="s">
        <v>907</v>
      </c>
      <c r="H15">
        <f t="shared" si="0"/>
        <v>39404131</v>
      </c>
    </row>
    <row r="16" spans="1:8" ht="15.75" thickBot="1">
      <c r="A16" s="33">
        <v>41487</v>
      </c>
      <c r="B16" s="43">
        <v>23523491</v>
      </c>
      <c r="C16" s="43" t="s">
        <v>908</v>
      </c>
      <c r="D16" s="43">
        <v>91124</v>
      </c>
      <c r="E16" s="43">
        <v>0</v>
      </c>
      <c r="F16" s="43">
        <v>17003601</v>
      </c>
      <c r="G16" s="43" t="s">
        <v>909</v>
      </c>
      <c r="H16">
        <f t="shared" si="0"/>
        <v>40618216</v>
      </c>
    </row>
    <row r="17" spans="1:8" ht="15.75" thickBot="1">
      <c r="A17" s="33">
        <v>41518</v>
      </c>
      <c r="B17" s="43">
        <v>22708374</v>
      </c>
      <c r="C17" s="43" t="s">
        <v>910</v>
      </c>
      <c r="D17" s="43">
        <v>91118</v>
      </c>
      <c r="E17" s="43">
        <v>0</v>
      </c>
      <c r="F17" s="43">
        <v>18002657</v>
      </c>
      <c r="G17" s="43" t="s">
        <v>911</v>
      </c>
      <c r="H17">
        <f t="shared" si="0"/>
        <v>40802149</v>
      </c>
    </row>
    <row r="18" spans="1:8" ht="15.75" thickBot="1">
      <c r="A18" s="33">
        <v>41548</v>
      </c>
      <c r="B18" s="43">
        <v>23125966</v>
      </c>
      <c r="C18" s="43" t="s">
        <v>912</v>
      </c>
      <c r="D18" s="43">
        <v>91118</v>
      </c>
      <c r="E18" s="43">
        <v>0</v>
      </c>
      <c r="F18" s="43">
        <v>18903900</v>
      </c>
      <c r="G18" s="43" t="s">
        <v>913</v>
      </c>
      <c r="H18">
        <f t="shared" si="0"/>
        <v>42120984</v>
      </c>
    </row>
    <row r="19" spans="1:8" ht="15.75" thickBot="1">
      <c r="A19" s="33">
        <v>41579</v>
      </c>
      <c r="B19" s="43">
        <v>24416381</v>
      </c>
      <c r="C19" s="43" t="s">
        <v>914</v>
      </c>
      <c r="D19" s="43">
        <v>91118</v>
      </c>
      <c r="E19" s="43">
        <v>0</v>
      </c>
      <c r="F19" s="43">
        <v>19426640</v>
      </c>
      <c r="G19" s="43" t="s">
        <v>915</v>
      </c>
      <c r="H19">
        <f t="shared" si="0"/>
        <v>43934139</v>
      </c>
    </row>
    <row r="20" spans="1:8" ht="15.75" thickBot="1">
      <c r="A20" s="34">
        <v>41609</v>
      </c>
      <c r="B20" s="35">
        <v>24410696</v>
      </c>
      <c r="C20" s="35" t="s">
        <v>916</v>
      </c>
      <c r="D20" s="43">
        <v>91118</v>
      </c>
      <c r="E20" s="35">
        <v>0</v>
      </c>
      <c r="F20" s="35">
        <v>19402387</v>
      </c>
      <c r="G20" s="35" t="s">
        <v>917</v>
      </c>
      <c r="H20">
        <f t="shared" si="0"/>
        <v>43904201</v>
      </c>
    </row>
    <row r="21" spans="1:8" ht="15.75" thickBot="1">
      <c r="A21" s="33">
        <v>41640</v>
      </c>
      <c r="B21" s="43">
        <v>22953656</v>
      </c>
      <c r="C21" s="43" t="s">
        <v>918</v>
      </c>
      <c r="D21" s="43">
        <v>91118</v>
      </c>
      <c r="E21" s="43">
        <v>0</v>
      </c>
      <c r="F21" s="43">
        <v>19592830</v>
      </c>
      <c r="G21" s="43" t="s">
        <v>919</v>
      </c>
      <c r="H21">
        <f t="shared" si="0"/>
        <v>42637604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7109375" customWidth="1"/>
    <col min="2" max="2" width="18.85546875" style="14" customWidth="1"/>
    <col min="3" max="3" width="16.140625" customWidth="1"/>
    <col min="4" max="4" width="16.7109375" customWidth="1"/>
    <col min="5" max="5" width="17.140625" customWidth="1"/>
    <col min="6" max="6" width="16.42578125" customWidth="1"/>
    <col min="7" max="7" width="17" customWidth="1"/>
    <col min="8" max="8" width="16.5703125" customWidth="1"/>
  </cols>
  <sheetData>
    <row r="1" spans="1:8" ht="76.5">
      <c r="A1" s="29" t="s">
        <v>78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4615787</v>
      </c>
      <c r="C9" s="43" t="s">
        <v>920</v>
      </c>
      <c r="D9" s="43">
        <v>0</v>
      </c>
      <c r="E9" s="43">
        <v>0</v>
      </c>
      <c r="F9" s="43">
        <v>3395070</v>
      </c>
      <c r="G9" s="43" t="s">
        <v>921</v>
      </c>
      <c r="H9">
        <f>B9+D9+F9</f>
        <v>8010857</v>
      </c>
    </row>
    <row r="10" spans="1:8" ht="15.75" thickBot="1">
      <c r="A10" s="33">
        <v>41306</v>
      </c>
      <c r="B10" s="43">
        <v>4744201</v>
      </c>
      <c r="C10" s="43" t="s">
        <v>922</v>
      </c>
      <c r="D10" s="43">
        <v>0</v>
      </c>
      <c r="E10" s="43">
        <v>0</v>
      </c>
      <c r="F10" s="43">
        <v>3636619</v>
      </c>
      <c r="G10" s="43" t="s">
        <v>923</v>
      </c>
      <c r="H10">
        <f t="shared" ref="H10:H21" si="0">B10+D10+F10</f>
        <v>8380820</v>
      </c>
    </row>
    <row r="11" spans="1:8" ht="15.75" thickBot="1">
      <c r="A11" s="33">
        <v>41334</v>
      </c>
      <c r="B11" s="43">
        <v>5007557</v>
      </c>
      <c r="C11" s="43" t="s">
        <v>924</v>
      </c>
      <c r="D11" s="43">
        <v>0</v>
      </c>
      <c r="E11" s="43">
        <v>0</v>
      </c>
      <c r="F11" s="43">
        <v>3787818</v>
      </c>
      <c r="G11" s="43" t="s">
        <v>925</v>
      </c>
      <c r="H11">
        <f t="shared" si="0"/>
        <v>8795375</v>
      </c>
    </row>
    <row r="12" spans="1:8" ht="15.75" thickBot="1">
      <c r="A12" s="33">
        <v>41365</v>
      </c>
      <c r="B12" s="43">
        <v>5997359</v>
      </c>
      <c r="C12" s="43" t="s">
        <v>926</v>
      </c>
      <c r="D12" s="43">
        <v>0</v>
      </c>
      <c r="E12" s="43">
        <v>0</v>
      </c>
      <c r="F12" s="43">
        <v>3703976</v>
      </c>
      <c r="G12" s="43" t="s">
        <v>927</v>
      </c>
      <c r="H12">
        <f t="shared" si="0"/>
        <v>9701335</v>
      </c>
    </row>
    <row r="13" spans="1:8" ht="15.75" thickBot="1">
      <c r="A13" s="33">
        <v>41395</v>
      </c>
      <c r="B13" s="43">
        <v>5962648</v>
      </c>
      <c r="C13" s="43" t="s">
        <v>928</v>
      </c>
      <c r="D13" s="43">
        <v>0</v>
      </c>
      <c r="E13" s="43">
        <v>0</v>
      </c>
      <c r="F13" s="43">
        <v>3849420</v>
      </c>
      <c r="G13" s="43" t="s">
        <v>929</v>
      </c>
      <c r="H13">
        <f t="shared" si="0"/>
        <v>9812068</v>
      </c>
    </row>
    <row r="14" spans="1:8" ht="15.75" thickBot="1">
      <c r="A14" s="33">
        <v>41426</v>
      </c>
      <c r="B14" s="43">
        <v>6018387</v>
      </c>
      <c r="C14" s="43" t="s">
        <v>930</v>
      </c>
      <c r="D14" s="43">
        <v>0</v>
      </c>
      <c r="E14" s="43">
        <v>0</v>
      </c>
      <c r="F14" s="43">
        <v>4045669</v>
      </c>
      <c r="G14" s="43" t="s">
        <v>931</v>
      </c>
      <c r="H14">
        <f t="shared" si="0"/>
        <v>10064056</v>
      </c>
    </row>
    <row r="15" spans="1:8" ht="15.75" thickBot="1">
      <c r="A15" s="33">
        <v>41456</v>
      </c>
      <c r="B15" s="43">
        <v>5696806</v>
      </c>
      <c r="C15" s="43" t="s">
        <v>932</v>
      </c>
      <c r="D15" s="43">
        <v>0</v>
      </c>
      <c r="E15" s="43">
        <v>0</v>
      </c>
      <c r="F15" s="43">
        <v>3971943</v>
      </c>
      <c r="G15" s="43" t="s">
        <v>933</v>
      </c>
      <c r="H15">
        <f t="shared" si="0"/>
        <v>9668749</v>
      </c>
    </row>
    <row r="16" spans="1:8" ht="15.75" thickBot="1">
      <c r="A16" s="33">
        <v>41487</v>
      </c>
      <c r="B16" s="43">
        <v>6027869</v>
      </c>
      <c r="C16" s="43" t="s">
        <v>934</v>
      </c>
      <c r="D16" s="43">
        <v>0</v>
      </c>
      <c r="E16" s="43">
        <v>0</v>
      </c>
      <c r="F16" s="43">
        <v>4271969</v>
      </c>
      <c r="G16" s="43" t="s">
        <v>935</v>
      </c>
      <c r="H16">
        <f t="shared" si="0"/>
        <v>10299838</v>
      </c>
    </row>
    <row r="17" spans="1:8" ht="15.75" thickBot="1">
      <c r="A17" s="33">
        <v>41518</v>
      </c>
      <c r="B17" s="43">
        <v>6356819</v>
      </c>
      <c r="C17" s="43" t="s">
        <v>936</v>
      </c>
      <c r="D17" s="43">
        <v>0</v>
      </c>
      <c r="E17" s="43">
        <v>0</v>
      </c>
      <c r="F17" s="43">
        <v>4460628</v>
      </c>
      <c r="G17" s="43" t="s">
        <v>937</v>
      </c>
      <c r="H17">
        <f t="shared" si="0"/>
        <v>10817447</v>
      </c>
    </row>
    <row r="18" spans="1:8" ht="15.75" thickBot="1">
      <c r="A18" s="33">
        <v>41548</v>
      </c>
      <c r="B18" s="43">
        <v>6721580</v>
      </c>
      <c r="C18" s="43" t="s">
        <v>938</v>
      </c>
      <c r="D18" s="43">
        <v>0</v>
      </c>
      <c r="E18" s="43">
        <v>0</v>
      </c>
      <c r="F18" s="43">
        <v>4658817</v>
      </c>
      <c r="G18" s="43" t="s">
        <v>939</v>
      </c>
      <c r="H18">
        <f t="shared" si="0"/>
        <v>11380397</v>
      </c>
    </row>
    <row r="19" spans="1:8" ht="15.75" thickBot="1">
      <c r="A19" s="33">
        <v>41579</v>
      </c>
      <c r="B19" s="43">
        <v>8133033</v>
      </c>
      <c r="C19" s="43" t="s">
        <v>940</v>
      </c>
      <c r="D19" s="43">
        <v>0</v>
      </c>
      <c r="E19" s="43">
        <v>0</v>
      </c>
      <c r="F19" s="43">
        <v>4706490</v>
      </c>
      <c r="G19" s="43" t="s">
        <v>941</v>
      </c>
      <c r="H19">
        <f t="shared" si="0"/>
        <v>12839523</v>
      </c>
    </row>
    <row r="20" spans="1:8" ht="15.75" thickBot="1">
      <c r="A20" s="34">
        <v>41609</v>
      </c>
      <c r="B20" s="35">
        <v>8864108</v>
      </c>
      <c r="C20" s="35" t="s">
        <v>942</v>
      </c>
      <c r="D20" s="35">
        <v>0</v>
      </c>
      <c r="E20" s="35">
        <v>0</v>
      </c>
      <c r="F20" s="35">
        <v>4890790</v>
      </c>
      <c r="G20" s="35" t="s">
        <v>943</v>
      </c>
      <c r="H20">
        <f t="shared" si="0"/>
        <v>13754898</v>
      </c>
    </row>
    <row r="21" spans="1:8" ht="15.75" thickBot="1">
      <c r="A21" s="33">
        <v>41640</v>
      </c>
      <c r="B21" s="43">
        <v>9064480</v>
      </c>
      <c r="C21" s="43" t="s">
        <v>944</v>
      </c>
      <c r="D21" s="43">
        <v>0</v>
      </c>
      <c r="E21" s="43">
        <v>0</v>
      </c>
      <c r="F21" s="43">
        <v>4873426</v>
      </c>
      <c r="G21" s="43" t="s">
        <v>945</v>
      </c>
      <c r="H21">
        <f t="shared" si="0"/>
        <v>13937906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93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93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.28515625" customWidth="1"/>
    <col min="2" max="2" width="14.42578125" style="14" customWidth="1"/>
    <col min="3" max="3" width="15" customWidth="1"/>
    <col min="4" max="4" width="16" customWidth="1"/>
    <col min="5" max="5" width="17.7109375" customWidth="1"/>
    <col min="6" max="6" width="15.7109375" customWidth="1"/>
    <col min="7" max="7" width="14.28515625" customWidth="1"/>
    <col min="8" max="8" width="13.28515625" customWidth="1"/>
  </cols>
  <sheetData>
    <row r="1" spans="1:8" ht="102">
      <c r="A1" s="29" t="s">
        <v>80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8096245</v>
      </c>
      <c r="C9" s="43" t="s">
        <v>946</v>
      </c>
      <c r="D9" s="43">
        <v>0</v>
      </c>
      <c r="E9" s="43" t="s">
        <v>947</v>
      </c>
      <c r="F9" s="43">
        <v>3331408</v>
      </c>
      <c r="G9" s="43" t="s">
        <v>948</v>
      </c>
      <c r="H9" s="7">
        <f>B9+D9+F9</f>
        <v>11427653</v>
      </c>
    </row>
    <row r="10" spans="1:8" ht="15.75" thickBot="1">
      <c r="A10" s="33">
        <v>41306</v>
      </c>
      <c r="B10" s="43">
        <v>8241407</v>
      </c>
      <c r="C10" s="43" t="s">
        <v>949</v>
      </c>
      <c r="D10" s="43">
        <v>0</v>
      </c>
      <c r="E10" s="43" t="s">
        <v>947</v>
      </c>
      <c r="F10" s="43">
        <v>3435034</v>
      </c>
      <c r="G10" s="43" t="s">
        <v>950</v>
      </c>
      <c r="H10" s="7">
        <f t="shared" ref="H10:H21" si="0">B10+D10+F10</f>
        <v>11676441</v>
      </c>
    </row>
    <row r="11" spans="1:8" ht="15.75" thickBot="1">
      <c r="A11" s="33">
        <v>41334</v>
      </c>
      <c r="B11" s="43">
        <v>8333510</v>
      </c>
      <c r="C11" s="43" t="s">
        <v>951</v>
      </c>
      <c r="D11" s="43">
        <v>0</v>
      </c>
      <c r="E11" s="43" t="s">
        <v>947</v>
      </c>
      <c r="F11" s="43">
        <v>3508713</v>
      </c>
      <c r="G11" s="43" t="s">
        <v>952</v>
      </c>
      <c r="H11" s="7">
        <f t="shared" si="0"/>
        <v>11842223</v>
      </c>
    </row>
    <row r="12" spans="1:8" ht="15.75" thickBot="1">
      <c r="A12" s="33">
        <v>41365</v>
      </c>
      <c r="B12" s="43">
        <v>8200538</v>
      </c>
      <c r="C12" s="43" t="s">
        <v>953</v>
      </c>
      <c r="D12" s="43">
        <v>0</v>
      </c>
      <c r="E12" s="43" t="s">
        <v>947</v>
      </c>
      <c r="F12" s="43">
        <v>3503118</v>
      </c>
      <c r="G12" s="43" t="s">
        <v>954</v>
      </c>
      <c r="H12" s="7">
        <f t="shared" si="0"/>
        <v>11703656</v>
      </c>
    </row>
    <row r="13" spans="1:8" ht="15.75" thickBot="1">
      <c r="A13" s="33">
        <v>41395</v>
      </c>
      <c r="B13" s="43">
        <v>8424315</v>
      </c>
      <c r="C13" s="43" t="s">
        <v>955</v>
      </c>
      <c r="D13" s="43">
        <v>0</v>
      </c>
      <c r="E13" s="43" t="s">
        <v>947</v>
      </c>
      <c r="F13" s="43">
        <v>3580065</v>
      </c>
      <c r="G13" s="43" t="s">
        <v>956</v>
      </c>
      <c r="H13" s="7">
        <f t="shared" si="0"/>
        <v>12004380</v>
      </c>
    </row>
    <row r="14" spans="1:8" ht="15.75" thickBot="1">
      <c r="A14" s="33">
        <v>41426</v>
      </c>
      <c r="B14" s="43">
        <v>8497393</v>
      </c>
      <c r="C14" s="43" t="s">
        <v>957</v>
      </c>
      <c r="D14" s="43">
        <v>0</v>
      </c>
      <c r="E14" s="43" t="s">
        <v>947</v>
      </c>
      <c r="F14" s="43">
        <v>3658403</v>
      </c>
      <c r="G14" s="43" t="s">
        <v>958</v>
      </c>
      <c r="H14" s="7">
        <f t="shared" si="0"/>
        <v>12155796</v>
      </c>
    </row>
    <row r="15" spans="1:8" ht="15.75" thickBot="1">
      <c r="A15" s="33">
        <v>41456</v>
      </c>
      <c r="B15" s="43">
        <v>8513584</v>
      </c>
      <c r="C15" s="43" t="s">
        <v>959</v>
      </c>
      <c r="D15" s="43">
        <v>0</v>
      </c>
      <c r="E15" s="43" t="s">
        <v>947</v>
      </c>
      <c r="F15" s="43">
        <v>3693016</v>
      </c>
      <c r="G15" s="43" t="s">
        <v>960</v>
      </c>
      <c r="H15" s="7">
        <f t="shared" si="0"/>
        <v>12206600</v>
      </c>
    </row>
    <row r="16" spans="1:8" ht="15.75" thickBot="1">
      <c r="A16" s="33">
        <v>41487</v>
      </c>
      <c r="B16" s="43">
        <v>8547152</v>
      </c>
      <c r="C16" s="43" t="s">
        <v>961</v>
      </c>
      <c r="D16" s="43">
        <v>0</v>
      </c>
      <c r="E16" s="43" t="s">
        <v>947</v>
      </c>
      <c r="F16" s="43">
        <v>3799319</v>
      </c>
      <c r="G16" s="43" t="s">
        <v>962</v>
      </c>
      <c r="H16" s="7">
        <f t="shared" si="0"/>
        <v>12346471</v>
      </c>
    </row>
    <row r="17" spans="1:8" ht="15.75" thickBot="1">
      <c r="A17" s="33">
        <v>41518</v>
      </c>
      <c r="B17" s="43">
        <v>8490182</v>
      </c>
      <c r="C17" s="43" t="s">
        <v>963</v>
      </c>
      <c r="D17" s="43">
        <v>0</v>
      </c>
      <c r="E17" s="43" t="s">
        <v>947</v>
      </c>
      <c r="F17" s="43">
        <v>3876569</v>
      </c>
      <c r="G17" s="43" t="s">
        <v>964</v>
      </c>
      <c r="H17" s="7">
        <f t="shared" si="0"/>
        <v>12366751</v>
      </c>
    </row>
    <row r="18" spans="1:8" ht="15.75" thickBot="1">
      <c r="A18" s="33">
        <v>41548</v>
      </c>
      <c r="B18" s="43">
        <v>8511315</v>
      </c>
      <c r="C18" s="43" t="s">
        <v>965</v>
      </c>
      <c r="D18" s="43">
        <v>0</v>
      </c>
      <c r="E18" s="43" t="s">
        <v>947</v>
      </c>
      <c r="F18" s="43">
        <v>3979576</v>
      </c>
      <c r="G18" s="43" t="s">
        <v>966</v>
      </c>
      <c r="H18" s="7">
        <f t="shared" si="0"/>
        <v>12490891</v>
      </c>
    </row>
    <row r="19" spans="1:8" ht="15.75" thickBot="1">
      <c r="A19" s="34">
        <v>41579</v>
      </c>
      <c r="B19" s="35">
        <v>8411899</v>
      </c>
      <c r="C19" s="35" t="s">
        <v>967</v>
      </c>
      <c r="D19" s="35">
        <v>0</v>
      </c>
      <c r="E19" s="35" t="s">
        <v>947</v>
      </c>
      <c r="F19" s="35">
        <v>3790750</v>
      </c>
      <c r="G19" s="35" t="s">
        <v>968</v>
      </c>
      <c r="H19" s="7">
        <f t="shared" si="0"/>
        <v>12202649</v>
      </c>
    </row>
    <row r="20" spans="1:8" ht="15.75" thickBot="1">
      <c r="A20" s="33">
        <v>41609</v>
      </c>
      <c r="B20" s="43">
        <v>8139997</v>
      </c>
      <c r="C20" s="43" t="s">
        <v>969</v>
      </c>
      <c r="D20" s="43">
        <v>0</v>
      </c>
      <c r="E20" s="43" t="s">
        <v>947</v>
      </c>
      <c r="F20" s="43">
        <v>3802384</v>
      </c>
      <c r="G20" s="43" t="s">
        <v>970</v>
      </c>
      <c r="H20" s="7">
        <f t="shared" si="0"/>
        <v>11942381</v>
      </c>
    </row>
    <row r="21" spans="1:8" ht="15.75" thickBot="1">
      <c r="A21" s="33">
        <v>41640</v>
      </c>
      <c r="B21" s="43">
        <v>8391961</v>
      </c>
      <c r="C21" s="43" t="s">
        <v>971</v>
      </c>
      <c r="D21" s="43">
        <v>0</v>
      </c>
      <c r="E21" s="43" t="s">
        <v>947</v>
      </c>
      <c r="F21" s="43">
        <v>3725409</v>
      </c>
      <c r="G21" s="43" t="s">
        <v>972</v>
      </c>
      <c r="H21" s="7">
        <f t="shared" si="0"/>
        <v>12117370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8.28515625" customWidth="1"/>
    <col min="2" max="2" width="14.7109375" style="14" customWidth="1"/>
    <col min="3" max="3" width="16.5703125" customWidth="1"/>
    <col min="4" max="4" width="17" customWidth="1"/>
    <col min="5" max="5" width="14.28515625" customWidth="1"/>
    <col min="8" max="8" width="12.140625" customWidth="1"/>
  </cols>
  <sheetData>
    <row r="1" spans="1:8" ht="51">
      <c r="A1" s="29" t="s">
        <v>36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18727595</v>
      </c>
      <c r="C9" s="43" t="s">
        <v>973</v>
      </c>
      <c r="D9" s="43">
        <v>10000</v>
      </c>
      <c r="E9" s="43">
        <v>0</v>
      </c>
      <c r="F9" s="43">
        <v>832964</v>
      </c>
      <c r="G9" s="43" t="s">
        <v>974</v>
      </c>
      <c r="H9">
        <f>B9+D9+F9</f>
        <v>19570559</v>
      </c>
    </row>
    <row r="10" spans="1:8" ht="15.75" thickBot="1">
      <c r="A10" s="33">
        <v>41306</v>
      </c>
      <c r="B10" s="43">
        <v>18883862</v>
      </c>
      <c r="C10" s="43" t="s">
        <v>975</v>
      </c>
      <c r="D10" s="43">
        <v>10000</v>
      </c>
      <c r="E10" s="43">
        <v>0</v>
      </c>
      <c r="F10" s="43">
        <v>847861</v>
      </c>
      <c r="G10" s="43" t="s">
        <v>976</v>
      </c>
      <c r="H10">
        <f t="shared" ref="H10:H21" si="0">B10+D10+F10</f>
        <v>19741723</v>
      </c>
    </row>
    <row r="11" spans="1:8" ht="15.75" thickBot="1">
      <c r="A11" s="33">
        <v>41334</v>
      </c>
      <c r="B11" s="43">
        <v>19018516</v>
      </c>
      <c r="C11" s="43" t="s">
        <v>977</v>
      </c>
      <c r="D11" s="43">
        <v>10000</v>
      </c>
      <c r="E11" s="43">
        <v>0</v>
      </c>
      <c r="F11" s="43">
        <v>864827</v>
      </c>
      <c r="G11" s="43" t="s">
        <v>978</v>
      </c>
      <c r="H11">
        <f t="shared" si="0"/>
        <v>19893343</v>
      </c>
    </row>
    <row r="12" spans="1:8" ht="15.75" thickBot="1">
      <c r="A12" s="33">
        <v>41365</v>
      </c>
      <c r="B12" s="43">
        <v>19031135</v>
      </c>
      <c r="C12" s="43" t="s">
        <v>979</v>
      </c>
      <c r="D12" s="43">
        <v>10000</v>
      </c>
      <c r="E12" s="43">
        <v>0</v>
      </c>
      <c r="F12" s="43">
        <v>824722</v>
      </c>
      <c r="G12" s="43" t="s">
        <v>980</v>
      </c>
      <c r="H12">
        <f t="shared" si="0"/>
        <v>19865857</v>
      </c>
    </row>
    <row r="13" spans="1:8" ht="15.75" thickBot="1">
      <c r="A13" s="33">
        <v>41395</v>
      </c>
      <c r="B13" s="43">
        <v>19203265</v>
      </c>
      <c r="C13" s="43" t="s">
        <v>981</v>
      </c>
      <c r="D13" s="43">
        <v>10000</v>
      </c>
      <c r="E13" s="43">
        <v>0</v>
      </c>
      <c r="F13" s="43">
        <v>841783</v>
      </c>
      <c r="G13" s="43" t="s">
        <v>982</v>
      </c>
      <c r="H13">
        <f t="shared" si="0"/>
        <v>20055048</v>
      </c>
    </row>
    <row r="14" spans="1:8" ht="15.75" thickBot="1">
      <c r="A14" s="33">
        <v>41426</v>
      </c>
      <c r="B14" s="43">
        <v>19466395</v>
      </c>
      <c r="C14" s="43" t="s">
        <v>983</v>
      </c>
      <c r="D14" s="43">
        <v>10000</v>
      </c>
      <c r="E14" s="43">
        <v>0</v>
      </c>
      <c r="F14" s="43">
        <v>882221</v>
      </c>
      <c r="G14" s="43" t="s">
        <v>984</v>
      </c>
      <c r="H14">
        <f t="shared" si="0"/>
        <v>20358616</v>
      </c>
    </row>
    <row r="15" spans="1:8" ht="15.75" thickBot="1">
      <c r="A15" s="33">
        <v>41456</v>
      </c>
      <c r="B15" s="43">
        <v>19761255</v>
      </c>
      <c r="C15" s="43" t="s">
        <v>985</v>
      </c>
      <c r="D15" s="43">
        <v>10000</v>
      </c>
      <c r="E15" s="43">
        <v>0</v>
      </c>
      <c r="F15" s="43">
        <v>874841</v>
      </c>
      <c r="G15" s="43" t="s">
        <v>986</v>
      </c>
      <c r="H15">
        <f t="shared" si="0"/>
        <v>20646096</v>
      </c>
    </row>
    <row r="16" spans="1:8" ht="15.75" thickBot="1">
      <c r="A16" s="33">
        <v>41487</v>
      </c>
      <c r="B16" s="43">
        <v>20345567</v>
      </c>
      <c r="C16" s="43" t="s">
        <v>987</v>
      </c>
      <c r="D16" s="43">
        <v>10000</v>
      </c>
      <c r="E16" s="43">
        <v>0</v>
      </c>
      <c r="F16" s="43">
        <v>871487</v>
      </c>
      <c r="G16" s="43" t="s">
        <v>988</v>
      </c>
      <c r="H16">
        <f t="shared" si="0"/>
        <v>21227054</v>
      </c>
    </row>
    <row r="17" spans="1:8" ht="15.75" thickBot="1">
      <c r="A17" s="33">
        <v>41518</v>
      </c>
      <c r="B17" s="43">
        <v>20880792</v>
      </c>
      <c r="C17" s="43" t="s">
        <v>989</v>
      </c>
      <c r="D17" s="43">
        <v>10000</v>
      </c>
      <c r="E17" s="43">
        <v>0</v>
      </c>
      <c r="F17" s="43">
        <v>920657</v>
      </c>
      <c r="G17" s="43" t="s">
        <v>990</v>
      </c>
      <c r="H17">
        <f t="shared" si="0"/>
        <v>21811449</v>
      </c>
    </row>
    <row r="18" spans="1:8" ht="15.75" thickBot="1">
      <c r="A18" s="33">
        <v>41548</v>
      </c>
      <c r="B18" s="43">
        <v>20601951</v>
      </c>
      <c r="C18" s="43" t="s">
        <v>991</v>
      </c>
      <c r="D18" s="43">
        <v>10000</v>
      </c>
      <c r="E18" s="43">
        <v>0</v>
      </c>
      <c r="F18" s="43">
        <v>896998</v>
      </c>
      <c r="G18" s="43" t="s">
        <v>992</v>
      </c>
      <c r="H18">
        <f t="shared" si="0"/>
        <v>21508949</v>
      </c>
    </row>
    <row r="19" spans="1:8" ht="15.75" thickBot="1">
      <c r="A19" s="34">
        <v>41579</v>
      </c>
      <c r="B19" s="35">
        <v>16027070</v>
      </c>
      <c r="C19" s="35" t="s">
        <v>993</v>
      </c>
      <c r="D19" s="43">
        <v>10000</v>
      </c>
      <c r="E19" s="35">
        <v>0</v>
      </c>
      <c r="F19" s="35">
        <v>840201</v>
      </c>
      <c r="G19" s="35" t="s">
        <v>994</v>
      </c>
      <c r="H19">
        <f t="shared" si="0"/>
        <v>16877271</v>
      </c>
    </row>
    <row r="20" spans="1:8" ht="15.75" thickBot="1">
      <c r="A20" s="33">
        <v>41609</v>
      </c>
      <c r="B20" s="43">
        <v>13592635</v>
      </c>
      <c r="C20" s="43" t="s">
        <v>995</v>
      </c>
      <c r="D20" s="43">
        <v>10000</v>
      </c>
      <c r="E20" s="43">
        <v>0</v>
      </c>
      <c r="F20" s="43">
        <v>869031</v>
      </c>
      <c r="G20" s="43" t="s">
        <v>996</v>
      </c>
      <c r="H20">
        <f t="shared" si="0"/>
        <v>14471666</v>
      </c>
    </row>
    <row r="21" spans="1:8" ht="15.75" thickBot="1">
      <c r="A21" s="33">
        <v>41640</v>
      </c>
      <c r="B21" s="43">
        <v>6749052</v>
      </c>
      <c r="C21" s="43" t="s">
        <v>997</v>
      </c>
      <c r="D21" s="43">
        <v>40000</v>
      </c>
      <c r="E21" s="43">
        <v>0</v>
      </c>
      <c r="F21" s="43">
        <v>934378</v>
      </c>
      <c r="G21" s="43" t="s">
        <v>998</v>
      </c>
      <c r="H21">
        <f t="shared" si="0"/>
        <v>7723430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30" sqref="E30"/>
    </sheetView>
  </sheetViews>
  <sheetFormatPr defaultRowHeight="15"/>
  <cols>
    <col min="1" max="1" width="14.7109375" customWidth="1"/>
    <col min="2" max="2" width="17.5703125" style="15" customWidth="1"/>
    <col min="3" max="3" width="18" style="2" customWidth="1"/>
    <col min="4" max="4" width="17.85546875" customWidth="1"/>
    <col min="5" max="5" width="15.85546875" style="2" customWidth="1"/>
    <col min="6" max="6" width="16.140625" customWidth="1"/>
    <col min="7" max="7" width="16" customWidth="1"/>
    <col min="8" max="8" width="17.28515625" style="7" customWidth="1"/>
    <col min="9" max="9" width="16.7109375" customWidth="1"/>
    <col min="10" max="10" width="16.28515625" style="2" customWidth="1"/>
  </cols>
  <sheetData>
    <row r="1" spans="1:10" ht="89.25" customHeight="1">
      <c r="A1" s="8" t="s">
        <v>181</v>
      </c>
      <c r="B1" s="9"/>
      <c r="C1" s="9"/>
      <c r="D1" s="9"/>
      <c r="E1" s="9"/>
      <c r="F1" s="9"/>
      <c r="G1" s="9"/>
      <c r="H1" s="36"/>
      <c r="I1" s="9"/>
      <c r="J1" s="10"/>
    </row>
    <row r="2" spans="1:10" ht="19.5" customHeight="1">
      <c r="A2" t="s">
        <v>89</v>
      </c>
      <c r="B2"/>
      <c r="C2"/>
      <c r="E2"/>
    </row>
    <row r="3" spans="1:10" ht="18.75" customHeight="1">
      <c r="A3" s="1" t="s">
        <v>0</v>
      </c>
      <c r="B3"/>
      <c r="C3"/>
      <c r="E3"/>
    </row>
    <row r="4" spans="1:10" ht="60" customHeight="1">
      <c r="A4" s="76" t="s">
        <v>1</v>
      </c>
      <c r="B4" s="76" t="s">
        <v>175</v>
      </c>
      <c r="C4" s="76"/>
      <c r="D4" s="76" t="s">
        <v>176</v>
      </c>
      <c r="E4" s="76"/>
      <c r="F4" s="76" t="s">
        <v>177</v>
      </c>
      <c r="G4" s="76"/>
      <c r="H4" s="37" t="s">
        <v>182</v>
      </c>
    </row>
    <row r="5" spans="1:10">
      <c r="A5" s="76"/>
      <c r="B5" s="76" t="s">
        <v>178</v>
      </c>
      <c r="C5" s="11" t="s">
        <v>179</v>
      </c>
      <c r="D5" s="76" t="s">
        <v>178</v>
      </c>
      <c r="E5" s="11" t="s">
        <v>179</v>
      </c>
      <c r="F5" s="76" t="s">
        <v>178</v>
      </c>
      <c r="G5" s="11" t="s">
        <v>179</v>
      </c>
    </row>
    <row r="6" spans="1:10">
      <c r="A6" s="76"/>
      <c r="B6" s="76"/>
      <c r="C6" s="11" t="s">
        <v>180</v>
      </c>
      <c r="D6" s="76"/>
      <c r="E6" s="11" t="s">
        <v>180</v>
      </c>
      <c r="F6" s="76"/>
      <c r="G6" s="11" t="s">
        <v>180</v>
      </c>
    </row>
    <row r="7" spans="1:10">
      <c r="A7" s="6">
        <v>41275</v>
      </c>
      <c r="B7" s="11">
        <v>3415699</v>
      </c>
      <c r="C7" s="11">
        <v>0</v>
      </c>
      <c r="D7" s="11">
        <v>0</v>
      </c>
      <c r="E7" s="11">
        <v>0</v>
      </c>
      <c r="F7" s="11">
        <v>29091</v>
      </c>
      <c r="G7" s="11">
        <v>0</v>
      </c>
      <c r="H7" s="7">
        <f>B7+D7+F7</f>
        <v>3444790</v>
      </c>
    </row>
    <row r="8" spans="1:10">
      <c r="A8" s="6">
        <v>41306</v>
      </c>
      <c r="B8" s="11">
        <v>3422481</v>
      </c>
      <c r="C8" s="11">
        <v>0</v>
      </c>
      <c r="D8" s="11">
        <v>0</v>
      </c>
      <c r="E8" s="11">
        <v>0</v>
      </c>
      <c r="F8" s="11">
        <v>32220</v>
      </c>
      <c r="G8" s="11">
        <v>0</v>
      </c>
      <c r="H8" s="7">
        <f t="shared" ref="H8:H19" si="0">B8+D8+F8</f>
        <v>3454701</v>
      </c>
    </row>
    <row r="9" spans="1:10">
      <c r="A9" s="6">
        <v>41334</v>
      </c>
      <c r="B9" s="11">
        <v>3466577</v>
      </c>
      <c r="C9" s="11">
        <v>0</v>
      </c>
      <c r="D9" s="11">
        <v>0</v>
      </c>
      <c r="E9" s="11">
        <v>0</v>
      </c>
      <c r="F9" s="11">
        <v>33485</v>
      </c>
      <c r="G9" s="11">
        <v>0</v>
      </c>
      <c r="H9" s="7">
        <f t="shared" si="0"/>
        <v>3500062</v>
      </c>
    </row>
    <row r="10" spans="1:10">
      <c r="A10" s="6">
        <v>41365</v>
      </c>
      <c r="B10" s="11">
        <v>374087</v>
      </c>
      <c r="C10" s="11">
        <v>0</v>
      </c>
      <c r="D10" s="11">
        <v>0</v>
      </c>
      <c r="E10" s="11">
        <v>0</v>
      </c>
      <c r="F10" s="11">
        <v>29973</v>
      </c>
      <c r="G10" s="11">
        <v>0</v>
      </c>
      <c r="H10" s="7">
        <f t="shared" si="0"/>
        <v>404060</v>
      </c>
    </row>
    <row r="11" spans="1:10">
      <c r="A11" s="6">
        <v>41395</v>
      </c>
      <c r="B11" s="11">
        <v>954839</v>
      </c>
      <c r="C11" s="11">
        <v>0</v>
      </c>
      <c r="D11" s="11">
        <v>0</v>
      </c>
      <c r="E11" s="11">
        <v>0</v>
      </c>
      <c r="F11" s="11">
        <v>30894</v>
      </c>
      <c r="G11" s="11">
        <v>0</v>
      </c>
      <c r="H11" s="7">
        <f t="shared" si="0"/>
        <v>985733</v>
      </c>
    </row>
    <row r="12" spans="1:10">
      <c r="A12" s="6">
        <v>41426</v>
      </c>
      <c r="B12" s="11">
        <v>968132</v>
      </c>
      <c r="C12" s="11">
        <v>0</v>
      </c>
      <c r="D12" s="11">
        <v>0</v>
      </c>
      <c r="E12" s="11">
        <v>0</v>
      </c>
      <c r="F12" s="11">
        <v>31048</v>
      </c>
      <c r="G12" s="11">
        <v>0</v>
      </c>
      <c r="H12" s="7">
        <f t="shared" si="0"/>
        <v>999180</v>
      </c>
    </row>
    <row r="13" spans="1:10">
      <c r="A13" s="6">
        <v>41456</v>
      </c>
      <c r="B13" s="11">
        <v>945218</v>
      </c>
      <c r="C13" s="11">
        <v>0</v>
      </c>
      <c r="D13" s="11">
        <v>0</v>
      </c>
      <c r="E13" s="11">
        <v>0</v>
      </c>
      <c r="F13" s="11">
        <v>31267</v>
      </c>
      <c r="G13" s="11">
        <v>0</v>
      </c>
      <c r="H13" s="7">
        <f t="shared" si="0"/>
        <v>976485</v>
      </c>
    </row>
    <row r="14" spans="1:10">
      <c r="A14" s="6">
        <v>41487</v>
      </c>
      <c r="B14" s="11">
        <v>1021383</v>
      </c>
      <c r="C14" s="11">
        <v>0</v>
      </c>
      <c r="D14" s="11">
        <v>0</v>
      </c>
      <c r="E14" s="11">
        <v>0</v>
      </c>
      <c r="F14" s="11">
        <v>31735</v>
      </c>
      <c r="G14" s="11">
        <v>0</v>
      </c>
      <c r="H14" s="7">
        <f t="shared" si="0"/>
        <v>1053118</v>
      </c>
    </row>
    <row r="15" spans="1:10">
      <c r="A15" s="6">
        <v>41518</v>
      </c>
      <c r="B15" s="11">
        <v>1040045</v>
      </c>
      <c r="C15" s="11">
        <v>0</v>
      </c>
      <c r="D15" s="11">
        <v>0</v>
      </c>
      <c r="E15" s="11">
        <v>0</v>
      </c>
      <c r="F15" s="11">
        <v>32938</v>
      </c>
      <c r="G15" s="11">
        <v>0</v>
      </c>
      <c r="H15" s="7">
        <f t="shared" si="0"/>
        <v>1072983</v>
      </c>
    </row>
    <row r="16" spans="1:10">
      <c r="A16" s="6">
        <v>41548</v>
      </c>
      <c r="B16" s="11">
        <v>1079048</v>
      </c>
      <c r="C16" s="11">
        <v>0</v>
      </c>
      <c r="D16" s="11">
        <v>0</v>
      </c>
      <c r="E16" s="11">
        <v>0</v>
      </c>
      <c r="F16" s="11">
        <v>34043</v>
      </c>
      <c r="G16" s="11">
        <v>0</v>
      </c>
      <c r="H16" s="7">
        <f t="shared" si="0"/>
        <v>1113091</v>
      </c>
    </row>
    <row r="17" spans="1:8">
      <c r="A17" s="6">
        <v>41579</v>
      </c>
      <c r="B17" s="11">
        <v>1213759</v>
      </c>
      <c r="C17" s="11">
        <v>0</v>
      </c>
      <c r="D17" s="11">
        <v>0</v>
      </c>
      <c r="E17" s="11">
        <v>0</v>
      </c>
      <c r="F17" s="11">
        <v>33773</v>
      </c>
      <c r="G17" s="11">
        <v>0</v>
      </c>
      <c r="H17" s="7">
        <f t="shared" si="0"/>
        <v>1247532</v>
      </c>
    </row>
    <row r="18" spans="1:8">
      <c r="A18" s="6">
        <v>41609</v>
      </c>
      <c r="B18" s="11">
        <v>1260490</v>
      </c>
      <c r="C18" s="11">
        <v>0</v>
      </c>
      <c r="D18" s="11">
        <v>0</v>
      </c>
      <c r="E18" s="11">
        <v>0</v>
      </c>
      <c r="F18" s="11">
        <v>34726</v>
      </c>
      <c r="G18" s="11">
        <v>0</v>
      </c>
      <c r="H18" s="7">
        <f t="shared" si="0"/>
        <v>1295216</v>
      </c>
    </row>
    <row r="19" spans="1:8">
      <c r="A19" s="6">
        <v>41640</v>
      </c>
      <c r="B19" s="11">
        <v>1516499</v>
      </c>
      <c r="C19" s="11">
        <v>0</v>
      </c>
      <c r="D19" s="11">
        <v>0</v>
      </c>
      <c r="E19" s="11">
        <v>0</v>
      </c>
      <c r="F19" s="11">
        <v>37715</v>
      </c>
      <c r="G19" s="11">
        <v>0</v>
      </c>
      <c r="H19" s="7">
        <f t="shared" si="0"/>
        <v>1554214</v>
      </c>
    </row>
  </sheetData>
  <mergeCells count="7">
    <mergeCell ref="A4:A6"/>
    <mergeCell ref="B4:C4"/>
    <mergeCell ref="D4:E4"/>
    <mergeCell ref="F4:G4"/>
    <mergeCell ref="B5:B6"/>
    <mergeCell ref="D5:D6"/>
    <mergeCell ref="F5:F6"/>
  </mergeCells>
  <pageMargins left="0.7" right="0.7" top="0.75" bottom="0.75" header="0.3" footer="0.3"/>
  <pageSetup paperSize="9" orientation="portrait" horizontalDpi="360" verticalDpi="36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3.42578125" customWidth="1"/>
    <col min="2" max="2" width="13.7109375" style="14" customWidth="1"/>
    <col min="3" max="3" width="13.7109375" customWidth="1"/>
    <col min="4" max="4" width="13.28515625" customWidth="1"/>
    <col min="5" max="5" width="15" customWidth="1"/>
    <col min="6" max="6" width="13.85546875" customWidth="1"/>
    <col min="7" max="7" width="13.42578125" customWidth="1"/>
    <col min="8" max="8" width="16.28515625" customWidth="1"/>
  </cols>
  <sheetData>
    <row r="1" spans="1:8" ht="102">
      <c r="A1" s="29" t="s">
        <v>37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203702</v>
      </c>
      <c r="C9" s="43">
        <v>0</v>
      </c>
      <c r="D9" s="43">
        <v>0</v>
      </c>
      <c r="E9" s="43">
        <v>0</v>
      </c>
      <c r="F9" s="43">
        <v>361679</v>
      </c>
      <c r="G9" s="43">
        <v>0</v>
      </c>
      <c r="H9">
        <f>B9+D9+F9</f>
        <v>565381</v>
      </c>
    </row>
    <row r="10" spans="1:8" ht="15.75" thickBot="1">
      <c r="A10" s="33">
        <v>41306</v>
      </c>
      <c r="B10" s="43">
        <v>203554</v>
      </c>
      <c r="C10" s="43">
        <v>0</v>
      </c>
      <c r="D10" s="43">
        <v>0</v>
      </c>
      <c r="E10" s="43">
        <v>0</v>
      </c>
      <c r="F10" s="43">
        <v>302239</v>
      </c>
      <c r="G10" s="43">
        <v>0</v>
      </c>
      <c r="H10">
        <f t="shared" ref="H10:H21" si="0">B10+D10+F10</f>
        <v>505793</v>
      </c>
    </row>
    <row r="11" spans="1:8" ht="15.75" thickBot="1">
      <c r="A11" s="33">
        <v>41334</v>
      </c>
      <c r="B11" s="43">
        <v>208766</v>
      </c>
      <c r="C11" s="43">
        <v>0</v>
      </c>
      <c r="D11" s="43">
        <v>0</v>
      </c>
      <c r="E11" s="43">
        <v>0</v>
      </c>
      <c r="F11" s="43">
        <v>316745</v>
      </c>
      <c r="G11" s="43">
        <v>0</v>
      </c>
      <c r="H11">
        <f t="shared" si="0"/>
        <v>525511</v>
      </c>
    </row>
    <row r="12" spans="1:8" ht="15.75" thickBot="1">
      <c r="A12" s="33">
        <v>41365</v>
      </c>
      <c r="B12" s="43">
        <v>198426</v>
      </c>
      <c r="C12" s="43">
        <v>0</v>
      </c>
      <c r="D12" s="43">
        <v>0</v>
      </c>
      <c r="E12" s="43">
        <v>0</v>
      </c>
      <c r="F12" s="43">
        <v>325510</v>
      </c>
      <c r="G12" s="43">
        <v>0</v>
      </c>
      <c r="H12">
        <f t="shared" si="0"/>
        <v>523936</v>
      </c>
    </row>
    <row r="13" spans="1:8" ht="15.75" thickBot="1">
      <c r="A13" s="33">
        <v>41395</v>
      </c>
      <c r="B13" s="43">
        <v>161762</v>
      </c>
      <c r="C13" s="43">
        <v>0</v>
      </c>
      <c r="D13" s="43">
        <v>0</v>
      </c>
      <c r="E13" s="43">
        <v>0</v>
      </c>
      <c r="F13" s="43">
        <v>335457</v>
      </c>
      <c r="G13" s="43">
        <v>0</v>
      </c>
      <c r="H13">
        <f t="shared" si="0"/>
        <v>497219</v>
      </c>
    </row>
    <row r="14" spans="1:8" ht="15.75" thickBot="1">
      <c r="A14" s="33">
        <v>41426</v>
      </c>
      <c r="B14" s="43">
        <v>160140</v>
      </c>
      <c r="C14" s="43">
        <v>0</v>
      </c>
      <c r="D14" s="43">
        <v>0</v>
      </c>
      <c r="E14" s="43">
        <v>0</v>
      </c>
      <c r="F14" s="43">
        <v>355239</v>
      </c>
      <c r="G14" s="43">
        <v>0</v>
      </c>
      <c r="H14">
        <f t="shared" si="0"/>
        <v>515379</v>
      </c>
    </row>
    <row r="15" spans="1:8" ht="15.75" thickBot="1">
      <c r="A15" s="33">
        <v>41456</v>
      </c>
      <c r="B15" s="43">
        <v>145302</v>
      </c>
      <c r="C15" s="43">
        <v>0</v>
      </c>
      <c r="D15" s="43">
        <v>0</v>
      </c>
      <c r="E15" s="43">
        <v>0</v>
      </c>
      <c r="F15" s="43">
        <v>368344</v>
      </c>
      <c r="G15" s="43">
        <v>0</v>
      </c>
      <c r="H15">
        <f t="shared" si="0"/>
        <v>513646</v>
      </c>
    </row>
    <row r="16" spans="1:8" ht="15.75" thickBot="1">
      <c r="A16" s="33">
        <v>41487</v>
      </c>
      <c r="B16" s="43">
        <v>148018</v>
      </c>
      <c r="C16" s="43">
        <v>0</v>
      </c>
      <c r="D16" s="43">
        <v>0</v>
      </c>
      <c r="E16" s="43">
        <v>0</v>
      </c>
      <c r="F16" s="43">
        <v>373563</v>
      </c>
      <c r="G16" s="43">
        <v>0</v>
      </c>
      <c r="H16">
        <f t="shared" si="0"/>
        <v>521581</v>
      </c>
    </row>
    <row r="17" spans="1:8" ht="15.75" thickBot="1">
      <c r="A17" s="33">
        <v>41518</v>
      </c>
      <c r="B17" s="43">
        <v>150870</v>
      </c>
      <c r="C17" s="43">
        <v>0</v>
      </c>
      <c r="D17" s="43">
        <v>0</v>
      </c>
      <c r="E17" s="43">
        <v>0</v>
      </c>
      <c r="F17" s="43">
        <v>384437</v>
      </c>
      <c r="G17" s="43">
        <v>0</v>
      </c>
      <c r="H17">
        <f t="shared" si="0"/>
        <v>535307</v>
      </c>
    </row>
    <row r="18" spans="1:8" ht="15.75" thickBot="1">
      <c r="A18" s="33">
        <v>41548</v>
      </c>
      <c r="B18" s="43">
        <v>134770</v>
      </c>
      <c r="C18" s="43">
        <v>0</v>
      </c>
      <c r="D18" s="43">
        <v>0</v>
      </c>
      <c r="E18" s="43">
        <v>0</v>
      </c>
      <c r="F18" s="43">
        <v>395470</v>
      </c>
      <c r="G18" s="43">
        <v>0</v>
      </c>
      <c r="H18">
        <f t="shared" si="0"/>
        <v>530240</v>
      </c>
    </row>
    <row r="19" spans="1:8" ht="15.75" thickBot="1">
      <c r="A19" s="34">
        <v>41579</v>
      </c>
      <c r="B19" s="35">
        <v>130035</v>
      </c>
      <c r="C19" s="35">
        <v>0</v>
      </c>
      <c r="D19" s="35">
        <v>0</v>
      </c>
      <c r="E19" s="35">
        <v>0</v>
      </c>
      <c r="F19" s="35">
        <v>404548</v>
      </c>
      <c r="G19" s="35">
        <v>0</v>
      </c>
      <c r="H19">
        <f t="shared" si="0"/>
        <v>534583</v>
      </c>
    </row>
    <row r="20" spans="1:8" ht="15.75" thickBot="1">
      <c r="A20" s="33">
        <v>41609</v>
      </c>
      <c r="B20" s="43">
        <v>135431</v>
      </c>
      <c r="C20" s="43">
        <v>0</v>
      </c>
      <c r="D20" s="43">
        <v>0</v>
      </c>
      <c r="E20" s="43">
        <v>0</v>
      </c>
      <c r="F20" s="43">
        <v>423564</v>
      </c>
      <c r="G20" s="43">
        <v>0</v>
      </c>
      <c r="H20">
        <f t="shared" si="0"/>
        <v>558995</v>
      </c>
    </row>
    <row r="21" spans="1:8" ht="15.75" thickBot="1">
      <c r="A21" s="33">
        <v>41640</v>
      </c>
      <c r="B21" s="43">
        <v>103545</v>
      </c>
      <c r="C21" s="43">
        <v>0</v>
      </c>
      <c r="D21" s="43">
        <v>0</v>
      </c>
      <c r="E21" s="43">
        <v>0</v>
      </c>
      <c r="F21" s="43">
        <v>438990</v>
      </c>
      <c r="G21" s="43">
        <v>0</v>
      </c>
      <c r="H21">
        <f t="shared" si="0"/>
        <v>542535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2" sqref="B12"/>
    </sheetView>
  </sheetViews>
  <sheetFormatPr defaultRowHeight="15"/>
  <cols>
    <col min="1" max="1" width="14.42578125" customWidth="1"/>
    <col min="2" max="2" width="15.28515625" style="14" customWidth="1"/>
    <col min="3" max="3" width="16.42578125" customWidth="1"/>
    <col min="4" max="4" width="15.140625" customWidth="1"/>
    <col min="5" max="5" width="15.5703125" customWidth="1"/>
    <col min="6" max="6" width="13.140625" customWidth="1"/>
    <col min="7" max="7" width="14.7109375" customWidth="1"/>
    <col min="8" max="8" width="17" customWidth="1"/>
  </cols>
  <sheetData>
    <row r="1" spans="1:8" ht="102">
      <c r="A1" s="29" t="s">
        <v>50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5010208</v>
      </c>
      <c r="C9" s="43" t="s">
        <v>999</v>
      </c>
      <c r="D9" s="43">
        <v>10000</v>
      </c>
      <c r="E9" s="43">
        <v>0</v>
      </c>
      <c r="F9" s="43">
        <v>3289633</v>
      </c>
      <c r="G9" s="43" t="s">
        <v>1000</v>
      </c>
      <c r="H9" s="7">
        <f>B9+D9+F9</f>
        <v>8309841</v>
      </c>
    </row>
    <row r="10" spans="1:8" ht="15.75" thickBot="1">
      <c r="A10" s="33">
        <v>41306</v>
      </c>
      <c r="B10" s="43">
        <v>5149996</v>
      </c>
      <c r="C10" s="43" t="s">
        <v>1001</v>
      </c>
      <c r="D10" s="43">
        <v>10000</v>
      </c>
      <c r="E10" s="43">
        <v>0</v>
      </c>
      <c r="F10" s="43">
        <v>3397532</v>
      </c>
      <c r="G10" s="43" t="s">
        <v>1002</v>
      </c>
      <c r="H10" s="7">
        <f t="shared" ref="H10:H21" si="0">B10+D10+F10</f>
        <v>8557528</v>
      </c>
    </row>
    <row r="11" spans="1:8" ht="15.75" thickBot="1">
      <c r="A11" s="33">
        <v>41334</v>
      </c>
      <c r="B11" s="43">
        <v>5318784</v>
      </c>
      <c r="C11" s="43" t="s">
        <v>1003</v>
      </c>
      <c r="D11" s="43">
        <v>10000</v>
      </c>
      <c r="E11" s="43">
        <v>0</v>
      </c>
      <c r="F11" s="43">
        <v>3587080</v>
      </c>
      <c r="G11" s="43" t="s">
        <v>1004</v>
      </c>
      <c r="H11" s="7">
        <f t="shared" si="0"/>
        <v>8915864</v>
      </c>
    </row>
    <row r="12" spans="1:8" ht="15.75" thickBot="1">
      <c r="A12" s="33">
        <v>41365</v>
      </c>
      <c r="B12" s="43">
        <v>4815161</v>
      </c>
      <c r="C12" s="43" t="s">
        <v>1005</v>
      </c>
      <c r="D12" s="43">
        <v>10000</v>
      </c>
      <c r="E12" s="43">
        <v>0</v>
      </c>
      <c r="F12" s="43">
        <v>3360865</v>
      </c>
      <c r="G12" s="43" t="s">
        <v>1006</v>
      </c>
      <c r="H12" s="7">
        <f t="shared" si="0"/>
        <v>8186026</v>
      </c>
    </row>
    <row r="13" spans="1:8" ht="15.75" thickBot="1">
      <c r="A13" s="33">
        <v>41395</v>
      </c>
      <c r="B13" s="43">
        <v>5223165</v>
      </c>
      <c r="C13" s="43" t="s">
        <v>1007</v>
      </c>
      <c r="D13" s="43">
        <v>10000</v>
      </c>
      <c r="E13" s="43">
        <v>0</v>
      </c>
      <c r="F13" s="43">
        <v>3512978</v>
      </c>
      <c r="G13" s="43" t="s">
        <v>1008</v>
      </c>
      <c r="H13" s="7">
        <f t="shared" si="0"/>
        <v>8746143</v>
      </c>
    </row>
    <row r="14" spans="1:8" ht="15.75" thickBot="1">
      <c r="A14" s="33">
        <v>41426</v>
      </c>
      <c r="B14" s="43">
        <v>5060128</v>
      </c>
      <c r="C14" s="43" t="s">
        <v>1009</v>
      </c>
      <c r="D14" s="43">
        <v>10000</v>
      </c>
      <c r="E14" s="43">
        <v>0</v>
      </c>
      <c r="F14" s="43">
        <v>3631181</v>
      </c>
      <c r="G14" s="43" t="s">
        <v>1010</v>
      </c>
      <c r="H14" s="7">
        <f t="shared" si="0"/>
        <v>8701309</v>
      </c>
    </row>
    <row r="15" spans="1:8" ht="15.75" thickBot="1">
      <c r="A15" s="33">
        <v>41456</v>
      </c>
      <c r="B15" s="43">
        <v>4691040</v>
      </c>
      <c r="C15" s="43" t="s">
        <v>1011</v>
      </c>
      <c r="D15" s="43">
        <v>10000</v>
      </c>
      <c r="E15" s="43">
        <v>0</v>
      </c>
      <c r="F15" s="43">
        <v>3511946</v>
      </c>
      <c r="G15" s="43" t="s">
        <v>1012</v>
      </c>
      <c r="H15" s="7">
        <f t="shared" si="0"/>
        <v>8212986</v>
      </c>
    </row>
    <row r="16" spans="1:8" ht="15.75" thickBot="1">
      <c r="A16" s="33">
        <v>41487</v>
      </c>
      <c r="B16" s="43">
        <v>4501619</v>
      </c>
      <c r="C16" s="43" t="s">
        <v>1013</v>
      </c>
      <c r="D16" s="43">
        <v>10000</v>
      </c>
      <c r="E16" s="43">
        <v>0</v>
      </c>
      <c r="F16" s="43">
        <v>3770591</v>
      </c>
      <c r="G16" s="43" t="s">
        <v>856</v>
      </c>
      <c r="H16" s="7">
        <f t="shared" si="0"/>
        <v>8282210</v>
      </c>
    </row>
    <row r="17" spans="1:8" ht="15.75" thickBot="1">
      <c r="A17" s="33">
        <v>41518</v>
      </c>
      <c r="B17" s="43">
        <v>4300533</v>
      </c>
      <c r="C17" s="43" t="s">
        <v>1014</v>
      </c>
      <c r="D17" s="43">
        <v>10000</v>
      </c>
      <c r="E17" s="43">
        <v>0</v>
      </c>
      <c r="F17" s="43">
        <v>3860367</v>
      </c>
      <c r="G17" s="43" t="s">
        <v>1015</v>
      </c>
      <c r="H17" s="7">
        <f t="shared" si="0"/>
        <v>8170900</v>
      </c>
    </row>
    <row r="18" spans="1:8" ht="15.75" thickBot="1">
      <c r="A18" s="33">
        <v>41548</v>
      </c>
      <c r="B18" s="43">
        <v>4242990</v>
      </c>
      <c r="C18" s="43" t="s">
        <v>1016</v>
      </c>
      <c r="D18" s="43">
        <v>10000</v>
      </c>
      <c r="E18" s="43">
        <v>0</v>
      </c>
      <c r="F18" s="43">
        <v>3768342</v>
      </c>
      <c r="G18" s="43" t="s">
        <v>1017</v>
      </c>
      <c r="H18" s="7">
        <f t="shared" si="0"/>
        <v>8021332</v>
      </c>
    </row>
    <row r="19" spans="1:8" ht="15.75" thickBot="1">
      <c r="A19" s="34">
        <v>41579</v>
      </c>
      <c r="B19" s="35">
        <v>4613177</v>
      </c>
      <c r="C19" s="35" t="s">
        <v>1018</v>
      </c>
      <c r="D19" s="43">
        <v>10000</v>
      </c>
      <c r="E19" s="35">
        <v>0</v>
      </c>
      <c r="F19" s="35">
        <v>3935433</v>
      </c>
      <c r="G19" s="35" t="s">
        <v>1019</v>
      </c>
      <c r="H19" s="7">
        <f t="shared" si="0"/>
        <v>8558610</v>
      </c>
    </row>
    <row r="20" spans="1:8" ht="15.75" thickBot="1">
      <c r="A20" s="33">
        <v>41609</v>
      </c>
      <c r="B20" s="43">
        <v>4493567</v>
      </c>
      <c r="C20" s="43" t="s">
        <v>1020</v>
      </c>
      <c r="D20" s="43">
        <v>25000</v>
      </c>
      <c r="E20" s="43">
        <v>0</v>
      </c>
      <c r="F20" s="43">
        <v>3815702</v>
      </c>
      <c r="G20" s="43" t="s">
        <v>1021</v>
      </c>
      <c r="H20" s="7">
        <f t="shared" si="0"/>
        <v>8334269</v>
      </c>
    </row>
    <row r="21" spans="1:8" ht="15.75" thickBot="1">
      <c r="A21" s="33">
        <v>41640</v>
      </c>
      <c r="B21" s="43">
        <v>4286899</v>
      </c>
      <c r="C21" s="43" t="s">
        <v>1022</v>
      </c>
      <c r="D21" s="43">
        <v>55000</v>
      </c>
      <c r="E21" s="43">
        <v>0</v>
      </c>
      <c r="F21" s="43">
        <v>3807623</v>
      </c>
      <c r="G21" s="43" t="s">
        <v>1023</v>
      </c>
      <c r="H21" s="7">
        <f t="shared" si="0"/>
        <v>8149522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6.140625" customWidth="1"/>
    <col min="2" max="2" width="13.28515625" style="14" customWidth="1"/>
    <col min="3" max="3" width="15.5703125" customWidth="1"/>
    <col min="4" max="4" width="16.7109375" customWidth="1"/>
    <col min="5" max="5" width="15.42578125" customWidth="1"/>
    <col min="6" max="6" width="14.28515625" customWidth="1"/>
    <col min="7" max="7" width="12.85546875" customWidth="1"/>
    <col min="8" max="8" width="13.5703125" customWidth="1"/>
  </cols>
  <sheetData>
    <row r="1" spans="1:8" ht="76.5">
      <c r="A1" s="29" t="s">
        <v>52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2645895</v>
      </c>
      <c r="C9" s="43">
        <v>0</v>
      </c>
      <c r="D9" s="43">
        <v>0</v>
      </c>
      <c r="E9" s="43">
        <v>0</v>
      </c>
      <c r="F9" s="43">
        <v>3638447</v>
      </c>
      <c r="G9" s="43" t="s">
        <v>1024</v>
      </c>
      <c r="H9">
        <f>B9+D9+F9</f>
        <v>6284342</v>
      </c>
    </row>
    <row r="10" spans="1:8" ht="15.75" thickBot="1">
      <c r="A10" s="33">
        <v>41306</v>
      </c>
      <c r="B10" s="43">
        <v>2279591</v>
      </c>
      <c r="C10" s="43">
        <v>0</v>
      </c>
      <c r="D10" s="43">
        <v>0</v>
      </c>
      <c r="E10" s="43">
        <v>0</v>
      </c>
      <c r="F10" s="43">
        <v>3681803</v>
      </c>
      <c r="G10" s="43" t="s">
        <v>1025</v>
      </c>
      <c r="H10">
        <f t="shared" ref="H10:H21" si="0">B10+D10+F10</f>
        <v>5961394</v>
      </c>
    </row>
    <row r="11" spans="1:8" ht="15.75" thickBot="1">
      <c r="A11" s="33">
        <v>41334</v>
      </c>
      <c r="B11" s="43">
        <v>2291436</v>
      </c>
      <c r="C11" s="43">
        <v>0</v>
      </c>
      <c r="D11" s="43">
        <v>0</v>
      </c>
      <c r="E11" s="43">
        <v>0</v>
      </c>
      <c r="F11" s="43">
        <v>3138159</v>
      </c>
      <c r="G11" s="43" t="s">
        <v>1026</v>
      </c>
      <c r="H11">
        <f t="shared" si="0"/>
        <v>5429595</v>
      </c>
    </row>
    <row r="12" spans="1:8" ht="15.75" thickBot="1">
      <c r="A12" s="33">
        <v>41365</v>
      </c>
      <c r="B12" s="43">
        <v>2175894</v>
      </c>
      <c r="C12" s="43">
        <v>0</v>
      </c>
      <c r="D12" s="43">
        <v>0</v>
      </c>
      <c r="E12" s="43">
        <v>0</v>
      </c>
      <c r="F12" s="43">
        <v>3047435</v>
      </c>
      <c r="G12" s="43" t="s">
        <v>1027</v>
      </c>
      <c r="H12">
        <f t="shared" si="0"/>
        <v>5223329</v>
      </c>
    </row>
    <row r="13" spans="1:8" ht="15.75" thickBot="1">
      <c r="A13" s="33">
        <v>41395</v>
      </c>
      <c r="B13" s="43">
        <v>2158653</v>
      </c>
      <c r="C13" s="43">
        <v>0</v>
      </c>
      <c r="D13" s="43">
        <v>0</v>
      </c>
      <c r="E13" s="43">
        <v>0</v>
      </c>
      <c r="F13" s="43">
        <v>3100960</v>
      </c>
      <c r="G13" s="43" t="s">
        <v>1028</v>
      </c>
      <c r="H13">
        <f t="shared" si="0"/>
        <v>5259613</v>
      </c>
    </row>
    <row r="14" spans="1:8" ht="15.75" thickBot="1">
      <c r="A14" s="33">
        <v>41426</v>
      </c>
      <c r="B14" s="43">
        <v>2017615</v>
      </c>
      <c r="C14" s="43">
        <v>0</v>
      </c>
      <c r="D14" s="43">
        <v>0</v>
      </c>
      <c r="E14" s="43">
        <v>0</v>
      </c>
      <c r="F14" s="43">
        <v>3153008</v>
      </c>
      <c r="G14" s="43" t="s">
        <v>1029</v>
      </c>
      <c r="H14">
        <f t="shared" si="0"/>
        <v>5170623</v>
      </c>
    </row>
    <row r="15" spans="1:8" ht="15.75" thickBot="1">
      <c r="A15" s="33">
        <v>41456</v>
      </c>
      <c r="B15" s="43">
        <v>1898140</v>
      </c>
      <c r="C15" s="43">
        <v>0</v>
      </c>
      <c r="D15" s="43">
        <v>0</v>
      </c>
      <c r="E15" s="43">
        <v>0</v>
      </c>
      <c r="F15" s="43">
        <v>3041403</v>
      </c>
      <c r="G15" s="43" t="s">
        <v>1030</v>
      </c>
      <c r="H15">
        <f t="shared" si="0"/>
        <v>4939543</v>
      </c>
    </row>
    <row r="16" spans="1:8" ht="15.75" thickBot="1">
      <c r="A16" s="33">
        <v>41487</v>
      </c>
      <c r="B16" s="43">
        <v>2012202</v>
      </c>
      <c r="C16" s="43">
        <v>0</v>
      </c>
      <c r="D16" s="43">
        <v>0</v>
      </c>
      <c r="E16" s="43">
        <v>0</v>
      </c>
      <c r="F16" s="43">
        <v>3079744</v>
      </c>
      <c r="G16" s="43" t="s">
        <v>1031</v>
      </c>
      <c r="H16">
        <f t="shared" si="0"/>
        <v>5091946</v>
      </c>
    </row>
    <row r="17" spans="1:8" ht="15.75" thickBot="1">
      <c r="A17" s="33">
        <v>41518</v>
      </c>
      <c r="B17" s="43">
        <v>1916221</v>
      </c>
      <c r="C17" s="43">
        <v>0</v>
      </c>
      <c r="D17" s="43">
        <v>0</v>
      </c>
      <c r="E17" s="43">
        <v>0</v>
      </c>
      <c r="F17" s="43">
        <v>3115079</v>
      </c>
      <c r="G17" s="43" t="s">
        <v>1032</v>
      </c>
      <c r="H17">
        <f t="shared" si="0"/>
        <v>5031300</v>
      </c>
    </row>
    <row r="18" spans="1:8" ht="15.75" thickBot="1">
      <c r="A18" s="33">
        <v>41548</v>
      </c>
      <c r="B18" s="43">
        <v>1927992</v>
      </c>
      <c r="C18" s="43">
        <v>0</v>
      </c>
      <c r="D18" s="43">
        <v>0</v>
      </c>
      <c r="E18" s="43">
        <v>0</v>
      </c>
      <c r="F18" s="43">
        <v>3124206</v>
      </c>
      <c r="G18" s="43" t="s">
        <v>1033</v>
      </c>
      <c r="H18">
        <f t="shared" si="0"/>
        <v>5052198</v>
      </c>
    </row>
    <row r="19" spans="1:8" ht="15.75" thickBot="1">
      <c r="A19" s="33">
        <v>41579</v>
      </c>
      <c r="B19" s="43">
        <v>1857814</v>
      </c>
      <c r="C19" s="43">
        <v>0</v>
      </c>
      <c r="D19" s="43">
        <v>10000</v>
      </c>
      <c r="E19" s="43">
        <v>0</v>
      </c>
      <c r="F19" s="43">
        <v>2424904</v>
      </c>
      <c r="G19" s="43" t="s">
        <v>1034</v>
      </c>
      <c r="H19">
        <f t="shared" si="0"/>
        <v>4292718</v>
      </c>
    </row>
    <row r="20" spans="1:8" ht="15.75" thickBot="1">
      <c r="A20" s="34">
        <v>41609</v>
      </c>
      <c r="B20" s="35">
        <v>2011030</v>
      </c>
      <c r="C20" s="35">
        <v>0</v>
      </c>
      <c r="D20" s="35">
        <v>10000</v>
      </c>
      <c r="E20" s="35">
        <v>0</v>
      </c>
      <c r="F20" s="35">
        <v>2382132</v>
      </c>
      <c r="G20" s="35" t="s">
        <v>1035</v>
      </c>
      <c r="H20">
        <f t="shared" si="0"/>
        <v>4403162</v>
      </c>
    </row>
    <row r="21" spans="1:8" ht="15.75" thickBot="1">
      <c r="A21" s="33">
        <v>41640</v>
      </c>
      <c r="B21" s="43">
        <v>1664896</v>
      </c>
      <c r="C21" s="43">
        <v>0</v>
      </c>
      <c r="D21" s="43">
        <v>10000</v>
      </c>
      <c r="E21" s="43">
        <v>0</v>
      </c>
      <c r="F21" s="43">
        <v>2424458</v>
      </c>
      <c r="G21" s="43" t="s">
        <v>1036</v>
      </c>
      <c r="H21">
        <f t="shared" si="0"/>
        <v>4099354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7.140625" customWidth="1"/>
    <col min="2" max="2" width="15.5703125" style="14" customWidth="1"/>
    <col min="3" max="3" width="14.42578125" customWidth="1"/>
    <col min="4" max="4" width="13.5703125" customWidth="1"/>
    <col min="5" max="5" width="14.28515625" customWidth="1"/>
    <col min="6" max="7" width="13.28515625" customWidth="1"/>
    <col min="8" max="8" width="13.7109375" customWidth="1"/>
  </cols>
  <sheetData>
    <row r="1" spans="1:8" ht="76.5">
      <c r="A1" s="29" t="s">
        <v>40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4014340</v>
      </c>
      <c r="C9" s="43" t="s">
        <v>1037</v>
      </c>
      <c r="D9" s="43">
        <v>0</v>
      </c>
      <c r="E9" s="43">
        <v>0</v>
      </c>
      <c r="F9" s="43">
        <v>5167010</v>
      </c>
      <c r="G9" s="43" t="s">
        <v>1038</v>
      </c>
      <c r="H9">
        <f>B9+D9+F9</f>
        <v>9181350</v>
      </c>
    </row>
    <row r="10" spans="1:8" ht="15.75" thickBot="1">
      <c r="A10" s="33">
        <v>41306</v>
      </c>
      <c r="B10" s="43">
        <v>5440864</v>
      </c>
      <c r="C10" s="43" t="s">
        <v>1039</v>
      </c>
      <c r="D10" s="43">
        <v>0</v>
      </c>
      <c r="E10" s="43">
        <v>0</v>
      </c>
      <c r="F10" s="43">
        <v>5491402</v>
      </c>
      <c r="G10" s="43" t="s">
        <v>1040</v>
      </c>
      <c r="H10">
        <f t="shared" ref="H10:H21" si="0">B10+D10+F10</f>
        <v>10932266</v>
      </c>
    </row>
    <row r="11" spans="1:8" ht="15.75" thickBot="1">
      <c r="A11" s="33">
        <v>41334</v>
      </c>
      <c r="B11" s="43">
        <v>5567012</v>
      </c>
      <c r="C11" s="43" t="s">
        <v>1041</v>
      </c>
      <c r="D11" s="43">
        <v>0</v>
      </c>
      <c r="E11" s="43">
        <v>0</v>
      </c>
      <c r="F11" s="43">
        <v>5866125</v>
      </c>
      <c r="G11" s="43" t="s">
        <v>1042</v>
      </c>
      <c r="H11">
        <f t="shared" si="0"/>
        <v>11433137</v>
      </c>
    </row>
    <row r="12" spans="1:8" ht="15.75" thickBot="1">
      <c r="A12" s="33">
        <v>41365</v>
      </c>
      <c r="B12" s="43">
        <v>5883756</v>
      </c>
      <c r="C12" s="43" t="s">
        <v>1043</v>
      </c>
      <c r="D12" s="43">
        <v>0</v>
      </c>
      <c r="E12" s="43">
        <v>0</v>
      </c>
      <c r="F12" s="43">
        <v>5823419</v>
      </c>
      <c r="G12" s="43" t="s">
        <v>1044</v>
      </c>
      <c r="H12">
        <f t="shared" si="0"/>
        <v>11707175</v>
      </c>
    </row>
    <row r="13" spans="1:8" ht="15.75" thickBot="1">
      <c r="A13" s="33">
        <v>41395</v>
      </c>
      <c r="B13" s="43">
        <v>5955609</v>
      </c>
      <c r="C13" s="43" t="s">
        <v>1045</v>
      </c>
      <c r="D13" s="43">
        <v>0</v>
      </c>
      <c r="E13" s="43">
        <v>0</v>
      </c>
      <c r="F13" s="43">
        <v>5637943</v>
      </c>
      <c r="G13" s="43" t="s">
        <v>1046</v>
      </c>
      <c r="H13">
        <f t="shared" si="0"/>
        <v>11593552</v>
      </c>
    </row>
    <row r="14" spans="1:8" ht="15.75" thickBot="1">
      <c r="A14" s="33">
        <v>41426</v>
      </c>
      <c r="B14" s="43">
        <v>6338163</v>
      </c>
      <c r="C14" s="43" t="s">
        <v>1047</v>
      </c>
      <c r="D14" s="43">
        <v>0</v>
      </c>
      <c r="E14" s="43">
        <v>0</v>
      </c>
      <c r="F14" s="43">
        <v>5610097</v>
      </c>
      <c r="G14" s="43" t="s">
        <v>1048</v>
      </c>
      <c r="H14">
        <f t="shared" si="0"/>
        <v>11948260</v>
      </c>
    </row>
    <row r="15" spans="1:8" ht="15.75" thickBot="1">
      <c r="A15" s="33">
        <v>41456</v>
      </c>
      <c r="B15" s="43">
        <v>6410920</v>
      </c>
      <c r="C15" s="43" t="s">
        <v>1049</v>
      </c>
      <c r="D15" s="43">
        <v>0</v>
      </c>
      <c r="E15" s="43">
        <v>0</v>
      </c>
      <c r="F15" s="43">
        <v>5628944</v>
      </c>
      <c r="G15" s="43" t="s">
        <v>1050</v>
      </c>
      <c r="H15">
        <f t="shared" si="0"/>
        <v>12039864</v>
      </c>
    </row>
    <row r="16" spans="1:8" ht="15.75" thickBot="1">
      <c r="A16" s="33">
        <v>41487</v>
      </c>
      <c r="B16" s="43">
        <v>6580111</v>
      </c>
      <c r="C16" s="43" t="s">
        <v>1051</v>
      </c>
      <c r="D16" s="43">
        <v>0</v>
      </c>
      <c r="E16" s="43">
        <v>0</v>
      </c>
      <c r="F16" s="43">
        <v>5965778</v>
      </c>
      <c r="G16" s="43" t="s">
        <v>1052</v>
      </c>
      <c r="H16">
        <f t="shared" si="0"/>
        <v>12545889</v>
      </c>
    </row>
    <row r="17" spans="1:8" ht="15.75" thickBot="1">
      <c r="A17" s="33">
        <v>41518</v>
      </c>
      <c r="B17" s="43">
        <v>6651121</v>
      </c>
      <c r="C17" s="43" t="s">
        <v>1053</v>
      </c>
      <c r="D17" s="43">
        <v>0</v>
      </c>
      <c r="E17" s="43">
        <v>0</v>
      </c>
      <c r="F17" s="43">
        <v>6123489</v>
      </c>
      <c r="G17" s="43" t="s">
        <v>1054</v>
      </c>
      <c r="H17">
        <f t="shared" si="0"/>
        <v>12774610</v>
      </c>
    </row>
    <row r="18" spans="1:8" ht="15.75" thickBot="1">
      <c r="A18" s="33">
        <v>41548</v>
      </c>
      <c r="B18" s="43">
        <v>6423697</v>
      </c>
      <c r="C18" s="43" t="s">
        <v>1055</v>
      </c>
      <c r="D18" s="43">
        <v>0</v>
      </c>
      <c r="E18" s="43">
        <v>0</v>
      </c>
      <c r="F18" s="43">
        <v>6370926</v>
      </c>
      <c r="G18" s="43" t="s">
        <v>1056</v>
      </c>
      <c r="H18">
        <f t="shared" si="0"/>
        <v>12794623</v>
      </c>
    </row>
    <row r="19" spans="1:8" ht="15.75" thickBot="1">
      <c r="A19" s="34">
        <v>41579</v>
      </c>
      <c r="B19" s="35">
        <v>6287741</v>
      </c>
      <c r="C19" s="35" t="s">
        <v>1057</v>
      </c>
      <c r="D19" s="35">
        <v>0</v>
      </c>
      <c r="E19" s="35">
        <v>0</v>
      </c>
      <c r="F19" s="35">
        <v>6490135</v>
      </c>
      <c r="G19" s="35" t="s">
        <v>1058</v>
      </c>
      <c r="H19">
        <f t="shared" si="0"/>
        <v>12777876</v>
      </c>
    </row>
    <row r="20" spans="1:8" ht="15.75" thickBot="1">
      <c r="A20" s="33">
        <v>41609</v>
      </c>
      <c r="B20" s="43">
        <v>5922813</v>
      </c>
      <c r="C20" s="43" t="s">
        <v>1059</v>
      </c>
      <c r="D20" s="43">
        <v>0</v>
      </c>
      <c r="E20" s="43">
        <v>0</v>
      </c>
      <c r="F20" s="43">
        <v>6550488</v>
      </c>
      <c r="G20" s="43" t="s">
        <v>1060</v>
      </c>
      <c r="H20">
        <f t="shared" si="0"/>
        <v>12473301</v>
      </c>
    </row>
    <row r="21" spans="1:8" ht="15.75" thickBot="1">
      <c r="A21" s="33">
        <v>41640</v>
      </c>
      <c r="B21" s="43">
        <v>5405055</v>
      </c>
      <c r="C21" s="43" t="s">
        <v>1061</v>
      </c>
      <c r="D21" s="43">
        <v>0</v>
      </c>
      <c r="E21" s="43">
        <v>0</v>
      </c>
      <c r="F21" s="43">
        <v>6605261</v>
      </c>
      <c r="G21" s="43" t="s">
        <v>1062</v>
      </c>
      <c r="H21">
        <f t="shared" si="0"/>
        <v>12010316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5" customWidth="1"/>
    <col min="2" max="2" width="14.140625" style="14" customWidth="1"/>
    <col min="3" max="3" width="12.85546875" customWidth="1"/>
    <col min="4" max="4" width="13.85546875" customWidth="1"/>
    <col min="5" max="5" width="14" customWidth="1"/>
    <col min="6" max="6" width="14.42578125" customWidth="1"/>
    <col min="7" max="7" width="16.140625" customWidth="1"/>
    <col min="8" max="8" width="12.7109375" customWidth="1"/>
  </cols>
  <sheetData>
    <row r="1" spans="1:8" ht="127.5">
      <c r="A1" s="29" t="s">
        <v>61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22391975</v>
      </c>
      <c r="C9" s="43" t="s">
        <v>1063</v>
      </c>
      <c r="D9" s="43">
        <v>0</v>
      </c>
      <c r="E9" s="43">
        <v>0</v>
      </c>
      <c r="F9" s="43">
        <v>14894305</v>
      </c>
      <c r="G9" s="43" t="s">
        <v>1064</v>
      </c>
      <c r="H9">
        <f>B9+D9+F9</f>
        <v>37286280</v>
      </c>
    </row>
    <row r="10" spans="1:8" ht="15.75" thickBot="1">
      <c r="A10" s="33">
        <v>41306</v>
      </c>
      <c r="B10" s="43">
        <v>21844316</v>
      </c>
      <c r="C10" s="43" t="s">
        <v>1065</v>
      </c>
      <c r="D10" s="43">
        <v>0</v>
      </c>
      <c r="E10" s="43">
        <v>0</v>
      </c>
      <c r="F10" s="43">
        <v>15679455</v>
      </c>
      <c r="G10" s="43" t="s">
        <v>1066</v>
      </c>
      <c r="H10">
        <f t="shared" ref="H10:H21" si="0">B10+D10+F10</f>
        <v>37523771</v>
      </c>
    </row>
    <row r="11" spans="1:8" ht="15.75" thickBot="1">
      <c r="A11" s="33">
        <v>41334</v>
      </c>
      <c r="B11" s="43">
        <v>23131376</v>
      </c>
      <c r="C11" s="43" t="s">
        <v>1067</v>
      </c>
      <c r="D11" s="43">
        <v>0</v>
      </c>
      <c r="E11" s="43">
        <v>0</v>
      </c>
      <c r="F11" s="43">
        <v>15660912</v>
      </c>
      <c r="G11" s="43" t="s">
        <v>1068</v>
      </c>
      <c r="H11">
        <f t="shared" si="0"/>
        <v>38792288</v>
      </c>
    </row>
    <row r="12" spans="1:8" ht="15.75" thickBot="1">
      <c r="A12" s="33">
        <v>41365</v>
      </c>
      <c r="B12" s="43">
        <v>24343297</v>
      </c>
      <c r="C12" s="43" t="s">
        <v>1069</v>
      </c>
      <c r="D12" s="43">
        <v>0</v>
      </c>
      <c r="E12" s="43">
        <v>0</v>
      </c>
      <c r="F12" s="43">
        <v>16426955</v>
      </c>
      <c r="G12" s="43" t="s">
        <v>1070</v>
      </c>
      <c r="H12">
        <f t="shared" si="0"/>
        <v>40770252</v>
      </c>
    </row>
    <row r="13" spans="1:8" ht="15.75" thickBot="1">
      <c r="A13" s="33">
        <v>41395</v>
      </c>
      <c r="B13" s="43">
        <v>23804278</v>
      </c>
      <c r="C13" s="43" t="s">
        <v>1071</v>
      </c>
      <c r="D13" s="43">
        <v>0</v>
      </c>
      <c r="E13" s="43">
        <v>0</v>
      </c>
      <c r="F13" s="43">
        <v>17470925</v>
      </c>
      <c r="G13" s="43" t="s">
        <v>1072</v>
      </c>
      <c r="H13">
        <f t="shared" si="0"/>
        <v>41275203</v>
      </c>
    </row>
    <row r="14" spans="1:8" ht="15.75" thickBot="1">
      <c r="A14" s="33">
        <v>41426</v>
      </c>
      <c r="B14" s="43">
        <v>23714189</v>
      </c>
      <c r="C14" s="43" t="s">
        <v>1073</v>
      </c>
      <c r="D14" s="43">
        <v>0</v>
      </c>
      <c r="E14" s="43">
        <v>0</v>
      </c>
      <c r="F14" s="43">
        <v>18344200</v>
      </c>
      <c r="G14" s="43" t="s">
        <v>1074</v>
      </c>
      <c r="H14">
        <f t="shared" si="0"/>
        <v>42058389</v>
      </c>
    </row>
    <row r="15" spans="1:8" ht="15.75" thickBot="1">
      <c r="A15" s="33">
        <v>41456</v>
      </c>
      <c r="B15" s="43">
        <v>22240285</v>
      </c>
      <c r="C15" s="43" t="s">
        <v>1075</v>
      </c>
      <c r="D15" s="43">
        <v>0</v>
      </c>
      <c r="E15" s="43">
        <v>0</v>
      </c>
      <c r="F15" s="43">
        <v>18278241</v>
      </c>
      <c r="G15" s="43" t="s">
        <v>1076</v>
      </c>
      <c r="H15">
        <f t="shared" si="0"/>
        <v>40518526</v>
      </c>
    </row>
    <row r="16" spans="1:8" ht="15.75" thickBot="1">
      <c r="A16" s="33">
        <v>41487</v>
      </c>
      <c r="B16" s="43">
        <v>22783048</v>
      </c>
      <c r="C16" s="43" t="s">
        <v>1077</v>
      </c>
      <c r="D16" s="43">
        <v>0</v>
      </c>
      <c r="E16" s="43">
        <v>0</v>
      </c>
      <c r="F16" s="43">
        <v>19652911</v>
      </c>
      <c r="G16" s="43" t="s">
        <v>1078</v>
      </c>
      <c r="H16">
        <f t="shared" si="0"/>
        <v>42435959</v>
      </c>
    </row>
    <row r="17" spans="1:8" ht="15.75" thickBot="1">
      <c r="A17" s="33">
        <v>41518</v>
      </c>
      <c r="B17" s="43">
        <v>22339014</v>
      </c>
      <c r="C17" s="43" t="s">
        <v>1079</v>
      </c>
      <c r="D17" s="43">
        <v>0</v>
      </c>
      <c r="E17" s="43">
        <v>0</v>
      </c>
      <c r="F17" s="43">
        <v>20772739</v>
      </c>
      <c r="G17" s="43" t="s">
        <v>1080</v>
      </c>
      <c r="H17">
        <f t="shared" si="0"/>
        <v>43111753</v>
      </c>
    </row>
    <row r="18" spans="1:8" ht="15.75" thickBot="1">
      <c r="A18" s="33">
        <v>41548</v>
      </c>
      <c r="B18" s="43">
        <v>22349866</v>
      </c>
      <c r="C18" s="43" t="s">
        <v>1081</v>
      </c>
      <c r="D18" s="43">
        <v>0</v>
      </c>
      <c r="E18" s="43">
        <v>0</v>
      </c>
      <c r="F18" s="43">
        <v>22154104</v>
      </c>
      <c r="G18" s="43" t="s">
        <v>1082</v>
      </c>
      <c r="H18">
        <f t="shared" si="0"/>
        <v>44503970</v>
      </c>
    </row>
    <row r="19" spans="1:8" ht="15.75" thickBot="1">
      <c r="A19" s="34">
        <v>41579</v>
      </c>
      <c r="B19" s="35">
        <v>22554174</v>
      </c>
      <c r="C19" s="35" t="s">
        <v>1083</v>
      </c>
      <c r="D19" s="35">
        <v>0</v>
      </c>
      <c r="E19" s="35">
        <v>0</v>
      </c>
      <c r="F19" s="35">
        <v>22776605</v>
      </c>
      <c r="G19" s="35" t="s">
        <v>1084</v>
      </c>
      <c r="H19">
        <f t="shared" si="0"/>
        <v>45330779</v>
      </c>
    </row>
    <row r="20" spans="1:8" ht="15.75" thickBot="1">
      <c r="A20" s="33">
        <v>41609</v>
      </c>
      <c r="B20" s="43">
        <v>23247275</v>
      </c>
      <c r="C20" s="43" t="s">
        <v>1085</v>
      </c>
      <c r="D20" s="43">
        <v>0</v>
      </c>
      <c r="E20" s="43">
        <v>0</v>
      </c>
      <c r="F20" s="43">
        <v>22966935</v>
      </c>
      <c r="G20" s="43" t="s">
        <v>1086</v>
      </c>
      <c r="H20">
        <f t="shared" si="0"/>
        <v>46214210</v>
      </c>
    </row>
    <row r="21" spans="1:8" ht="15.75" thickBot="1">
      <c r="A21" s="33">
        <v>41640</v>
      </c>
      <c r="B21" s="43">
        <v>23340947</v>
      </c>
      <c r="C21" s="43" t="s">
        <v>1087</v>
      </c>
      <c r="D21" s="43">
        <v>0</v>
      </c>
      <c r="E21" s="43">
        <v>0</v>
      </c>
      <c r="F21" s="43">
        <v>23392652</v>
      </c>
      <c r="G21" s="43" t="s">
        <v>1088</v>
      </c>
      <c r="H21">
        <f t="shared" si="0"/>
        <v>46733599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42578125" customWidth="1"/>
    <col min="2" max="2" width="14.7109375" style="14" customWidth="1"/>
    <col min="3" max="3" width="13.42578125" customWidth="1"/>
    <col min="4" max="4" width="14" customWidth="1"/>
    <col min="5" max="5" width="9.85546875" bestFit="1" customWidth="1"/>
    <col min="6" max="6" width="12.42578125" customWidth="1"/>
    <col min="7" max="7" width="13" customWidth="1"/>
    <col min="8" max="8" width="15.7109375" customWidth="1"/>
  </cols>
  <sheetData>
    <row r="1" spans="1:8" ht="102">
      <c r="A1" s="29" t="s">
        <v>62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5014068</v>
      </c>
      <c r="C9" s="43" t="s">
        <v>1089</v>
      </c>
      <c r="D9" s="43">
        <v>0</v>
      </c>
      <c r="E9" s="43">
        <v>0</v>
      </c>
      <c r="F9" s="43">
        <v>2423194</v>
      </c>
      <c r="G9" s="43" t="s">
        <v>1090</v>
      </c>
      <c r="H9" s="7">
        <f>B9+D9+F9</f>
        <v>7437262</v>
      </c>
    </row>
    <row r="10" spans="1:8" ht="15.75" thickBot="1">
      <c r="A10" s="33">
        <v>41306</v>
      </c>
      <c r="B10" s="43">
        <v>5001527</v>
      </c>
      <c r="C10" s="43" t="s">
        <v>1091</v>
      </c>
      <c r="D10" s="43">
        <v>0</v>
      </c>
      <c r="E10" s="43">
        <v>0</v>
      </c>
      <c r="F10" s="43">
        <v>2521947</v>
      </c>
      <c r="G10" s="43" t="s">
        <v>1092</v>
      </c>
      <c r="H10" s="7">
        <f t="shared" ref="H10:H21" si="0">B10+D10+F10</f>
        <v>7523474</v>
      </c>
    </row>
    <row r="11" spans="1:8" ht="15.75" thickBot="1">
      <c r="A11" s="33">
        <v>41334</v>
      </c>
      <c r="B11" s="43">
        <v>5253545</v>
      </c>
      <c r="C11" s="43" t="s">
        <v>1093</v>
      </c>
      <c r="D11" s="43">
        <v>0</v>
      </c>
      <c r="E11" s="43">
        <v>0</v>
      </c>
      <c r="F11" s="43">
        <v>2456859</v>
      </c>
      <c r="G11" s="43" t="s">
        <v>1094</v>
      </c>
      <c r="H11" s="7">
        <f t="shared" si="0"/>
        <v>7710404</v>
      </c>
    </row>
    <row r="12" spans="1:8" ht="15.75" thickBot="1">
      <c r="A12" s="33">
        <v>41365</v>
      </c>
      <c r="B12" s="43">
        <v>4695248</v>
      </c>
      <c r="C12" s="43" t="s">
        <v>1095</v>
      </c>
      <c r="D12" s="43">
        <v>0</v>
      </c>
      <c r="E12" s="43">
        <v>0</v>
      </c>
      <c r="F12" s="43">
        <v>2519910</v>
      </c>
      <c r="G12" s="43" t="s">
        <v>1096</v>
      </c>
      <c r="H12" s="7">
        <f t="shared" si="0"/>
        <v>7215158</v>
      </c>
    </row>
    <row r="13" spans="1:8" ht="15.75" thickBot="1">
      <c r="A13" s="33">
        <v>41395</v>
      </c>
      <c r="B13" s="43">
        <v>4794503</v>
      </c>
      <c r="C13" s="43" t="s">
        <v>1097</v>
      </c>
      <c r="D13" s="43">
        <v>0</v>
      </c>
      <c r="E13" s="43">
        <v>0</v>
      </c>
      <c r="F13" s="43">
        <v>2587267</v>
      </c>
      <c r="G13" s="43" t="s">
        <v>1098</v>
      </c>
      <c r="H13" s="7">
        <f t="shared" si="0"/>
        <v>7381770</v>
      </c>
    </row>
    <row r="14" spans="1:8" ht="15.75" thickBot="1">
      <c r="A14" s="33">
        <v>41426</v>
      </c>
      <c r="B14" s="43">
        <v>4783172</v>
      </c>
      <c r="C14" s="43" t="s">
        <v>1099</v>
      </c>
      <c r="D14" s="43">
        <v>0</v>
      </c>
      <c r="E14" s="43">
        <v>0</v>
      </c>
      <c r="F14" s="43">
        <v>2614674</v>
      </c>
      <c r="G14" s="43" t="s">
        <v>1100</v>
      </c>
      <c r="H14" s="7">
        <f t="shared" si="0"/>
        <v>7397846</v>
      </c>
    </row>
    <row r="15" spans="1:8" ht="15.75" thickBot="1">
      <c r="A15" s="33">
        <v>41456</v>
      </c>
      <c r="B15" s="43">
        <v>4342555</v>
      </c>
      <c r="C15" s="43" t="s">
        <v>1101</v>
      </c>
      <c r="D15" s="43">
        <v>0</v>
      </c>
      <c r="E15" s="43">
        <v>0</v>
      </c>
      <c r="F15" s="43">
        <v>2656786</v>
      </c>
      <c r="G15" s="43" t="s">
        <v>1102</v>
      </c>
      <c r="H15" s="7">
        <f t="shared" si="0"/>
        <v>6999341</v>
      </c>
    </row>
    <row r="16" spans="1:8" ht="15.75" thickBot="1">
      <c r="A16" s="33">
        <v>41487</v>
      </c>
      <c r="B16" s="43">
        <v>4180562</v>
      </c>
      <c r="C16" s="43" t="s">
        <v>1103</v>
      </c>
      <c r="D16" s="43">
        <v>0</v>
      </c>
      <c r="E16" s="43">
        <v>0</v>
      </c>
      <c r="F16" s="43">
        <v>2629685</v>
      </c>
      <c r="G16" s="43" t="s">
        <v>1104</v>
      </c>
      <c r="H16" s="7">
        <f t="shared" si="0"/>
        <v>6810247</v>
      </c>
    </row>
    <row r="17" spans="1:8" ht="15.75" thickBot="1">
      <c r="A17" s="33">
        <v>41518</v>
      </c>
      <c r="B17" s="43">
        <v>4011408</v>
      </c>
      <c r="C17" s="43" t="s">
        <v>1105</v>
      </c>
      <c r="D17" s="43">
        <v>0</v>
      </c>
      <c r="E17" s="43">
        <v>0</v>
      </c>
      <c r="F17" s="43">
        <v>2700554</v>
      </c>
      <c r="G17" s="43" t="s">
        <v>1106</v>
      </c>
      <c r="H17" s="7">
        <f t="shared" si="0"/>
        <v>6711962</v>
      </c>
    </row>
    <row r="18" spans="1:8" ht="15.75" thickBot="1">
      <c r="A18" s="33">
        <v>41548</v>
      </c>
      <c r="B18" s="43">
        <v>4073716</v>
      </c>
      <c r="C18" s="43" t="s">
        <v>1107</v>
      </c>
      <c r="D18" s="43">
        <v>0</v>
      </c>
      <c r="E18" s="43">
        <v>0</v>
      </c>
      <c r="F18" s="43">
        <v>2720863</v>
      </c>
      <c r="G18" s="43" t="s">
        <v>1108</v>
      </c>
      <c r="H18" s="7">
        <f t="shared" si="0"/>
        <v>6794579</v>
      </c>
    </row>
    <row r="19" spans="1:8" ht="15.75" thickBot="1">
      <c r="A19" s="34">
        <v>41579</v>
      </c>
      <c r="B19" s="35">
        <v>4117306</v>
      </c>
      <c r="C19" s="35" t="s">
        <v>1109</v>
      </c>
      <c r="D19" s="35">
        <v>0</v>
      </c>
      <c r="E19" s="35">
        <v>0</v>
      </c>
      <c r="F19" s="35">
        <v>2863287</v>
      </c>
      <c r="G19" s="35" t="s">
        <v>1110</v>
      </c>
      <c r="H19" s="7">
        <f t="shared" si="0"/>
        <v>6980593</v>
      </c>
    </row>
    <row r="20" spans="1:8" ht="15.75" thickBot="1">
      <c r="A20" s="33">
        <v>41609</v>
      </c>
      <c r="B20" s="43">
        <v>4131448</v>
      </c>
      <c r="C20" s="43" t="s">
        <v>1111</v>
      </c>
      <c r="D20" s="43">
        <v>0</v>
      </c>
      <c r="E20" s="43">
        <v>0</v>
      </c>
      <c r="F20" s="43">
        <v>2981250</v>
      </c>
      <c r="G20" s="43" t="s">
        <v>1112</v>
      </c>
      <c r="H20" s="7">
        <f t="shared" si="0"/>
        <v>7112698</v>
      </c>
    </row>
    <row r="21" spans="1:8" ht="15.75" thickBot="1">
      <c r="A21" s="33">
        <v>41640</v>
      </c>
      <c r="B21" s="43">
        <v>3521761</v>
      </c>
      <c r="C21" s="43" t="s">
        <v>1113</v>
      </c>
      <c r="D21" s="43">
        <v>0</v>
      </c>
      <c r="E21" s="43">
        <v>0</v>
      </c>
      <c r="F21" s="43">
        <v>2853164</v>
      </c>
      <c r="G21" s="43" t="s">
        <v>1114</v>
      </c>
      <c r="H21" s="7">
        <f t="shared" si="0"/>
        <v>6374925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" customWidth="1"/>
    <col min="2" max="2" width="11.7109375" style="14" customWidth="1"/>
    <col min="3" max="3" width="12.140625" customWidth="1"/>
    <col min="4" max="4" width="13" customWidth="1"/>
    <col min="5" max="5" width="12.5703125" customWidth="1"/>
    <col min="6" max="6" width="12" customWidth="1"/>
    <col min="7" max="7" width="12.5703125" customWidth="1"/>
    <col min="8" max="8" width="13.85546875" customWidth="1"/>
  </cols>
  <sheetData>
    <row r="1" spans="1:8" ht="76.5">
      <c r="A1" s="29" t="s">
        <v>15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128237</v>
      </c>
      <c r="C9" s="43">
        <v>0</v>
      </c>
      <c r="D9" s="43">
        <v>0</v>
      </c>
      <c r="E9" s="43">
        <v>0</v>
      </c>
      <c r="F9" s="43">
        <v>123784</v>
      </c>
      <c r="G9" s="43">
        <v>46</v>
      </c>
      <c r="H9">
        <f>B9+D9+F9</f>
        <v>252021</v>
      </c>
    </row>
    <row r="10" spans="1:8" ht="15.75" thickBot="1">
      <c r="A10" s="33">
        <v>41306</v>
      </c>
      <c r="B10" s="43">
        <v>132359</v>
      </c>
      <c r="C10" s="43">
        <v>0</v>
      </c>
      <c r="D10" s="43">
        <v>0</v>
      </c>
      <c r="E10" s="43">
        <v>0</v>
      </c>
      <c r="F10" s="43">
        <v>126053</v>
      </c>
      <c r="G10" s="43">
        <v>46</v>
      </c>
      <c r="H10">
        <f t="shared" ref="H10:H21" si="0">B10+D10+F10</f>
        <v>258412</v>
      </c>
    </row>
    <row r="11" spans="1:8" ht="15.75" thickBot="1">
      <c r="A11" s="33">
        <v>41334</v>
      </c>
      <c r="B11" s="43">
        <v>138284</v>
      </c>
      <c r="C11" s="43">
        <v>0</v>
      </c>
      <c r="D11" s="43">
        <v>0</v>
      </c>
      <c r="E11" s="43">
        <v>0</v>
      </c>
      <c r="F11" s="43">
        <v>124214</v>
      </c>
      <c r="G11" s="43">
        <v>47</v>
      </c>
      <c r="H11">
        <f t="shared" si="0"/>
        <v>262498</v>
      </c>
    </row>
    <row r="12" spans="1:8" ht="15.75" thickBot="1">
      <c r="A12" s="33">
        <v>41365</v>
      </c>
      <c r="B12" s="43">
        <v>141129</v>
      </c>
      <c r="C12" s="43">
        <v>0</v>
      </c>
      <c r="D12" s="43">
        <v>0</v>
      </c>
      <c r="E12" s="43">
        <v>0</v>
      </c>
      <c r="F12" s="43">
        <v>123734</v>
      </c>
      <c r="G12" s="43">
        <v>48</v>
      </c>
      <c r="H12">
        <f t="shared" si="0"/>
        <v>264863</v>
      </c>
    </row>
    <row r="13" spans="1:8" ht="15.75" thickBot="1">
      <c r="A13" s="33">
        <v>41395</v>
      </c>
      <c r="B13" s="43">
        <v>141438</v>
      </c>
      <c r="C13" s="43">
        <v>0</v>
      </c>
      <c r="D13" s="43">
        <v>0</v>
      </c>
      <c r="E13" s="43">
        <v>0</v>
      </c>
      <c r="F13" s="43">
        <v>122036</v>
      </c>
      <c r="G13" s="43">
        <v>48</v>
      </c>
      <c r="H13">
        <f t="shared" si="0"/>
        <v>263474</v>
      </c>
    </row>
    <row r="14" spans="1:8" ht="15.75" thickBot="1">
      <c r="A14" s="33">
        <v>41426</v>
      </c>
      <c r="B14" s="43">
        <v>135390</v>
      </c>
      <c r="C14" s="43">
        <v>0</v>
      </c>
      <c r="D14" s="43">
        <v>0</v>
      </c>
      <c r="E14" s="43">
        <v>0</v>
      </c>
      <c r="F14" s="43">
        <v>126881</v>
      </c>
      <c r="G14" s="43">
        <v>48</v>
      </c>
      <c r="H14">
        <f t="shared" si="0"/>
        <v>262271</v>
      </c>
    </row>
    <row r="15" spans="1:8" ht="15.75" thickBot="1">
      <c r="A15" s="33">
        <v>41456</v>
      </c>
      <c r="B15" s="43">
        <v>125059</v>
      </c>
      <c r="C15" s="43">
        <v>0</v>
      </c>
      <c r="D15" s="43">
        <v>0</v>
      </c>
      <c r="E15" s="43">
        <v>0</v>
      </c>
      <c r="F15" s="43">
        <v>124086</v>
      </c>
      <c r="G15" s="43">
        <v>50</v>
      </c>
      <c r="H15">
        <f t="shared" si="0"/>
        <v>249145</v>
      </c>
    </row>
    <row r="16" spans="1:8" ht="15.75" thickBot="1">
      <c r="A16" s="33">
        <v>41487</v>
      </c>
      <c r="B16" s="43">
        <v>138904</v>
      </c>
      <c r="C16" s="43">
        <v>0</v>
      </c>
      <c r="D16" s="43">
        <v>0</v>
      </c>
      <c r="E16" s="43">
        <v>0</v>
      </c>
      <c r="F16" s="43">
        <v>125724</v>
      </c>
      <c r="G16" s="43">
        <v>50</v>
      </c>
      <c r="H16">
        <f t="shared" si="0"/>
        <v>264628</v>
      </c>
    </row>
    <row r="17" spans="1:8" ht="15.75" thickBot="1">
      <c r="A17" s="33">
        <v>41518</v>
      </c>
      <c r="B17" s="43">
        <v>143725</v>
      </c>
      <c r="C17" s="43">
        <v>0</v>
      </c>
      <c r="D17" s="43">
        <v>0</v>
      </c>
      <c r="E17" s="43">
        <v>0</v>
      </c>
      <c r="F17" s="43">
        <v>129414</v>
      </c>
      <c r="G17" s="43">
        <v>51</v>
      </c>
      <c r="H17">
        <f t="shared" si="0"/>
        <v>273139</v>
      </c>
    </row>
    <row r="18" spans="1:8" ht="15.75" thickBot="1">
      <c r="A18" s="33">
        <v>41548</v>
      </c>
      <c r="B18" s="43">
        <v>137512</v>
      </c>
      <c r="C18" s="43">
        <v>0</v>
      </c>
      <c r="D18" s="43">
        <v>0</v>
      </c>
      <c r="E18" s="43">
        <v>0</v>
      </c>
      <c r="F18" s="43">
        <v>130720</v>
      </c>
      <c r="G18" s="43">
        <v>50</v>
      </c>
      <c r="H18">
        <f t="shared" si="0"/>
        <v>268232</v>
      </c>
    </row>
    <row r="19" spans="1:8" ht="15.75" thickBot="1">
      <c r="A19" s="33">
        <v>41579</v>
      </c>
      <c r="B19" s="43">
        <v>140078</v>
      </c>
      <c r="C19" s="43">
        <v>0</v>
      </c>
      <c r="D19" s="43">
        <v>0</v>
      </c>
      <c r="E19" s="43">
        <v>0</v>
      </c>
      <c r="F19" s="43">
        <v>127715</v>
      </c>
      <c r="G19" s="43">
        <v>49</v>
      </c>
      <c r="H19">
        <f t="shared" si="0"/>
        <v>267793</v>
      </c>
    </row>
    <row r="20" spans="1:8" ht="15.75" thickBot="1">
      <c r="A20" s="34">
        <v>41609</v>
      </c>
      <c r="B20" s="35">
        <v>134603</v>
      </c>
      <c r="C20" s="35">
        <v>0</v>
      </c>
      <c r="D20" s="35">
        <v>0</v>
      </c>
      <c r="E20" s="35">
        <v>0</v>
      </c>
      <c r="F20" s="35">
        <v>126259</v>
      </c>
      <c r="G20" s="35">
        <v>51</v>
      </c>
      <c r="H20">
        <f t="shared" si="0"/>
        <v>260862</v>
      </c>
    </row>
    <row r="21" spans="1:8" ht="15.75" thickBot="1">
      <c r="A21" s="33">
        <v>41640</v>
      </c>
      <c r="B21" s="43">
        <v>126549</v>
      </c>
      <c r="C21" s="43">
        <v>0</v>
      </c>
      <c r="D21" s="43">
        <v>0</v>
      </c>
      <c r="E21" s="43">
        <v>0</v>
      </c>
      <c r="F21" s="43">
        <v>120634</v>
      </c>
      <c r="G21" s="43">
        <v>50</v>
      </c>
      <c r="H21">
        <f t="shared" si="0"/>
        <v>247183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2" sqref="F22"/>
    </sheetView>
  </sheetViews>
  <sheetFormatPr defaultRowHeight="15"/>
  <cols>
    <col min="1" max="1" width="11.85546875" customWidth="1"/>
    <col min="2" max="2" width="11.7109375" style="14" customWidth="1"/>
    <col min="3" max="3" width="11.5703125" customWidth="1"/>
    <col min="4" max="4" width="12.5703125" customWidth="1"/>
    <col min="5" max="5" width="12.28515625" customWidth="1"/>
    <col min="6" max="6" width="12.7109375" customWidth="1"/>
    <col min="7" max="8" width="14" customWidth="1"/>
  </cols>
  <sheetData>
    <row r="1" spans="1:8" ht="127.5">
      <c r="A1" s="29" t="s">
        <v>17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811381</v>
      </c>
      <c r="C9" s="43" t="s">
        <v>1115</v>
      </c>
      <c r="D9" s="43">
        <v>0</v>
      </c>
      <c r="E9" s="43">
        <v>0</v>
      </c>
      <c r="F9" s="43">
        <v>319715</v>
      </c>
      <c r="G9" s="43" t="s">
        <v>1116</v>
      </c>
      <c r="H9">
        <f>B9+D9+F9</f>
        <v>1131096</v>
      </c>
    </row>
    <row r="10" spans="1:8" ht="15.75" thickBot="1">
      <c r="A10" s="33">
        <v>41306</v>
      </c>
      <c r="B10" s="43">
        <v>821553</v>
      </c>
      <c r="C10" s="43" t="s">
        <v>1117</v>
      </c>
      <c r="D10" s="43">
        <v>0</v>
      </c>
      <c r="E10" s="43">
        <v>0</v>
      </c>
      <c r="F10" s="43">
        <v>486109</v>
      </c>
      <c r="G10" s="43" t="s">
        <v>166</v>
      </c>
      <c r="H10">
        <f t="shared" ref="H10:H21" si="0">B10+D10+F10</f>
        <v>1307662</v>
      </c>
    </row>
    <row r="11" spans="1:8" ht="15.75" thickBot="1">
      <c r="A11" s="33">
        <v>41334</v>
      </c>
      <c r="B11" s="43">
        <v>858762</v>
      </c>
      <c r="C11" s="43" t="s">
        <v>1118</v>
      </c>
      <c r="D11" s="43">
        <v>0</v>
      </c>
      <c r="E11" s="43">
        <v>0</v>
      </c>
      <c r="F11" s="43">
        <v>520927</v>
      </c>
      <c r="G11" s="43" t="s">
        <v>1119</v>
      </c>
      <c r="H11">
        <f t="shared" si="0"/>
        <v>1379689</v>
      </c>
    </row>
    <row r="12" spans="1:8" ht="15.75" thickBot="1">
      <c r="A12" s="33">
        <v>41365</v>
      </c>
      <c r="B12" s="43">
        <v>880359</v>
      </c>
      <c r="C12" s="43" t="s">
        <v>1120</v>
      </c>
      <c r="D12" s="43">
        <v>0</v>
      </c>
      <c r="E12" s="43">
        <v>0</v>
      </c>
      <c r="F12" s="43">
        <v>512497</v>
      </c>
      <c r="G12" s="43" t="s">
        <v>1121</v>
      </c>
      <c r="H12">
        <f t="shared" si="0"/>
        <v>1392856</v>
      </c>
    </row>
    <row r="13" spans="1:8" ht="15.75" thickBot="1">
      <c r="A13" s="33">
        <v>41395</v>
      </c>
      <c r="B13" s="43">
        <v>863126</v>
      </c>
      <c r="C13" s="43" t="s">
        <v>1122</v>
      </c>
      <c r="D13" s="43">
        <v>0</v>
      </c>
      <c r="E13" s="43">
        <v>0</v>
      </c>
      <c r="F13" s="43">
        <v>548408</v>
      </c>
      <c r="G13" s="43" t="s">
        <v>1123</v>
      </c>
      <c r="H13">
        <f t="shared" si="0"/>
        <v>1411534</v>
      </c>
    </row>
    <row r="14" spans="1:8" ht="15.75" thickBot="1">
      <c r="A14" s="33">
        <v>41426</v>
      </c>
      <c r="B14" s="43">
        <v>871953</v>
      </c>
      <c r="C14" s="43" t="s">
        <v>1124</v>
      </c>
      <c r="D14" s="43">
        <v>0</v>
      </c>
      <c r="E14" s="43">
        <v>0</v>
      </c>
      <c r="F14" s="43">
        <v>555881</v>
      </c>
      <c r="G14" s="43">
        <v>193</v>
      </c>
      <c r="H14">
        <f t="shared" si="0"/>
        <v>1427834</v>
      </c>
    </row>
    <row r="15" spans="1:8" ht="15.75" thickBot="1">
      <c r="A15" s="33">
        <v>41456</v>
      </c>
      <c r="B15" s="43">
        <v>815056</v>
      </c>
      <c r="C15" s="43" t="s">
        <v>1125</v>
      </c>
      <c r="D15" s="43">
        <v>0</v>
      </c>
      <c r="E15" s="43">
        <v>0</v>
      </c>
      <c r="F15" s="43">
        <v>563731</v>
      </c>
      <c r="G15" s="43">
        <v>199</v>
      </c>
      <c r="H15">
        <f t="shared" si="0"/>
        <v>1378787</v>
      </c>
    </row>
    <row r="16" spans="1:8" ht="15.75" thickBot="1">
      <c r="A16" s="33">
        <v>41487</v>
      </c>
      <c r="B16" s="43">
        <v>897633</v>
      </c>
      <c r="C16" s="43" t="s">
        <v>1126</v>
      </c>
      <c r="D16" s="43">
        <v>0</v>
      </c>
      <c r="E16" s="43">
        <v>0</v>
      </c>
      <c r="F16" s="43">
        <v>578359</v>
      </c>
      <c r="G16" s="43">
        <v>200</v>
      </c>
      <c r="H16">
        <f t="shared" si="0"/>
        <v>1475992</v>
      </c>
    </row>
    <row r="17" spans="1:8" ht="15.75" thickBot="1">
      <c r="A17" s="33">
        <v>41518</v>
      </c>
      <c r="B17" s="43">
        <v>917928</v>
      </c>
      <c r="C17" s="43" t="s">
        <v>1127</v>
      </c>
      <c r="D17" s="43">
        <v>0</v>
      </c>
      <c r="E17" s="43">
        <v>0</v>
      </c>
      <c r="F17" s="43">
        <v>636193</v>
      </c>
      <c r="G17" s="43">
        <v>202</v>
      </c>
      <c r="H17">
        <f t="shared" si="0"/>
        <v>1554121</v>
      </c>
    </row>
    <row r="18" spans="1:8" ht="15.75" thickBot="1">
      <c r="A18" s="34">
        <v>41548</v>
      </c>
      <c r="B18" s="35">
        <v>922425</v>
      </c>
      <c r="C18" s="35" t="s">
        <v>1128</v>
      </c>
      <c r="D18" s="35">
        <v>0</v>
      </c>
      <c r="E18" s="35">
        <v>0</v>
      </c>
      <c r="F18" s="35">
        <v>662453</v>
      </c>
      <c r="G18" s="35">
        <v>197</v>
      </c>
      <c r="H18">
        <f t="shared" si="0"/>
        <v>1584878</v>
      </c>
    </row>
    <row r="19" spans="1:8" ht="15.75" thickBot="1">
      <c r="A19" s="33">
        <v>41579</v>
      </c>
      <c r="B19" s="43">
        <v>961944</v>
      </c>
      <c r="C19" s="43" t="s">
        <v>1127</v>
      </c>
      <c r="D19" s="43">
        <v>0</v>
      </c>
      <c r="E19" s="43">
        <v>0</v>
      </c>
      <c r="F19" s="43">
        <v>713907</v>
      </c>
      <c r="G19" s="43">
        <v>195</v>
      </c>
      <c r="H19">
        <f t="shared" si="0"/>
        <v>1675851</v>
      </c>
    </row>
    <row r="20" spans="1:8" ht="15.75" thickBot="1">
      <c r="A20" s="33">
        <v>41609</v>
      </c>
      <c r="B20" s="43">
        <v>880164</v>
      </c>
      <c r="C20" s="43" t="s">
        <v>1129</v>
      </c>
      <c r="D20" s="43">
        <v>0</v>
      </c>
      <c r="E20" s="43">
        <v>0</v>
      </c>
      <c r="F20" s="43">
        <v>762411</v>
      </c>
      <c r="G20" s="43">
        <v>198</v>
      </c>
      <c r="H20">
        <f t="shared" si="0"/>
        <v>1642575</v>
      </c>
    </row>
    <row r="21" spans="1:8" ht="15.75" thickBot="1">
      <c r="A21" s="33">
        <v>41640</v>
      </c>
      <c r="B21" s="43">
        <v>877198</v>
      </c>
      <c r="C21" s="43" t="s">
        <v>1130</v>
      </c>
      <c r="D21" s="43">
        <v>0</v>
      </c>
      <c r="E21" s="43">
        <v>0</v>
      </c>
      <c r="F21" s="43">
        <v>640147</v>
      </c>
      <c r="G21" s="43">
        <v>195</v>
      </c>
      <c r="H21">
        <f t="shared" si="0"/>
        <v>1517345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2.28515625" customWidth="1"/>
    <col min="2" max="2" width="17" style="14" customWidth="1"/>
    <col min="3" max="3" width="11.5703125" customWidth="1"/>
    <col min="4" max="4" width="13.5703125" customWidth="1"/>
    <col min="5" max="5" width="11.140625" customWidth="1"/>
    <col min="6" max="6" width="12.7109375" customWidth="1"/>
    <col min="7" max="7" width="14.7109375" customWidth="1"/>
    <col min="8" max="8" width="13.5703125" customWidth="1"/>
  </cols>
  <sheetData>
    <row r="1" spans="1:8" ht="102">
      <c r="A1" s="29" t="s">
        <v>31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89449</v>
      </c>
      <c r="C9" s="43">
        <v>0</v>
      </c>
      <c r="D9" s="43">
        <v>0</v>
      </c>
      <c r="E9" s="43">
        <v>404</v>
      </c>
      <c r="F9" s="43">
        <v>219396</v>
      </c>
      <c r="G9" s="43">
        <v>0</v>
      </c>
      <c r="H9" s="7">
        <f>B9+D9+F9</f>
        <v>308845</v>
      </c>
    </row>
    <row r="10" spans="1:8" ht="15.75" thickBot="1">
      <c r="A10" s="33">
        <v>41306</v>
      </c>
      <c r="B10" s="43">
        <v>89730</v>
      </c>
      <c r="C10" s="43">
        <v>0</v>
      </c>
      <c r="D10" s="43">
        <v>0</v>
      </c>
      <c r="E10" s="43">
        <v>404</v>
      </c>
      <c r="F10" s="43">
        <v>237642</v>
      </c>
      <c r="G10" s="43">
        <v>0</v>
      </c>
      <c r="H10" s="7">
        <f t="shared" ref="H10:H21" si="0">B10+D10+F10</f>
        <v>327372</v>
      </c>
    </row>
    <row r="11" spans="1:8" ht="15.75" thickBot="1">
      <c r="A11" s="33">
        <v>41334</v>
      </c>
      <c r="B11" s="43">
        <v>80235</v>
      </c>
      <c r="C11" s="43">
        <v>0</v>
      </c>
      <c r="D11" s="43">
        <v>0</v>
      </c>
      <c r="E11" s="43">
        <v>404</v>
      </c>
      <c r="F11" s="43">
        <v>260496</v>
      </c>
      <c r="G11" s="43">
        <v>0</v>
      </c>
      <c r="H11" s="7">
        <f t="shared" si="0"/>
        <v>340731</v>
      </c>
    </row>
    <row r="12" spans="1:8" ht="15.75" thickBot="1">
      <c r="A12" s="33">
        <v>41365</v>
      </c>
      <c r="B12" s="43">
        <v>78787</v>
      </c>
      <c r="C12" s="43">
        <v>0</v>
      </c>
      <c r="D12" s="43">
        <v>0</v>
      </c>
      <c r="E12" s="43">
        <v>404</v>
      </c>
      <c r="F12" s="43">
        <v>272216</v>
      </c>
      <c r="G12" s="43">
        <v>0</v>
      </c>
      <c r="H12" s="7">
        <f t="shared" si="0"/>
        <v>351003</v>
      </c>
    </row>
    <row r="13" spans="1:8" ht="15.75" thickBot="1">
      <c r="A13" s="33">
        <v>41395</v>
      </c>
      <c r="B13" s="43">
        <v>78910</v>
      </c>
      <c r="C13" s="43">
        <v>0</v>
      </c>
      <c r="D13" s="43">
        <v>0</v>
      </c>
      <c r="E13" s="43">
        <v>404</v>
      </c>
      <c r="F13" s="43">
        <v>292054</v>
      </c>
      <c r="G13" s="43">
        <v>0</v>
      </c>
      <c r="H13" s="7">
        <f t="shared" si="0"/>
        <v>370964</v>
      </c>
    </row>
    <row r="14" spans="1:8" ht="15.75" thickBot="1">
      <c r="A14" s="33">
        <v>41426</v>
      </c>
      <c r="B14" s="43">
        <v>6559</v>
      </c>
      <c r="C14" s="43">
        <v>0</v>
      </c>
      <c r="D14" s="43">
        <v>0</v>
      </c>
      <c r="E14" s="43">
        <v>404</v>
      </c>
      <c r="F14" s="43">
        <v>302901</v>
      </c>
      <c r="G14" s="43">
        <v>0</v>
      </c>
      <c r="H14" s="7">
        <f t="shared" si="0"/>
        <v>309460</v>
      </c>
    </row>
    <row r="15" spans="1:8" ht="15.75" thickBot="1">
      <c r="A15" s="33">
        <v>41456</v>
      </c>
      <c r="B15" s="43">
        <v>61365</v>
      </c>
      <c r="C15" s="43">
        <v>0</v>
      </c>
      <c r="D15" s="43">
        <v>0</v>
      </c>
      <c r="E15" s="43">
        <v>404</v>
      </c>
      <c r="F15" s="43">
        <v>302162</v>
      </c>
      <c r="G15" s="43">
        <v>0</v>
      </c>
      <c r="H15" s="7">
        <f t="shared" si="0"/>
        <v>363527</v>
      </c>
    </row>
    <row r="16" spans="1:8" ht="15.75" thickBot="1">
      <c r="A16" s="33">
        <v>41487</v>
      </c>
      <c r="B16" s="43">
        <v>75857</v>
      </c>
      <c r="C16" s="43">
        <v>0</v>
      </c>
      <c r="D16" s="43">
        <v>0</v>
      </c>
      <c r="E16" s="43">
        <v>404</v>
      </c>
      <c r="F16" s="43">
        <v>302448</v>
      </c>
      <c r="G16" s="43">
        <v>0</v>
      </c>
      <c r="H16" s="7">
        <f t="shared" si="0"/>
        <v>378305</v>
      </c>
    </row>
    <row r="17" spans="1:8" ht="15.75" thickBot="1">
      <c r="A17" s="33">
        <v>41518</v>
      </c>
      <c r="B17" s="43">
        <v>65428</v>
      </c>
      <c r="C17" s="43">
        <v>0</v>
      </c>
      <c r="D17" s="43">
        <v>0</v>
      </c>
      <c r="E17" s="43">
        <v>397</v>
      </c>
      <c r="F17" s="43">
        <v>329816</v>
      </c>
      <c r="G17" s="43">
        <v>0</v>
      </c>
      <c r="H17" s="7">
        <f t="shared" si="0"/>
        <v>395244</v>
      </c>
    </row>
    <row r="18" spans="1:8" ht="15.75" thickBot="1">
      <c r="A18" s="33">
        <v>41548</v>
      </c>
      <c r="B18" s="43">
        <v>67050</v>
      </c>
      <c r="C18" s="43">
        <v>0</v>
      </c>
      <c r="D18" s="43">
        <v>0</v>
      </c>
      <c r="E18" s="43">
        <v>397</v>
      </c>
      <c r="F18" s="43">
        <v>356470</v>
      </c>
      <c r="G18" s="43">
        <v>0</v>
      </c>
      <c r="H18" s="7">
        <f t="shared" si="0"/>
        <v>423520</v>
      </c>
    </row>
    <row r="19" spans="1:8" ht="15.75" thickBot="1">
      <c r="A19" s="34">
        <v>41579</v>
      </c>
      <c r="B19" s="35">
        <v>72676</v>
      </c>
      <c r="C19" s="35">
        <v>0</v>
      </c>
      <c r="D19" s="35">
        <v>0</v>
      </c>
      <c r="E19" s="35">
        <v>397</v>
      </c>
      <c r="F19" s="35">
        <v>351315</v>
      </c>
      <c r="G19" s="35">
        <v>0</v>
      </c>
      <c r="H19" s="7">
        <f t="shared" si="0"/>
        <v>423991</v>
      </c>
    </row>
    <row r="20" spans="1:8" ht="15.75" thickBot="1">
      <c r="A20" s="33">
        <v>41609</v>
      </c>
      <c r="B20" s="43">
        <v>93997</v>
      </c>
      <c r="C20" s="43">
        <v>0</v>
      </c>
      <c r="D20" s="43">
        <v>0</v>
      </c>
      <c r="E20" s="43">
        <v>397</v>
      </c>
      <c r="F20" s="43">
        <v>357393</v>
      </c>
      <c r="G20" s="43">
        <v>0</v>
      </c>
      <c r="H20" s="7">
        <f t="shared" si="0"/>
        <v>451390</v>
      </c>
    </row>
    <row r="21" spans="1:8" ht="15.75" thickBot="1">
      <c r="A21" s="33">
        <v>41640</v>
      </c>
      <c r="B21" s="43">
        <v>60898</v>
      </c>
      <c r="C21" s="43">
        <v>0</v>
      </c>
      <c r="D21" s="43">
        <v>0</v>
      </c>
      <c r="E21" s="43">
        <v>397</v>
      </c>
      <c r="F21" s="43">
        <v>369066</v>
      </c>
      <c r="G21" s="43">
        <v>0</v>
      </c>
      <c r="H21" s="7">
        <f t="shared" si="0"/>
        <v>429964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2" sqref="F22"/>
    </sheetView>
  </sheetViews>
  <sheetFormatPr defaultRowHeight="15"/>
  <cols>
    <col min="1" max="1" width="12.28515625" customWidth="1"/>
    <col min="2" max="2" width="12.140625" style="14" customWidth="1"/>
    <col min="3" max="3" width="11.5703125" customWidth="1"/>
    <col min="4" max="4" width="13.5703125" customWidth="1"/>
    <col min="5" max="5" width="11.140625" customWidth="1"/>
    <col min="6" max="6" width="12.7109375" customWidth="1"/>
    <col min="7" max="7" width="14.7109375" customWidth="1"/>
    <col min="8" max="8" width="14.5703125" customWidth="1"/>
  </cols>
  <sheetData>
    <row r="1" spans="1:8" ht="127.5">
      <c r="A1" s="29" t="s">
        <v>33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473459</v>
      </c>
      <c r="C9" s="43">
        <v>0</v>
      </c>
      <c r="D9" s="43">
        <v>0</v>
      </c>
      <c r="E9" s="43">
        <v>0</v>
      </c>
      <c r="F9" s="43">
        <v>216952</v>
      </c>
      <c r="G9" s="43">
        <v>665</v>
      </c>
      <c r="H9">
        <f>B9+D9+F9</f>
        <v>690411</v>
      </c>
    </row>
    <row r="10" spans="1:8" ht="15.75" thickBot="1">
      <c r="A10" s="33">
        <v>41306</v>
      </c>
      <c r="B10" s="43">
        <v>501858</v>
      </c>
      <c r="C10" s="43">
        <v>0</v>
      </c>
      <c r="D10" s="43">
        <v>0</v>
      </c>
      <c r="E10" s="43">
        <v>0</v>
      </c>
      <c r="F10" s="43">
        <v>235368</v>
      </c>
      <c r="G10" s="43">
        <v>665</v>
      </c>
      <c r="H10">
        <f t="shared" ref="H10:H21" si="0">B10+D10+F10</f>
        <v>737226</v>
      </c>
    </row>
    <row r="11" spans="1:8" ht="15.75" thickBot="1">
      <c r="A11" s="33">
        <v>41334</v>
      </c>
      <c r="B11" s="43">
        <v>512581</v>
      </c>
      <c r="C11" s="43">
        <v>0</v>
      </c>
      <c r="D11" s="43">
        <v>0</v>
      </c>
      <c r="E11" s="43">
        <v>0</v>
      </c>
      <c r="F11" s="43">
        <v>242193</v>
      </c>
      <c r="G11" s="43">
        <v>675</v>
      </c>
      <c r="H11">
        <f t="shared" si="0"/>
        <v>754774</v>
      </c>
    </row>
    <row r="12" spans="1:8" ht="15.75" thickBot="1">
      <c r="A12" s="33">
        <v>41365</v>
      </c>
      <c r="B12" s="43">
        <v>565337</v>
      </c>
      <c r="C12" s="43" t="s">
        <v>1131</v>
      </c>
      <c r="D12" s="43">
        <v>0</v>
      </c>
      <c r="E12" s="43">
        <v>0</v>
      </c>
      <c r="F12" s="43">
        <v>251406</v>
      </c>
      <c r="G12" s="43">
        <v>653</v>
      </c>
      <c r="H12">
        <f t="shared" si="0"/>
        <v>816743</v>
      </c>
    </row>
    <row r="13" spans="1:8" ht="15.75" thickBot="1">
      <c r="A13" s="33">
        <v>41395</v>
      </c>
      <c r="B13" s="43">
        <v>608434</v>
      </c>
      <c r="C13" s="43" t="s">
        <v>1132</v>
      </c>
      <c r="D13" s="43">
        <v>0</v>
      </c>
      <c r="E13" s="43">
        <v>0</v>
      </c>
      <c r="F13" s="43">
        <v>270856</v>
      </c>
      <c r="G13" s="43">
        <v>664</v>
      </c>
      <c r="H13">
        <f t="shared" si="0"/>
        <v>879290</v>
      </c>
    </row>
    <row r="14" spans="1:8" ht="15.75" thickBot="1">
      <c r="A14" s="33">
        <v>41426</v>
      </c>
      <c r="B14" s="43">
        <v>655493</v>
      </c>
      <c r="C14" s="43" t="s">
        <v>1133</v>
      </c>
      <c r="D14" s="43">
        <v>0</v>
      </c>
      <c r="E14" s="43">
        <v>0</v>
      </c>
      <c r="F14" s="43">
        <v>287982</v>
      </c>
      <c r="G14" s="43">
        <v>668</v>
      </c>
      <c r="H14">
        <f t="shared" si="0"/>
        <v>943475</v>
      </c>
    </row>
    <row r="15" spans="1:8" ht="15.75" thickBot="1">
      <c r="A15" s="33">
        <v>41456</v>
      </c>
      <c r="B15" s="43">
        <v>697434</v>
      </c>
      <c r="C15" s="43">
        <v>0</v>
      </c>
      <c r="D15" s="43">
        <v>0</v>
      </c>
      <c r="E15" s="43">
        <v>0</v>
      </c>
      <c r="F15" s="43">
        <v>280486</v>
      </c>
      <c r="G15" s="43">
        <v>695</v>
      </c>
      <c r="H15">
        <f t="shared" si="0"/>
        <v>977920</v>
      </c>
    </row>
    <row r="16" spans="1:8" ht="15.75" thickBot="1">
      <c r="A16" s="33">
        <v>41487</v>
      </c>
      <c r="B16" s="43">
        <v>774920</v>
      </c>
      <c r="C16" s="43">
        <v>0</v>
      </c>
      <c r="D16" s="43">
        <v>0</v>
      </c>
      <c r="E16" s="43">
        <v>0</v>
      </c>
      <c r="F16" s="43">
        <v>284531</v>
      </c>
      <c r="G16" s="43">
        <v>705</v>
      </c>
      <c r="H16">
        <f t="shared" si="0"/>
        <v>1059451</v>
      </c>
    </row>
    <row r="17" spans="1:8" ht="15.75" thickBot="1">
      <c r="A17" s="33">
        <v>41518</v>
      </c>
      <c r="B17" s="43">
        <v>797309</v>
      </c>
      <c r="C17" s="43">
        <v>0</v>
      </c>
      <c r="D17" s="43">
        <v>0</v>
      </c>
      <c r="E17" s="43">
        <v>0</v>
      </c>
      <c r="F17" s="43">
        <v>296930</v>
      </c>
      <c r="G17" s="43">
        <v>712</v>
      </c>
      <c r="H17">
        <f t="shared" si="0"/>
        <v>1094239</v>
      </c>
    </row>
    <row r="18" spans="1:8" ht="15.75" thickBot="1">
      <c r="A18" s="33">
        <v>41548</v>
      </c>
      <c r="B18" s="43">
        <v>650969</v>
      </c>
      <c r="C18" s="43">
        <v>0</v>
      </c>
      <c r="D18" s="43">
        <v>0</v>
      </c>
      <c r="E18" s="43">
        <v>0</v>
      </c>
      <c r="F18" s="43">
        <v>308112</v>
      </c>
      <c r="G18" s="43">
        <v>700</v>
      </c>
      <c r="H18">
        <f t="shared" si="0"/>
        <v>959081</v>
      </c>
    </row>
    <row r="19" spans="1:8" ht="15.75" thickBot="1">
      <c r="A19" s="34">
        <v>41579</v>
      </c>
      <c r="B19" s="35">
        <v>710194</v>
      </c>
      <c r="C19" s="35">
        <v>0</v>
      </c>
      <c r="D19" s="35">
        <v>0</v>
      </c>
      <c r="E19" s="35">
        <v>0</v>
      </c>
      <c r="F19" s="35">
        <v>332266</v>
      </c>
      <c r="G19" s="35">
        <v>701</v>
      </c>
      <c r="H19">
        <f t="shared" si="0"/>
        <v>1042460</v>
      </c>
    </row>
    <row r="20" spans="1:8" ht="15.75" thickBot="1">
      <c r="A20" s="33">
        <v>41609</v>
      </c>
      <c r="B20" s="43">
        <v>718688</v>
      </c>
      <c r="C20" s="43">
        <v>0</v>
      </c>
      <c r="D20" s="43">
        <v>15000</v>
      </c>
      <c r="E20" s="43">
        <v>0</v>
      </c>
      <c r="F20" s="43">
        <v>338167</v>
      </c>
      <c r="G20" s="43">
        <v>722</v>
      </c>
      <c r="H20">
        <f t="shared" si="0"/>
        <v>1071855</v>
      </c>
    </row>
    <row r="21" spans="1:8" ht="15.75" thickBot="1">
      <c r="A21" s="33">
        <v>41640</v>
      </c>
      <c r="B21" s="43">
        <v>670566</v>
      </c>
      <c r="C21" s="43">
        <v>0</v>
      </c>
      <c r="D21" s="43">
        <v>15000</v>
      </c>
      <c r="E21" s="43">
        <v>0</v>
      </c>
      <c r="F21" s="43">
        <v>330355</v>
      </c>
      <c r="G21" s="43">
        <v>740</v>
      </c>
      <c r="H21">
        <f t="shared" si="0"/>
        <v>1015921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B12" sqref="B12"/>
    </sheetView>
  </sheetViews>
  <sheetFormatPr defaultRowHeight="15"/>
  <cols>
    <col min="1" max="1" width="13.140625" customWidth="1"/>
    <col min="2" max="2" width="19.42578125" style="12" customWidth="1"/>
    <col min="3" max="3" width="12.7109375" style="2" customWidth="1"/>
    <col min="4" max="4" width="13.5703125" customWidth="1"/>
    <col min="5" max="5" width="12.7109375" style="2" customWidth="1"/>
    <col min="6" max="7" width="13.5703125" customWidth="1"/>
    <col min="8" max="8" width="17.28515625" style="7" customWidth="1"/>
    <col min="9" max="9" width="13.5703125" customWidth="1"/>
    <col min="10" max="10" width="14.140625" style="2" customWidth="1"/>
  </cols>
  <sheetData>
    <row r="1" spans="1:8">
      <c r="B1"/>
      <c r="C1"/>
      <c r="E1"/>
      <c r="H1" s="36"/>
    </row>
    <row r="2" spans="1:8" ht="29.25">
      <c r="A2" s="30" t="s">
        <v>2</v>
      </c>
      <c r="B2"/>
      <c r="C2"/>
      <c r="E2"/>
    </row>
    <row r="3" spans="1:8">
      <c r="B3"/>
      <c r="C3"/>
      <c r="E3"/>
    </row>
    <row r="4" spans="1:8">
      <c r="A4" s="30" t="s">
        <v>89</v>
      </c>
      <c r="B4"/>
      <c r="C4"/>
      <c r="E4"/>
    </row>
    <row r="5" spans="1:8" ht="15" customHeight="1">
      <c r="B5"/>
      <c r="C5"/>
      <c r="E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  <c r="H6" s="37" t="s">
        <v>182</v>
      </c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579134</v>
      </c>
      <c r="C9" s="32">
        <v>0</v>
      </c>
      <c r="D9" s="32">
        <v>0</v>
      </c>
      <c r="E9" s="32">
        <v>0</v>
      </c>
      <c r="F9" s="32">
        <v>93095</v>
      </c>
      <c r="G9" s="32">
        <v>1411</v>
      </c>
      <c r="H9" s="7">
        <f>B9+D9+F9</f>
        <v>672229</v>
      </c>
    </row>
    <row r="10" spans="1:8" ht="15.75" thickBot="1">
      <c r="A10" s="33">
        <v>41306</v>
      </c>
      <c r="B10" s="32">
        <v>599695</v>
      </c>
      <c r="C10" s="32">
        <v>0</v>
      </c>
      <c r="D10" s="32">
        <v>0</v>
      </c>
      <c r="E10" s="32">
        <v>0</v>
      </c>
      <c r="F10" s="32">
        <v>95707</v>
      </c>
      <c r="G10" s="32">
        <v>1345</v>
      </c>
      <c r="H10" s="7">
        <f t="shared" ref="H10:H21" si="0">B10+D10+F10</f>
        <v>695402</v>
      </c>
    </row>
    <row r="11" spans="1:8" ht="15.75" thickBot="1">
      <c r="A11" s="33">
        <v>41334</v>
      </c>
      <c r="B11" s="32">
        <v>1014611</v>
      </c>
      <c r="C11" s="32">
        <v>0</v>
      </c>
      <c r="D11" s="32">
        <v>0</v>
      </c>
      <c r="E11" s="32">
        <v>0</v>
      </c>
      <c r="F11" s="32">
        <v>97324</v>
      </c>
      <c r="G11" s="32"/>
      <c r="H11" s="7">
        <f t="shared" si="0"/>
        <v>1111935</v>
      </c>
    </row>
    <row r="12" spans="1:8" ht="15.75" thickBot="1">
      <c r="A12" s="34">
        <v>41365</v>
      </c>
      <c r="B12" s="35">
        <v>943284</v>
      </c>
      <c r="C12" s="35">
        <v>0</v>
      </c>
      <c r="D12" s="35">
        <v>0</v>
      </c>
      <c r="E12" s="35">
        <v>0</v>
      </c>
      <c r="F12" s="35">
        <v>87578</v>
      </c>
      <c r="G12" s="35">
        <v>1410</v>
      </c>
      <c r="H12" s="7">
        <f t="shared" si="0"/>
        <v>1030862</v>
      </c>
    </row>
    <row r="13" spans="1:8" ht="15.75" thickBot="1">
      <c r="A13" s="33">
        <v>41395</v>
      </c>
      <c r="B13" s="32">
        <v>995162</v>
      </c>
      <c r="C13" s="32">
        <v>136</v>
      </c>
      <c r="D13" s="32">
        <v>0</v>
      </c>
      <c r="E13" s="32">
        <v>0</v>
      </c>
      <c r="F13" s="32">
        <v>89464</v>
      </c>
      <c r="G13" s="32">
        <v>1102</v>
      </c>
      <c r="H13" s="7">
        <f t="shared" si="0"/>
        <v>1084626</v>
      </c>
    </row>
    <row r="14" spans="1:8" ht="15.75" thickBot="1">
      <c r="A14" s="33">
        <v>41426</v>
      </c>
      <c r="B14" s="32">
        <v>1174416</v>
      </c>
      <c r="C14" s="32">
        <v>137</v>
      </c>
      <c r="D14" s="32">
        <v>0</v>
      </c>
      <c r="E14" s="32">
        <v>0</v>
      </c>
      <c r="F14" s="32">
        <v>93403</v>
      </c>
      <c r="G14" s="32">
        <v>1139</v>
      </c>
      <c r="H14" s="7">
        <f t="shared" si="0"/>
        <v>1267819</v>
      </c>
    </row>
    <row r="15" spans="1:8" ht="15.75" thickBot="1">
      <c r="A15" s="33">
        <v>41456</v>
      </c>
      <c r="B15" s="32">
        <v>462583</v>
      </c>
      <c r="C15" s="32">
        <v>0</v>
      </c>
      <c r="D15" s="32">
        <v>0</v>
      </c>
      <c r="E15" s="32">
        <v>0</v>
      </c>
      <c r="F15" s="32">
        <v>94681</v>
      </c>
      <c r="G15" s="32">
        <v>1003</v>
      </c>
      <c r="H15" s="7">
        <f t="shared" si="0"/>
        <v>557264</v>
      </c>
    </row>
    <row r="16" spans="1:8" ht="15.75" thickBot="1">
      <c r="A16" s="33">
        <v>41487</v>
      </c>
      <c r="B16" s="32">
        <v>469267</v>
      </c>
      <c r="C16" s="32">
        <v>0</v>
      </c>
      <c r="D16" s="32">
        <v>0</v>
      </c>
      <c r="E16" s="32">
        <v>0</v>
      </c>
      <c r="F16" s="32">
        <v>97747</v>
      </c>
      <c r="G16" s="32">
        <v>1045</v>
      </c>
      <c r="H16" s="7">
        <f t="shared" si="0"/>
        <v>567014</v>
      </c>
    </row>
    <row r="17" spans="1:8" ht="15.75" thickBot="1">
      <c r="A17" s="33">
        <v>41518</v>
      </c>
      <c r="B17" s="32">
        <v>471845</v>
      </c>
      <c r="C17" s="32">
        <v>0</v>
      </c>
      <c r="D17" s="32">
        <v>0</v>
      </c>
      <c r="E17" s="32">
        <v>0</v>
      </c>
      <c r="F17" s="32">
        <v>101632</v>
      </c>
      <c r="G17" s="32">
        <v>1146</v>
      </c>
      <c r="H17" s="7">
        <f t="shared" si="0"/>
        <v>573477</v>
      </c>
    </row>
    <row r="18" spans="1:8" ht="15.75" thickBot="1">
      <c r="A18" s="33">
        <v>41548</v>
      </c>
      <c r="B18" s="32">
        <v>466484</v>
      </c>
      <c r="C18" s="32">
        <v>0</v>
      </c>
      <c r="D18" s="32">
        <v>0</v>
      </c>
      <c r="E18" s="32">
        <v>0</v>
      </c>
      <c r="F18" s="32">
        <v>102162</v>
      </c>
      <c r="G18" s="32">
        <v>997</v>
      </c>
      <c r="H18" s="7">
        <f t="shared" si="0"/>
        <v>568646</v>
      </c>
    </row>
    <row r="19" spans="1:8" ht="15.75" thickBot="1">
      <c r="A19" s="33">
        <v>41579</v>
      </c>
      <c r="B19" s="32">
        <v>489684</v>
      </c>
      <c r="C19" s="32">
        <v>0</v>
      </c>
      <c r="D19" s="32">
        <v>0</v>
      </c>
      <c r="E19" s="32">
        <v>0</v>
      </c>
      <c r="F19" s="32">
        <v>103951</v>
      </c>
      <c r="G19" s="32">
        <v>1130</v>
      </c>
      <c r="H19" s="7">
        <f t="shared" si="0"/>
        <v>593635</v>
      </c>
    </row>
    <row r="20" spans="1:8" ht="15.75" thickBot="1">
      <c r="A20" s="33">
        <v>41609</v>
      </c>
      <c r="B20" s="32">
        <v>433805</v>
      </c>
      <c r="C20" s="32">
        <v>0</v>
      </c>
      <c r="D20" s="32">
        <v>0</v>
      </c>
      <c r="E20" s="32">
        <v>0</v>
      </c>
      <c r="F20" s="32">
        <v>104972</v>
      </c>
      <c r="G20" s="32">
        <v>1055</v>
      </c>
      <c r="H20" s="7">
        <f t="shared" si="0"/>
        <v>538777</v>
      </c>
    </row>
    <row r="21" spans="1:8" ht="15.75" thickBot="1">
      <c r="A21" s="33">
        <v>41640</v>
      </c>
      <c r="B21" s="32">
        <v>449423</v>
      </c>
      <c r="C21" s="32">
        <v>0</v>
      </c>
      <c r="D21" s="32">
        <v>0</v>
      </c>
      <c r="E21" s="32">
        <v>0</v>
      </c>
      <c r="F21" s="32">
        <v>133244</v>
      </c>
      <c r="G21" s="32">
        <v>954</v>
      </c>
      <c r="H21" s="7">
        <f t="shared" si="0"/>
        <v>582667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  <pageSetup paperSize="9" orientation="portrait" horizontalDpi="360" verticalDpi="36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1.85546875" customWidth="1"/>
    <col min="2" max="2" width="14" style="14" customWidth="1"/>
    <col min="3" max="3" width="13.5703125" customWidth="1"/>
    <col min="4" max="4" width="13.85546875" customWidth="1"/>
    <col min="5" max="5" width="15" customWidth="1"/>
    <col min="6" max="6" width="13.7109375" customWidth="1"/>
    <col min="7" max="7" width="13.85546875" customWidth="1"/>
    <col min="8" max="8" width="14.28515625" customWidth="1"/>
  </cols>
  <sheetData>
    <row r="1" spans="1:8" ht="102">
      <c r="A1" s="29" t="s">
        <v>76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1566985</v>
      </c>
      <c r="C9" s="43" t="s">
        <v>1134</v>
      </c>
      <c r="D9" s="43">
        <v>10000</v>
      </c>
      <c r="E9" s="43">
        <v>0</v>
      </c>
      <c r="F9" s="43">
        <v>772384</v>
      </c>
      <c r="G9" s="43" t="s">
        <v>1135</v>
      </c>
      <c r="H9">
        <f>B9+D9+F9</f>
        <v>2349369</v>
      </c>
    </row>
    <row r="10" spans="1:8" ht="15.75" thickBot="1">
      <c r="A10" s="33">
        <v>41306</v>
      </c>
      <c r="B10" s="43">
        <v>1084236</v>
      </c>
      <c r="C10" s="43" t="s">
        <v>1136</v>
      </c>
      <c r="D10" s="43">
        <v>10000</v>
      </c>
      <c r="E10" s="43">
        <v>0</v>
      </c>
      <c r="F10" s="43">
        <v>792782</v>
      </c>
      <c r="G10" s="43" t="s">
        <v>1137</v>
      </c>
      <c r="H10">
        <f t="shared" ref="H10:H21" si="0">B10+D10+F10</f>
        <v>1887018</v>
      </c>
    </row>
    <row r="11" spans="1:8" ht="15.75" thickBot="1">
      <c r="A11" s="33">
        <v>41334</v>
      </c>
      <c r="B11" s="43">
        <v>848811</v>
      </c>
      <c r="C11" s="43" t="s">
        <v>1138</v>
      </c>
      <c r="D11" s="43">
        <v>10000</v>
      </c>
      <c r="E11" s="43">
        <v>0</v>
      </c>
      <c r="F11" s="43">
        <v>602204</v>
      </c>
      <c r="G11" s="43" t="s">
        <v>1139</v>
      </c>
      <c r="H11">
        <f t="shared" si="0"/>
        <v>1461015</v>
      </c>
    </row>
    <row r="12" spans="1:8" ht="15.75" thickBot="1">
      <c r="A12" s="33">
        <v>41365</v>
      </c>
      <c r="B12" s="43">
        <v>661869</v>
      </c>
      <c r="C12" s="43" t="s">
        <v>1140</v>
      </c>
      <c r="D12" s="43">
        <v>10000</v>
      </c>
      <c r="E12" s="43">
        <v>0</v>
      </c>
      <c r="F12" s="43">
        <v>458970</v>
      </c>
      <c r="G12" s="43">
        <v>418</v>
      </c>
      <c r="H12">
        <f t="shared" si="0"/>
        <v>1130839</v>
      </c>
    </row>
    <row r="13" spans="1:8" ht="15.75" thickBot="1">
      <c r="A13" s="33">
        <v>41395</v>
      </c>
      <c r="B13" s="43">
        <v>747993</v>
      </c>
      <c r="C13" s="43" t="s">
        <v>1141</v>
      </c>
      <c r="D13" s="43">
        <v>10000</v>
      </c>
      <c r="E13" s="43">
        <v>0</v>
      </c>
      <c r="F13" s="43">
        <v>474183</v>
      </c>
      <c r="G13" s="43">
        <v>288</v>
      </c>
      <c r="H13">
        <f t="shared" si="0"/>
        <v>1232176</v>
      </c>
    </row>
    <row r="14" spans="1:8" ht="15.75" thickBot="1">
      <c r="A14" s="33">
        <v>41426</v>
      </c>
      <c r="B14" s="43">
        <v>787639</v>
      </c>
      <c r="C14" s="43" t="s">
        <v>1142</v>
      </c>
      <c r="D14" s="43">
        <v>10000</v>
      </c>
      <c r="E14" s="43">
        <v>0</v>
      </c>
      <c r="F14" s="43">
        <v>518938</v>
      </c>
      <c r="G14" s="43">
        <v>639</v>
      </c>
      <c r="H14">
        <f t="shared" si="0"/>
        <v>1316577</v>
      </c>
    </row>
    <row r="15" spans="1:8" ht="15.75" thickBot="1">
      <c r="A15" s="33">
        <v>41456</v>
      </c>
      <c r="B15" s="43">
        <v>438906</v>
      </c>
      <c r="C15" s="43" t="s">
        <v>1143</v>
      </c>
      <c r="D15" s="43">
        <v>10000</v>
      </c>
      <c r="E15" s="43">
        <v>0</v>
      </c>
      <c r="F15" s="43">
        <v>512503</v>
      </c>
      <c r="G15" s="43">
        <v>181</v>
      </c>
      <c r="H15">
        <f t="shared" si="0"/>
        <v>961409</v>
      </c>
    </row>
    <row r="16" spans="1:8" ht="15.75" thickBot="1">
      <c r="A16" s="33">
        <v>41487</v>
      </c>
      <c r="B16" s="43">
        <v>448202</v>
      </c>
      <c r="C16" s="43" t="s">
        <v>1144</v>
      </c>
      <c r="D16" s="43">
        <v>10000</v>
      </c>
      <c r="E16" s="43">
        <v>0</v>
      </c>
      <c r="F16" s="43">
        <v>547884</v>
      </c>
      <c r="G16" s="43">
        <v>112</v>
      </c>
      <c r="H16">
        <f t="shared" si="0"/>
        <v>1006086</v>
      </c>
    </row>
    <row r="17" spans="1:8" ht="15.75" thickBot="1">
      <c r="A17" s="33">
        <v>41518</v>
      </c>
      <c r="B17" s="43">
        <v>489339</v>
      </c>
      <c r="C17" s="43" t="s">
        <v>1145</v>
      </c>
      <c r="D17" s="43">
        <v>10000</v>
      </c>
      <c r="E17" s="43">
        <v>0</v>
      </c>
      <c r="F17" s="43">
        <v>571912</v>
      </c>
      <c r="G17" s="43">
        <v>113</v>
      </c>
      <c r="H17">
        <f t="shared" si="0"/>
        <v>1071251</v>
      </c>
    </row>
    <row r="18" spans="1:8" ht="15.75" thickBot="1">
      <c r="A18" s="33">
        <v>41548</v>
      </c>
      <c r="B18" s="43">
        <v>431307</v>
      </c>
      <c r="C18" s="43" t="s">
        <v>1146</v>
      </c>
      <c r="D18" s="43">
        <v>10000</v>
      </c>
      <c r="E18" s="43">
        <v>0</v>
      </c>
      <c r="F18" s="43">
        <v>567240</v>
      </c>
      <c r="G18" s="43">
        <v>118</v>
      </c>
      <c r="H18">
        <f t="shared" si="0"/>
        <v>1008547</v>
      </c>
    </row>
    <row r="19" spans="1:8" ht="15.75" thickBot="1">
      <c r="A19" s="34">
        <v>41579</v>
      </c>
      <c r="B19" s="35">
        <v>484085</v>
      </c>
      <c r="C19" s="35" t="s">
        <v>1147</v>
      </c>
      <c r="D19" s="43">
        <v>10000</v>
      </c>
      <c r="E19" s="35">
        <v>0</v>
      </c>
      <c r="F19" s="35">
        <v>566894</v>
      </c>
      <c r="G19" s="35">
        <v>126</v>
      </c>
      <c r="H19">
        <f t="shared" si="0"/>
        <v>1060979</v>
      </c>
    </row>
    <row r="20" spans="1:8" ht="15.75" thickBot="1">
      <c r="A20" s="33">
        <v>41609</v>
      </c>
      <c r="B20" s="43">
        <v>563313</v>
      </c>
      <c r="C20" s="43" t="s">
        <v>1148</v>
      </c>
      <c r="D20" s="43">
        <v>10000</v>
      </c>
      <c r="E20" s="43">
        <v>0</v>
      </c>
      <c r="F20" s="43">
        <v>583149</v>
      </c>
      <c r="G20" s="43">
        <v>413</v>
      </c>
      <c r="H20">
        <f t="shared" si="0"/>
        <v>1156462</v>
      </c>
    </row>
    <row r="21" spans="1:8" ht="15.75" thickBot="1">
      <c r="A21" s="33">
        <v>41640</v>
      </c>
      <c r="B21" s="43">
        <v>412300</v>
      </c>
      <c r="C21" s="43" t="s">
        <v>1149</v>
      </c>
      <c r="D21" s="43">
        <v>10000</v>
      </c>
      <c r="E21" s="43">
        <v>0</v>
      </c>
      <c r="F21" s="43">
        <v>582372</v>
      </c>
      <c r="G21" s="43">
        <v>439</v>
      </c>
      <c r="H21">
        <f t="shared" si="0"/>
        <v>1004672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FF0000"/>
  </sheetPr>
  <dimension ref="A1:H21"/>
  <sheetViews>
    <sheetView workbookViewId="0">
      <selection activeCell="H9" sqref="H9:H21"/>
    </sheetView>
  </sheetViews>
  <sheetFormatPr defaultRowHeight="15"/>
  <cols>
    <col min="1" max="1" width="13.42578125" customWidth="1"/>
    <col min="2" max="2" width="15" style="14" customWidth="1"/>
    <col min="3" max="3" width="14.140625" customWidth="1"/>
    <col min="4" max="4" width="14.5703125" customWidth="1"/>
    <col min="5" max="5" width="13.7109375" customWidth="1"/>
    <col min="6" max="6" width="14" customWidth="1"/>
    <col min="7" max="7" width="14.7109375" customWidth="1"/>
    <col min="8" max="8" width="14.28515625" customWidth="1"/>
  </cols>
  <sheetData>
    <row r="1" spans="1:8" ht="102">
      <c r="A1" s="29" t="s">
        <v>45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323600</v>
      </c>
      <c r="C9" s="43">
        <v>0</v>
      </c>
      <c r="D9" s="43">
        <v>2906</v>
      </c>
      <c r="E9" s="43">
        <v>0</v>
      </c>
      <c r="F9" s="43">
        <v>573345</v>
      </c>
      <c r="G9" s="43">
        <v>622</v>
      </c>
      <c r="H9">
        <f>B9+D9+F9</f>
        <v>899851</v>
      </c>
    </row>
    <row r="10" spans="1:8" ht="15.75" thickBot="1">
      <c r="A10" s="33">
        <v>41306</v>
      </c>
      <c r="B10" s="43">
        <v>407465</v>
      </c>
      <c r="C10" s="43">
        <v>0</v>
      </c>
      <c r="D10" s="43">
        <v>2906</v>
      </c>
      <c r="E10" s="43">
        <v>0</v>
      </c>
      <c r="F10" s="43">
        <v>676036</v>
      </c>
      <c r="G10" s="43">
        <v>639</v>
      </c>
      <c r="H10">
        <f t="shared" ref="H10:H21" si="0">B10+D10+F10</f>
        <v>1086407</v>
      </c>
    </row>
    <row r="11" spans="1:8" ht="15.75" thickBot="1">
      <c r="A11" s="33">
        <v>41334</v>
      </c>
      <c r="B11" s="43">
        <v>482140</v>
      </c>
      <c r="C11" s="43">
        <v>0</v>
      </c>
      <c r="D11" s="43">
        <v>2906</v>
      </c>
      <c r="E11" s="43">
        <v>0</v>
      </c>
      <c r="F11" s="43">
        <v>727375</v>
      </c>
      <c r="G11" s="43">
        <v>657</v>
      </c>
      <c r="H11">
        <f t="shared" si="0"/>
        <v>1212421</v>
      </c>
    </row>
    <row r="12" spans="1:8" ht="15.75" thickBot="1">
      <c r="A12" s="33">
        <v>41365</v>
      </c>
      <c r="B12" s="43">
        <v>401103</v>
      </c>
      <c r="C12" s="43">
        <v>0</v>
      </c>
      <c r="D12" s="43">
        <v>2906</v>
      </c>
      <c r="E12" s="43">
        <v>0</v>
      </c>
      <c r="F12" s="43">
        <v>720889</v>
      </c>
      <c r="G12" s="43">
        <v>685</v>
      </c>
      <c r="H12">
        <f t="shared" si="0"/>
        <v>1124898</v>
      </c>
    </row>
    <row r="13" spans="1:8" ht="15.75" thickBot="1">
      <c r="A13" s="33">
        <v>41395</v>
      </c>
      <c r="B13" s="43">
        <v>551492</v>
      </c>
      <c r="C13" s="43">
        <v>0</v>
      </c>
      <c r="D13" s="43">
        <v>2906</v>
      </c>
      <c r="E13" s="43">
        <v>0</v>
      </c>
      <c r="F13" s="43">
        <v>751417</v>
      </c>
      <c r="G13" s="43">
        <v>566</v>
      </c>
      <c r="H13">
        <f t="shared" si="0"/>
        <v>1305815</v>
      </c>
    </row>
    <row r="14" spans="1:8" ht="15.75" thickBot="1">
      <c r="A14" s="33">
        <v>41426</v>
      </c>
      <c r="B14" s="43">
        <v>546765</v>
      </c>
      <c r="C14" s="43">
        <v>0</v>
      </c>
      <c r="D14" s="43">
        <v>2906</v>
      </c>
      <c r="E14" s="43">
        <v>0</v>
      </c>
      <c r="F14" s="43">
        <v>809725</v>
      </c>
      <c r="G14" s="43">
        <v>588</v>
      </c>
      <c r="H14">
        <f t="shared" si="0"/>
        <v>1359396</v>
      </c>
    </row>
    <row r="15" spans="1:8" ht="15.75" thickBot="1">
      <c r="A15" s="33">
        <v>41456</v>
      </c>
      <c r="B15" s="43">
        <v>541909</v>
      </c>
      <c r="C15" s="43">
        <v>0</v>
      </c>
      <c r="D15" s="43">
        <v>2906</v>
      </c>
      <c r="E15" s="43">
        <v>0</v>
      </c>
      <c r="F15" s="43">
        <v>812639</v>
      </c>
      <c r="G15" s="43">
        <v>617</v>
      </c>
      <c r="H15">
        <f t="shared" si="0"/>
        <v>1357454</v>
      </c>
    </row>
    <row r="16" spans="1:8" ht="15.75" thickBot="1">
      <c r="A16" s="33">
        <v>41487</v>
      </c>
      <c r="B16" s="43">
        <v>541799</v>
      </c>
      <c r="C16" s="43">
        <v>0</v>
      </c>
      <c r="D16" s="43">
        <v>2906</v>
      </c>
      <c r="E16" s="43">
        <v>0</v>
      </c>
      <c r="F16" s="43">
        <v>840184</v>
      </c>
      <c r="G16" s="43">
        <v>606</v>
      </c>
      <c r="H16">
        <f t="shared" si="0"/>
        <v>1384889</v>
      </c>
    </row>
    <row r="17" spans="1:8" ht="15.75" thickBot="1">
      <c r="A17" s="33">
        <v>41518</v>
      </c>
      <c r="B17" s="43">
        <v>553705</v>
      </c>
      <c r="C17" s="43">
        <v>0</v>
      </c>
      <c r="D17" s="43">
        <v>2906</v>
      </c>
      <c r="E17" s="43">
        <v>0</v>
      </c>
      <c r="F17" s="43">
        <v>916905</v>
      </c>
      <c r="G17" s="43">
        <v>503</v>
      </c>
      <c r="H17">
        <f t="shared" si="0"/>
        <v>1473516</v>
      </c>
    </row>
    <row r="18" spans="1:8" ht="15.75" thickBot="1">
      <c r="A18" s="33">
        <v>41548</v>
      </c>
      <c r="B18" s="43">
        <v>561380</v>
      </c>
      <c r="C18" s="43">
        <v>0</v>
      </c>
      <c r="D18" s="43">
        <v>2906</v>
      </c>
      <c r="E18" s="43" t="s">
        <v>1150</v>
      </c>
      <c r="F18" s="43">
        <v>915094</v>
      </c>
      <c r="G18" s="43">
        <v>479</v>
      </c>
      <c r="H18">
        <f t="shared" si="0"/>
        <v>1479380</v>
      </c>
    </row>
    <row r="19" spans="1:8" ht="15.75" thickBot="1">
      <c r="A19" s="33">
        <v>41579</v>
      </c>
      <c r="B19" s="43">
        <v>562570</v>
      </c>
      <c r="C19" s="43">
        <v>0</v>
      </c>
      <c r="D19" s="43">
        <v>2906</v>
      </c>
      <c r="E19" s="43">
        <v>0</v>
      </c>
      <c r="F19" s="43">
        <v>971865</v>
      </c>
      <c r="G19" s="43">
        <v>486</v>
      </c>
      <c r="H19">
        <f t="shared" si="0"/>
        <v>1537341</v>
      </c>
    </row>
    <row r="20" spans="1:8" ht="15.75" thickBot="1">
      <c r="A20" s="34">
        <v>41609</v>
      </c>
      <c r="B20" s="35">
        <v>577486</v>
      </c>
      <c r="C20" s="35">
        <v>0</v>
      </c>
      <c r="D20" s="43">
        <v>2906</v>
      </c>
      <c r="E20" s="35">
        <v>0</v>
      </c>
      <c r="F20" s="35">
        <v>1037558</v>
      </c>
      <c r="G20" s="35">
        <v>491</v>
      </c>
      <c r="H20">
        <f t="shared" si="0"/>
        <v>1617950</v>
      </c>
    </row>
    <row r="21" spans="1:8" ht="15.75" thickBot="1">
      <c r="A21" s="33">
        <v>41640</v>
      </c>
      <c r="B21" s="43">
        <v>573619</v>
      </c>
      <c r="C21" s="43">
        <v>0</v>
      </c>
      <c r="D21" s="43">
        <v>0</v>
      </c>
      <c r="E21" s="43">
        <v>0</v>
      </c>
      <c r="F21" s="43">
        <v>790521</v>
      </c>
      <c r="G21" s="43">
        <v>484</v>
      </c>
      <c r="H21">
        <f t="shared" si="0"/>
        <v>1364140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21"/>
  <sheetViews>
    <sheetView topLeftCell="A4" workbookViewId="0">
      <selection activeCell="H9" sqref="H9:H21"/>
    </sheetView>
  </sheetViews>
  <sheetFormatPr defaultRowHeight="15"/>
  <cols>
    <col min="1" max="1" width="12.28515625" customWidth="1"/>
    <col min="2" max="2" width="13.85546875" style="14" customWidth="1"/>
    <col min="8" max="8" width="14.42578125" customWidth="1"/>
  </cols>
  <sheetData>
    <row r="1" spans="1:8" ht="178.5">
      <c r="A1" s="29" t="s">
        <v>84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84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466253</v>
      </c>
      <c r="C9" s="43">
        <v>0</v>
      </c>
      <c r="D9" s="43">
        <v>0</v>
      </c>
      <c r="E9" s="43">
        <v>0</v>
      </c>
      <c r="F9" s="43">
        <v>5371</v>
      </c>
      <c r="G9" s="43">
        <v>0</v>
      </c>
      <c r="H9">
        <f>B9+D9+F9</f>
        <v>471624</v>
      </c>
    </row>
    <row r="10" spans="1:8" ht="15.75" thickBot="1">
      <c r="A10" s="33">
        <v>41306</v>
      </c>
      <c r="B10" s="43">
        <v>483717</v>
      </c>
      <c r="C10" s="43">
        <v>0</v>
      </c>
      <c r="D10" s="43">
        <v>0</v>
      </c>
      <c r="E10" s="43">
        <v>0</v>
      </c>
      <c r="F10" s="43">
        <v>5547</v>
      </c>
      <c r="G10" s="43">
        <v>0</v>
      </c>
      <c r="H10">
        <f t="shared" ref="H10:H21" si="0">B10+D10+F10</f>
        <v>489264</v>
      </c>
    </row>
    <row r="11" spans="1:8" ht="15.75" thickBot="1">
      <c r="A11" s="33">
        <v>41334</v>
      </c>
      <c r="B11" s="43">
        <v>492202</v>
      </c>
      <c r="C11" s="43">
        <v>0</v>
      </c>
      <c r="D11" s="43">
        <v>0</v>
      </c>
      <c r="E11" s="43">
        <v>0</v>
      </c>
      <c r="F11" s="43">
        <v>5933</v>
      </c>
      <c r="G11" s="43">
        <v>0</v>
      </c>
      <c r="H11">
        <f t="shared" si="0"/>
        <v>498135</v>
      </c>
    </row>
    <row r="12" spans="1:8" ht="15.75" thickBot="1">
      <c r="A12" s="33">
        <v>41365</v>
      </c>
      <c r="B12" s="43">
        <v>513330</v>
      </c>
      <c r="C12" s="43">
        <v>0</v>
      </c>
      <c r="D12" s="43">
        <v>0</v>
      </c>
      <c r="E12" s="43">
        <v>0</v>
      </c>
      <c r="F12" s="43">
        <v>6397</v>
      </c>
      <c r="G12" s="43">
        <v>0</v>
      </c>
      <c r="H12">
        <f t="shared" si="0"/>
        <v>519727</v>
      </c>
    </row>
    <row r="13" spans="1:8" ht="15.75" thickBot="1">
      <c r="A13" s="33">
        <v>41395</v>
      </c>
      <c r="B13" s="43">
        <v>521669</v>
      </c>
      <c r="C13" s="43">
        <v>0</v>
      </c>
      <c r="D13" s="43">
        <v>0</v>
      </c>
      <c r="E13" s="43">
        <v>0</v>
      </c>
      <c r="F13" s="43">
        <v>6783</v>
      </c>
      <c r="G13" s="43">
        <v>0</v>
      </c>
      <c r="H13">
        <f t="shared" si="0"/>
        <v>528452</v>
      </c>
    </row>
    <row r="14" spans="1:8" ht="15.75" thickBot="1">
      <c r="A14" s="33">
        <v>41426</v>
      </c>
      <c r="B14" s="43">
        <v>511635</v>
      </c>
      <c r="C14" s="43">
        <v>0</v>
      </c>
      <c r="D14" s="43">
        <v>0</v>
      </c>
      <c r="E14" s="43">
        <v>0</v>
      </c>
      <c r="F14" s="43">
        <v>7234</v>
      </c>
      <c r="G14" s="43">
        <v>0</v>
      </c>
      <c r="H14">
        <f t="shared" si="0"/>
        <v>518869</v>
      </c>
    </row>
    <row r="15" spans="1:8" ht="15.75" thickBot="1">
      <c r="A15" s="33">
        <v>41456</v>
      </c>
      <c r="B15" s="43">
        <v>488755</v>
      </c>
      <c r="C15" s="43">
        <v>0</v>
      </c>
      <c r="D15" s="43">
        <v>0</v>
      </c>
      <c r="E15" s="43">
        <v>0</v>
      </c>
      <c r="F15" s="43">
        <v>8973</v>
      </c>
      <c r="G15" s="43">
        <v>0</v>
      </c>
      <c r="H15">
        <f t="shared" si="0"/>
        <v>497728</v>
      </c>
    </row>
    <row r="16" spans="1:8" ht="15.75" thickBot="1">
      <c r="A16" s="33">
        <v>41487</v>
      </c>
      <c r="B16" s="43">
        <v>483133</v>
      </c>
      <c r="C16" s="43">
        <v>0</v>
      </c>
      <c r="D16" s="43">
        <v>0</v>
      </c>
      <c r="E16" s="43">
        <v>0</v>
      </c>
      <c r="F16" s="43">
        <v>10941</v>
      </c>
      <c r="G16" s="43">
        <v>0</v>
      </c>
      <c r="H16">
        <f t="shared" si="0"/>
        <v>494074</v>
      </c>
    </row>
    <row r="17" spans="1:8" ht="15.75" thickBot="1">
      <c r="A17" s="33">
        <v>41518</v>
      </c>
      <c r="B17" s="43">
        <v>487125</v>
      </c>
      <c r="C17" s="43">
        <v>0</v>
      </c>
      <c r="D17" s="43">
        <v>0</v>
      </c>
      <c r="E17" s="43">
        <v>0</v>
      </c>
      <c r="F17" s="43">
        <v>11755</v>
      </c>
      <c r="G17" s="43">
        <v>0</v>
      </c>
      <c r="H17">
        <f t="shared" si="0"/>
        <v>498880</v>
      </c>
    </row>
    <row r="18" spans="1:8" ht="15.75" thickBot="1">
      <c r="A18" s="33">
        <v>41548</v>
      </c>
      <c r="B18" s="43">
        <v>507241</v>
      </c>
      <c r="C18" s="43">
        <v>0</v>
      </c>
      <c r="D18" s="43">
        <v>0</v>
      </c>
      <c r="E18" s="43">
        <v>0</v>
      </c>
      <c r="F18" s="43">
        <v>12460</v>
      </c>
      <c r="G18" s="43">
        <v>0</v>
      </c>
      <c r="H18">
        <f t="shared" si="0"/>
        <v>519701</v>
      </c>
    </row>
    <row r="19" spans="1:8" ht="15.75" thickBot="1">
      <c r="A19" s="34">
        <v>41579</v>
      </c>
      <c r="B19" s="35">
        <v>506174</v>
      </c>
      <c r="C19" s="35">
        <v>0</v>
      </c>
      <c r="D19" s="35">
        <v>0</v>
      </c>
      <c r="E19" s="35">
        <v>0</v>
      </c>
      <c r="F19" s="35">
        <v>12720</v>
      </c>
      <c r="G19" s="35">
        <v>0</v>
      </c>
      <c r="H19">
        <f t="shared" si="0"/>
        <v>518894</v>
      </c>
    </row>
    <row r="20" spans="1:8" ht="15.75" thickBot="1">
      <c r="A20" s="33">
        <v>41609</v>
      </c>
      <c r="B20" s="43">
        <v>509642</v>
      </c>
      <c r="C20" s="43">
        <v>0</v>
      </c>
      <c r="D20" s="43">
        <v>0</v>
      </c>
      <c r="E20" s="43">
        <v>0</v>
      </c>
      <c r="F20" s="43">
        <v>13097</v>
      </c>
      <c r="G20" s="43">
        <v>0</v>
      </c>
      <c r="H20">
        <f t="shared" si="0"/>
        <v>522739</v>
      </c>
    </row>
    <row r="21" spans="1:8" ht="15.75" thickBot="1">
      <c r="A21" s="33">
        <v>41640</v>
      </c>
      <c r="B21" s="43">
        <v>493953</v>
      </c>
      <c r="C21" s="43">
        <v>0</v>
      </c>
      <c r="D21" s="43">
        <v>0</v>
      </c>
      <c r="E21" s="43">
        <v>0</v>
      </c>
      <c r="F21" s="43">
        <v>13399</v>
      </c>
      <c r="G21" s="43">
        <v>0</v>
      </c>
      <c r="H21">
        <f t="shared" si="0"/>
        <v>507352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21"/>
  <sheetViews>
    <sheetView topLeftCell="A4" workbookViewId="0">
      <selection activeCell="H9" sqref="H9:H21"/>
    </sheetView>
  </sheetViews>
  <sheetFormatPr defaultRowHeight="15"/>
  <cols>
    <col min="1" max="1" width="15.42578125" customWidth="1"/>
    <col min="2" max="2" width="13.7109375" style="14" customWidth="1"/>
    <col min="8" max="8" width="15.140625" customWidth="1"/>
  </cols>
  <sheetData>
    <row r="1" spans="1:8" ht="76.5">
      <c r="A1" s="29" t="s">
        <v>38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84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38.2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655382</v>
      </c>
      <c r="C9" s="43">
        <v>0</v>
      </c>
      <c r="D9" s="43">
        <v>0</v>
      </c>
      <c r="E9" s="43">
        <v>0</v>
      </c>
      <c r="F9" s="43">
        <v>95472</v>
      </c>
      <c r="G9" s="43" t="s">
        <v>1151</v>
      </c>
      <c r="H9">
        <f>B9+D9+F9</f>
        <v>750854</v>
      </c>
    </row>
    <row r="10" spans="1:8" ht="15.75" thickBot="1">
      <c r="A10" s="33">
        <v>41306</v>
      </c>
      <c r="B10" s="43">
        <v>670264</v>
      </c>
      <c r="C10" s="43">
        <v>0</v>
      </c>
      <c r="D10" s="43">
        <v>0</v>
      </c>
      <c r="E10" s="43">
        <v>0</v>
      </c>
      <c r="F10" s="43">
        <v>102585</v>
      </c>
      <c r="G10" s="43" t="s">
        <v>1152</v>
      </c>
      <c r="H10">
        <f t="shared" ref="H10:H21" si="0">B10+D10+F10</f>
        <v>772849</v>
      </c>
    </row>
    <row r="11" spans="1:8" ht="15.75" thickBot="1">
      <c r="A11" s="33">
        <v>41334</v>
      </c>
      <c r="B11" s="43">
        <v>710854</v>
      </c>
      <c r="C11" s="43">
        <v>0</v>
      </c>
      <c r="D11" s="43">
        <v>0</v>
      </c>
      <c r="E11" s="43">
        <v>0</v>
      </c>
      <c r="F11" s="43">
        <v>107061</v>
      </c>
      <c r="G11" s="43" t="s">
        <v>1153</v>
      </c>
      <c r="H11">
        <f t="shared" si="0"/>
        <v>817915</v>
      </c>
    </row>
    <row r="12" spans="1:8" ht="15.75" thickBot="1">
      <c r="A12" s="33">
        <v>41365</v>
      </c>
      <c r="B12" s="43">
        <v>637440</v>
      </c>
      <c r="C12" s="43">
        <v>0</v>
      </c>
      <c r="D12" s="43">
        <v>0</v>
      </c>
      <c r="E12" s="43">
        <v>0</v>
      </c>
      <c r="F12" s="43">
        <v>108718</v>
      </c>
      <c r="G12" s="43" t="s">
        <v>1154</v>
      </c>
      <c r="H12">
        <f t="shared" si="0"/>
        <v>746158</v>
      </c>
    </row>
    <row r="13" spans="1:8" ht="15.75" thickBot="1">
      <c r="A13" s="33">
        <v>41395</v>
      </c>
      <c r="B13" s="43">
        <v>983779</v>
      </c>
      <c r="C13" s="43">
        <v>0</v>
      </c>
      <c r="D13" s="43">
        <v>0</v>
      </c>
      <c r="E13" s="43">
        <v>0</v>
      </c>
      <c r="F13" s="43">
        <v>99612</v>
      </c>
      <c r="G13" s="43">
        <v>816</v>
      </c>
      <c r="H13">
        <f t="shared" si="0"/>
        <v>1083391</v>
      </c>
    </row>
    <row r="14" spans="1:8" ht="15.75" thickBot="1">
      <c r="A14" s="33">
        <v>41426</v>
      </c>
      <c r="B14" s="43">
        <v>988452</v>
      </c>
      <c r="C14" s="43">
        <v>0</v>
      </c>
      <c r="D14" s="43">
        <v>0</v>
      </c>
      <c r="E14" s="43">
        <v>0</v>
      </c>
      <c r="F14" s="43">
        <v>102118</v>
      </c>
      <c r="G14" s="43">
        <v>825</v>
      </c>
      <c r="H14">
        <f t="shared" si="0"/>
        <v>1090570</v>
      </c>
    </row>
    <row r="15" spans="1:8" ht="15.75" thickBot="1">
      <c r="A15" s="33">
        <v>41456</v>
      </c>
      <c r="B15" s="43">
        <v>993080</v>
      </c>
      <c r="C15" s="43">
        <v>0</v>
      </c>
      <c r="D15" s="43">
        <v>0</v>
      </c>
      <c r="E15" s="43">
        <v>0</v>
      </c>
      <c r="F15" s="43">
        <v>87486</v>
      </c>
      <c r="G15" s="43">
        <v>0</v>
      </c>
      <c r="H15">
        <f t="shared" si="0"/>
        <v>1080566</v>
      </c>
    </row>
    <row r="16" spans="1:8" ht="15.75" thickBot="1">
      <c r="A16" s="33">
        <v>41487</v>
      </c>
      <c r="B16" s="43">
        <v>997269</v>
      </c>
      <c r="C16" s="43">
        <v>0</v>
      </c>
      <c r="D16" s="43">
        <v>0</v>
      </c>
      <c r="E16" s="43">
        <v>0</v>
      </c>
      <c r="F16" s="43">
        <v>90584</v>
      </c>
      <c r="G16" s="43">
        <v>0</v>
      </c>
      <c r="H16">
        <f t="shared" si="0"/>
        <v>1087853</v>
      </c>
    </row>
    <row r="17" spans="1:8" ht="15.75" thickBot="1">
      <c r="A17" s="33">
        <v>41518</v>
      </c>
      <c r="B17" s="43">
        <v>1415920</v>
      </c>
      <c r="C17" s="43">
        <v>0</v>
      </c>
      <c r="D17" s="43">
        <v>0</v>
      </c>
      <c r="E17" s="43">
        <v>0</v>
      </c>
      <c r="F17" s="43">
        <v>94090</v>
      </c>
      <c r="G17" s="43">
        <v>0</v>
      </c>
      <c r="H17">
        <f t="shared" si="0"/>
        <v>1510010</v>
      </c>
    </row>
    <row r="18" spans="1:8" ht="15.75" thickBot="1">
      <c r="A18" s="33">
        <v>41548</v>
      </c>
      <c r="B18" s="43">
        <v>1407920</v>
      </c>
      <c r="C18" s="43">
        <v>0</v>
      </c>
      <c r="D18" s="43">
        <v>0</v>
      </c>
      <c r="E18" s="43">
        <v>0</v>
      </c>
      <c r="F18" s="43">
        <v>100712</v>
      </c>
      <c r="G18" s="43">
        <v>0</v>
      </c>
      <c r="H18">
        <f t="shared" si="0"/>
        <v>1508632</v>
      </c>
    </row>
    <row r="19" spans="1:8" ht="15.75" thickBot="1">
      <c r="A19" s="33">
        <v>41579</v>
      </c>
      <c r="B19" s="43">
        <v>1461176</v>
      </c>
      <c r="C19" s="43">
        <v>0</v>
      </c>
      <c r="D19" s="43">
        <v>0</v>
      </c>
      <c r="E19" s="43">
        <v>0</v>
      </c>
      <c r="F19" s="43">
        <v>99191</v>
      </c>
      <c r="G19" s="43">
        <v>0</v>
      </c>
      <c r="H19">
        <f t="shared" si="0"/>
        <v>1560367</v>
      </c>
    </row>
    <row r="20" spans="1:8" ht="15.75" thickBot="1">
      <c r="A20" s="34">
        <v>41609</v>
      </c>
      <c r="B20" s="35">
        <v>1470600</v>
      </c>
      <c r="C20" s="35">
        <v>0</v>
      </c>
      <c r="D20" s="35">
        <v>0</v>
      </c>
      <c r="E20" s="35">
        <v>0</v>
      </c>
      <c r="F20" s="35">
        <v>102264</v>
      </c>
      <c r="G20" s="35">
        <v>0</v>
      </c>
      <c r="H20">
        <f t="shared" si="0"/>
        <v>1572864</v>
      </c>
    </row>
    <row r="21" spans="1:8" ht="15.75" thickBot="1">
      <c r="A21" s="33">
        <v>41640</v>
      </c>
      <c r="B21" s="43">
        <v>1477859</v>
      </c>
      <c r="C21" s="43">
        <v>0</v>
      </c>
      <c r="D21" s="43">
        <v>0</v>
      </c>
      <c r="E21" s="43">
        <v>0</v>
      </c>
      <c r="F21" s="43">
        <v>126771</v>
      </c>
      <c r="G21" s="43">
        <v>0</v>
      </c>
      <c r="H21">
        <f t="shared" si="0"/>
        <v>1604630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21"/>
  <sheetViews>
    <sheetView topLeftCell="A4" workbookViewId="0">
      <selection activeCell="H9" sqref="H9:H21"/>
    </sheetView>
  </sheetViews>
  <sheetFormatPr defaultRowHeight="15"/>
  <cols>
    <col min="1" max="1" width="13.85546875" customWidth="1"/>
    <col min="2" max="2" width="13" style="14" customWidth="1"/>
    <col min="3" max="3" width="13" customWidth="1"/>
    <col min="5" max="5" width="13" customWidth="1"/>
    <col min="6" max="6" width="12.28515625" customWidth="1"/>
    <col min="7" max="7" width="12.5703125" customWidth="1"/>
    <col min="8" max="8" width="15.7109375" customWidth="1"/>
  </cols>
  <sheetData>
    <row r="1" spans="1:8" ht="127.5">
      <c r="A1" s="29" t="s">
        <v>56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1078947</v>
      </c>
      <c r="C9" s="43">
        <v>0</v>
      </c>
      <c r="D9" s="43">
        <v>0</v>
      </c>
      <c r="E9" s="43">
        <v>0</v>
      </c>
      <c r="F9" s="43">
        <v>357238</v>
      </c>
      <c r="G9" s="43">
        <v>133</v>
      </c>
      <c r="H9">
        <f>B9+D9+F9</f>
        <v>1436185</v>
      </c>
    </row>
    <row r="10" spans="1:8" ht="15.75" thickBot="1">
      <c r="A10" s="33">
        <v>41306</v>
      </c>
      <c r="B10" s="43">
        <v>1084148</v>
      </c>
      <c r="C10" s="43">
        <v>0</v>
      </c>
      <c r="D10" s="43">
        <v>0</v>
      </c>
      <c r="E10" s="43">
        <v>0</v>
      </c>
      <c r="F10" s="43">
        <v>395939</v>
      </c>
      <c r="G10" s="43">
        <v>139</v>
      </c>
      <c r="H10">
        <f t="shared" ref="H10:H21" si="0">B10+D10+F10</f>
        <v>1480087</v>
      </c>
    </row>
    <row r="11" spans="1:8" ht="15.75" thickBot="1">
      <c r="A11" s="33">
        <v>41334</v>
      </c>
      <c r="B11" s="43">
        <v>1052779</v>
      </c>
      <c r="C11" s="43">
        <v>0</v>
      </c>
      <c r="D11" s="43">
        <v>0</v>
      </c>
      <c r="E11" s="43">
        <v>0</v>
      </c>
      <c r="F11" s="43">
        <v>446459</v>
      </c>
      <c r="G11" s="43">
        <v>42</v>
      </c>
      <c r="H11">
        <f t="shared" si="0"/>
        <v>1499238</v>
      </c>
    </row>
    <row r="12" spans="1:8" ht="15.75" thickBot="1">
      <c r="A12" s="33">
        <v>41365</v>
      </c>
      <c r="B12" s="43">
        <v>1051965</v>
      </c>
      <c r="C12" s="43">
        <v>0</v>
      </c>
      <c r="D12" s="43">
        <v>0</v>
      </c>
      <c r="E12" s="43">
        <v>0</v>
      </c>
      <c r="F12" s="43">
        <v>476115</v>
      </c>
      <c r="G12" s="43">
        <v>49</v>
      </c>
      <c r="H12">
        <f t="shared" si="0"/>
        <v>1528080</v>
      </c>
    </row>
    <row r="13" spans="1:8" ht="15.75" thickBot="1">
      <c r="A13" s="33">
        <v>41395</v>
      </c>
      <c r="B13" s="43">
        <v>1054323</v>
      </c>
      <c r="C13" s="43">
        <v>0</v>
      </c>
      <c r="D13" s="43">
        <v>0</v>
      </c>
      <c r="E13" s="43">
        <v>0</v>
      </c>
      <c r="F13" s="43">
        <v>534373</v>
      </c>
      <c r="G13" s="43">
        <v>666</v>
      </c>
      <c r="H13">
        <f t="shared" si="0"/>
        <v>1588696</v>
      </c>
    </row>
    <row r="14" spans="1:8" ht="15.75" thickBot="1">
      <c r="A14" s="33">
        <v>41426</v>
      </c>
      <c r="B14" s="43">
        <v>798395</v>
      </c>
      <c r="C14" s="43">
        <v>0</v>
      </c>
      <c r="D14" s="43">
        <v>0</v>
      </c>
      <c r="E14" s="43">
        <v>0</v>
      </c>
      <c r="F14" s="43">
        <v>613277</v>
      </c>
      <c r="G14" s="43">
        <v>775</v>
      </c>
      <c r="H14">
        <f t="shared" si="0"/>
        <v>1411672</v>
      </c>
    </row>
    <row r="15" spans="1:8" ht="15.75" thickBot="1">
      <c r="A15" s="33">
        <v>41456</v>
      </c>
      <c r="B15" s="43">
        <v>817019</v>
      </c>
      <c r="C15" s="43">
        <v>0</v>
      </c>
      <c r="D15" s="43">
        <v>0</v>
      </c>
      <c r="E15" s="43">
        <v>0</v>
      </c>
      <c r="F15" s="43">
        <v>750456</v>
      </c>
      <c r="G15" s="43" t="s">
        <v>1155</v>
      </c>
      <c r="H15">
        <f t="shared" si="0"/>
        <v>1567475</v>
      </c>
    </row>
    <row r="16" spans="1:8" ht="15.75" thickBot="1">
      <c r="A16" s="33">
        <v>41487</v>
      </c>
      <c r="B16" s="43">
        <v>664894</v>
      </c>
      <c r="C16" s="43">
        <v>0</v>
      </c>
      <c r="D16" s="43">
        <v>0</v>
      </c>
      <c r="E16" s="43">
        <v>0</v>
      </c>
      <c r="F16" s="43">
        <v>696451</v>
      </c>
      <c r="G16" s="43" t="s">
        <v>1156</v>
      </c>
      <c r="H16">
        <f t="shared" si="0"/>
        <v>1361345</v>
      </c>
    </row>
    <row r="17" spans="1:8" ht="15.75" thickBot="1">
      <c r="A17" s="33">
        <v>41518</v>
      </c>
      <c r="B17" s="43">
        <v>655599</v>
      </c>
      <c r="C17" s="43">
        <v>0</v>
      </c>
      <c r="D17" s="43">
        <v>0</v>
      </c>
      <c r="E17" s="43">
        <v>0</v>
      </c>
      <c r="F17" s="43">
        <v>747430</v>
      </c>
      <c r="G17" s="43" t="s">
        <v>432</v>
      </c>
      <c r="H17">
        <f t="shared" si="0"/>
        <v>1403029</v>
      </c>
    </row>
    <row r="18" spans="1:8" ht="15.75" thickBot="1">
      <c r="A18" s="33">
        <v>41548</v>
      </c>
      <c r="B18" s="43">
        <v>660095</v>
      </c>
      <c r="C18" s="43">
        <v>0</v>
      </c>
      <c r="D18" s="43">
        <v>0</v>
      </c>
      <c r="E18" s="43">
        <v>0</v>
      </c>
      <c r="F18" s="43">
        <v>815073</v>
      </c>
      <c r="G18" s="43" t="s">
        <v>1157</v>
      </c>
      <c r="H18">
        <f t="shared" si="0"/>
        <v>1475168</v>
      </c>
    </row>
    <row r="19" spans="1:8" ht="15.75" thickBot="1">
      <c r="A19" s="33">
        <v>41579</v>
      </c>
      <c r="B19" s="43">
        <v>659931</v>
      </c>
      <c r="C19" s="43">
        <v>0</v>
      </c>
      <c r="D19" s="43">
        <v>0</v>
      </c>
      <c r="E19" s="43">
        <v>0</v>
      </c>
      <c r="F19" s="43">
        <v>868496</v>
      </c>
      <c r="G19" s="43" t="s">
        <v>1158</v>
      </c>
      <c r="H19">
        <f t="shared" si="0"/>
        <v>1528427</v>
      </c>
    </row>
    <row r="20" spans="1:8" ht="15.75" thickBot="1">
      <c r="A20" s="34">
        <v>41609</v>
      </c>
      <c r="B20" s="35">
        <v>697776</v>
      </c>
      <c r="C20" s="35">
        <v>0</v>
      </c>
      <c r="D20" s="35">
        <v>0</v>
      </c>
      <c r="E20" s="35">
        <v>0</v>
      </c>
      <c r="F20" s="35">
        <v>879011</v>
      </c>
      <c r="G20" s="35" t="s">
        <v>1159</v>
      </c>
      <c r="H20">
        <f t="shared" si="0"/>
        <v>1576787</v>
      </c>
    </row>
    <row r="21" spans="1:8" ht="15.75" thickBot="1">
      <c r="A21" s="33">
        <v>41640</v>
      </c>
      <c r="B21" s="43">
        <v>712050</v>
      </c>
      <c r="C21" s="43">
        <v>0</v>
      </c>
      <c r="D21" s="43">
        <v>0</v>
      </c>
      <c r="E21" s="43">
        <v>0</v>
      </c>
      <c r="F21" s="43">
        <v>850207</v>
      </c>
      <c r="G21" s="43" t="s">
        <v>1160</v>
      </c>
      <c r="H21">
        <f t="shared" si="0"/>
        <v>1562257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3.5703125" customWidth="1"/>
    <col min="2" max="2" width="14" style="14" customWidth="1"/>
    <col min="3" max="3" width="13.42578125" customWidth="1"/>
    <col min="4" max="4" width="12.85546875" customWidth="1"/>
    <col min="5" max="5" width="14.7109375" customWidth="1"/>
    <col min="6" max="6" width="14.140625" customWidth="1"/>
    <col min="7" max="7" width="15" customWidth="1"/>
    <col min="8" max="8" width="18.28515625" customWidth="1"/>
  </cols>
  <sheetData>
    <row r="1" spans="1:8" ht="102">
      <c r="A1" s="29" t="s">
        <v>42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1782277</v>
      </c>
      <c r="C9" s="43" t="s">
        <v>1161</v>
      </c>
      <c r="D9" s="43">
        <v>3135</v>
      </c>
      <c r="E9" s="43">
        <v>0</v>
      </c>
      <c r="F9" s="43">
        <v>1247857</v>
      </c>
      <c r="G9" s="43" t="s">
        <v>1162</v>
      </c>
      <c r="H9">
        <f>B9+D9+F9</f>
        <v>3033269</v>
      </c>
    </row>
    <row r="10" spans="1:8" ht="15.75" thickBot="1">
      <c r="A10" s="33">
        <v>41306</v>
      </c>
      <c r="B10" s="43">
        <v>1827325</v>
      </c>
      <c r="C10" s="43" t="s">
        <v>1163</v>
      </c>
      <c r="D10" s="43">
        <v>3135</v>
      </c>
      <c r="E10" s="43">
        <v>0</v>
      </c>
      <c r="F10" s="43">
        <v>1326365</v>
      </c>
      <c r="G10" s="43" t="s">
        <v>1164</v>
      </c>
      <c r="H10">
        <f t="shared" ref="H10:H21" si="0">B10+D10+F10</f>
        <v>3156825</v>
      </c>
    </row>
    <row r="11" spans="1:8" ht="15.75" thickBot="1">
      <c r="A11" s="33">
        <v>41334</v>
      </c>
      <c r="B11" s="43">
        <v>1856450</v>
      </c>
      <c r="C11" s="43" t="s">
        <v>1165</v>
      </c>
      <c r="D11" s="43">
        <v>3135</v>
      </c>
      <c r="E11" s="43">
        <v>0</v>
      </c>
      <c r="F11" s="43">
        <v>1393269</v>
      </c>
      <c r="G11" s="43" t="s">
        <v>1166</v>
      </c>
      <c r="H11">
        <f t="shared" si="0"/>
        <v>3252854</v>
      </c>
    </row>
    <row r="12" spans="1:8" ht="15.75" thickBot="1">
      <c r="A12" s="33">
        <v>41365</v>
      </c>
      <c r="B12" s="43">
        <v>1798962</v>
      </c>
      <c r="C12" s="43" t="s">
        <v>1167</v>
      </c>
      <c r="D12" s="43">
        <v>3135</v>
      </c>
      <c r="E12" s="43">
        <v>0</v>
      </c>
      <c r="F12" s="43">
        <v>1444851</v>
      </c>
      <c r="G12" s="43" t="s">
        <v>1168</v>
      </c>
      <c r="H12">
        <f t="shared" si="0"/>
        <v>3246948</v>
      </c>
    </row>
    <row r="13" spans="1:8" ht="15.75" thickBot="1">
      <c r="A13" s="33">
        <v>41395</v>
      </c>
      <c r="B13" s="43">
        <v>1754009</v>
      </c>
      <c r="C13" s="43" t="s">
        <v>1169</v>
      </c>
      <c r="D13" s="43">
        <v>3135</v>
      </c>
      <c r="E13" s="43">
        <v>0</v>
      </c>
      <c r="F13" s="43">
        <v>1506401</v>
      </c>
      <c r="G13" s="43" t="s">
        <v>1170</v>
      </c>
      <c r="H13">
        <f t="shared" si="0"/>
        <v>3263545</v>
      </c>
    </row>
    <row r="14" spans="1:8" ht="15.75" thickBot="1">
      <c r="A14" s="33">
        <v>41426</v>
      </c>
      <c r="B14" s="43">
        <v>1792026</v>
      </c>
      <c r="C14" s="43" t="s">
        <v>1171</v>
      </c>
      <c r="D14" s="43">
        <v>3135</v>
      </c>
      <c r="E14" s="43">
        <v>0</v>
      </c>
      <c r="F14" s="43">
        <v>1451297</v>
      </c>
      <c r="G14" s="43" t="s">
        <v>1172</v>
      </c>
      <c r="H14">
        <f t="shared" si="0"/>
        <v>3246458</v>
      </c>
    </row>
    <row r="15" spans="1:8" ht="15.75" thickBot="1">
      <c r="A15" s="33">
        <v>41456</v>
      </c>
      <c r="B15" s="43">
        <v>1728482</v>
      </c>
      <c r="C15" s="43" t="s">
        <v>1173</v>
      </c>
      <c r="D15" s="43">
        <v>3135</v>
      </c>
      <c r="E15" s="43">
        <v>0</v>
      </c>
      <c r="F15" s="43">
        <v>1514910</v>
      </c>
      <c r="G15" s="43" t="s">
        <v>1174</v>
      </c>
      <c r="H15">
        <f t="shared" si="0"/>
        <v>3246527</v>
      </c>
    </row>
    <row r="16" spans="1:8" ht="15.75" thickBot="1">
      <c r="A16" s="33">
        <v>41487</v>
      </c>
      <c r="B16" s="43">
        <v>1773935</v>
      </c>
      <c r="C16" s="43" t="s">
        <v>1175</v>
      </c>
      <c r="D16" s="43">
        <v>3135</v>
      </c>
      <c r="E16" s="43">
        <v>0</v>
      </c>
      <c r="F16" s="43">
        <v>1556430</v>
      </c>
      <c r="G16" s="43" t="s">
        <v>1176</v>
      </c>
      <c r="H16">
        <f t="shared" si="0"/>
        <v>3333500</v>
      </c>
    </row>
    <row r="17" spans="1:8" ht="15.75" thickBot="1">
      <c r="A17" s="33">
        <v>41518</v>
      </c>
      <c r="B17" s="43">
        <v>1790977</v>
      </c>
      <c r="C17" s="43" t="s">
        <v>1177</v>
      </c>
      <c r="D17" s="43">
        <v>3135</v>
      </c>
      <c r="E17" s="43">
        <v>0</v>
      </c>
      <c r="F17" s="43">
        <v>1625703</v>
      </c>
      <c r="G17" s="43" t="s">
        <v>1178</v>
      </c>
      <c r="H17">
        <f t="shared" si="0"/>
        <v>3419815</v>
      </c>
    </row>
    <row r="18" spans="1:8" ht="15.75" thickBot="1">
      <c r="A18" s="33">
        <v>41548</v>
      </c>
      <c r="B18" s="43">
        <v>1823112</v>
      </c>
      <c r="C18" s="43" t="s">
        <v>1179</v>
      </c>
      <c r="D18" s="43">
        <v>3135</v>
      </c>
      <c r="E18" s="43">
        <v>0</v>
      </c>
      <c r="F18" s="43">
        <v>1726732</v>
      </c>
      <c r="G18" s="43" t="s">
        <v>1180</v>
      </c>
      <c r="H18">
        <f t="shared" si="0"/>
        <v>3552979</v>
      </c>
    </row>
    <row r="19" spans="1:8" ht="15.75" thickBot="1">
      <c r="A19" s="34">
        <v>41579</v>
      </c>
      <c r="B19" s="35">
        <v>1832245</v>
      </c>
      <c r="C19" s="35" t="s">
        <v>1181</v>
      </c>
      <c r="D19" s="43">
        <v>3135</v>
      </c>
      <c r="E19" s="35">
        <v>0</v>
      </c>
      <c r="F19" s="35">
        <v>1625029</v>
      </c>
      <c r="G19" s="35" t="s">
        <v>1182</v>
      </c>
      <c r="H19">
        <f t="shared" si="0"/>
        <v>3460409</v>
      </c>
    </row>
    <row r="20" spans="1:8" ht="15.75" thickBot="1">
      <c r="A20" s="33">
        <v>41609</v>
      </c>
      <c r="B20" s="43">
        <v>1857980</v>
      </c>
      <c r="C20" s="43" t="s">
        <v>165</v>
      </c>
      <c r="D20" s="43">
        <v>3135</v>
      </c>
      <c r="E20" s="43">
        <v>0</v>
      </c>
      <c r="F20" s="43">
        <v>1699882</v>
      </c>
      <c r="G20" s="43" t="s">
        <v>1183</v>
      </c>
      <c r="H20">
        <f t="shared" si="0"/>
        <v>3560997</v>
      </c>
    </row>
    <row r="21" spans="1:8" ht="15.75" thickBot="1">
      <c r="A21" s="33">
        <v>41640</v>
      </c>
      <c r="B21" s="43">
        <v>1859711</v>
      </c>
      <c r="C21" s="43">
        <v>601</v>
      </c>
      <c r="D21" s="43">
        <v>3135</v>
      </c>
      <c r="E21" s="43">
        <v>0</v>
      </c>
      <c r="F21" s="43">
        <v>1688750</v>
      </c>
      <c r="G21" s="43" t="s">
        <v>1184</v>
      </c>
      <c r="H21">
        <f t="shared" si="0"/>
        <v>3551596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3" customWidth="1"/>
    <col min="2" max="2" width="13.28515625" style="14" customWidth="1"/>
    <col min="3" max="3" width="15.85546875" customWidth="1"/>
    <col min="4" max="4" width="16" customWidth="1"/>
    <col min="5" max="5" width="15.140625" customWidth="1"/>
    <col min="6" max="6" width="13" customWidth="1"/>
    <col min="7" max="7" width="12.140625" customWidth="1"/>
    <col min="8" max="8" width="13.7109375" customWidth="1"/>
  </cols>
  <sheetData>
    <row r="1" spans="1:8" ht="127.5">
      <c r="A1" s="29" t="s">
        <v>28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494275</v>
      </c>
      <c r="C9" s="43">
        <v>0</v>
      </c>
      <c r="D9" s="43">
        <v>40000</v>
      </c>
      <c r="E9" s="43" t="s">
        <v>1185</v>
      </c>
      <c r="F9" s="43">
        <v>157841</v>
      </c>
      <c r="G9" s="43">
        <v>677</v>
      </c>
      <c r="H9">
        <f>B9+D9+F9</f>
        <v>692116</v>
      </c>
    </row>
    <row r="10" spans="1:8" ht="15.75" thickBot="1">
      <c r="A10" s="33">
        <v>41306</v>
      </c>
      <c r="B10" s="43">
        <v>348234</v>
      </c>
      <c r="C10" s="43">
        <v>0</v>
      </c>
      <c r="D10" s="43">
        <v>40000</v>
      </c>
      <c r="E10" s="43" t="s">
        <v>1185</v>
      </c>
      <c r="F10" s="43">
        <v>174085</v>
      </c>
      <c r="G10" s="43">
        <v>730</v>
      </c>
      <c r="H10">
        <f t="shared" ref="H10:H21" si="0">B10+D10+F10</f>
        <v>562319</v>
      </c>
    </row>
    <row r="11" spans="1:8" ht="15.75" thickBot="1">
      <c r="A11" s="33">
        <v>41334</v>
      </c>
      <c r="B11" s="43">
        <v>346930</v>
      </c>
      <c r="C11" s="43">
        <v>0</v>
      </c>
      <c r="D11" s="43">
        <v>40000</v>
      </c>
      <c r="E11" s="43" t="s">
        <v>1185</v>
      </c>
      <c r="F11" s="43">
        <v>177828</v>
      </c>
      <c r="G11" s="43">
        <v>757</v>
      </c>
      <c r="H11">
        <f t="shared" si="0"/>
        <v>564758</v>
      </c>
    </row>
    <row r="12" spans="1:8" ht="15.75" thickBot="1">
      <c r="A12" s="33">
        <v>41365</v>
      </c>
      <c r="B12" s="43">
        <v>292429</v>
      </c>
      <c r="C12" s="43">
        <v>0</v>
      </c>
      <c r="D12" s="43">
        <v>40000</v>
      </c>
      <c r="E12" s="43" t="s">
        <v>1185</v>
      </c>
      <c r="F12" s="43">
        <v>182997</v>
      </c>
      <c r="G12" s="43">
        <v>756</v>
      </c>
      <c r="H12">
        <f t="shared" si="0"/>
        <v>515426</v>
      </c>
    </row>
    <row r="13" spans="1:8" ht="15.75" thickBot="1">
      <c r="A13" s="33">
        <v>41395</v>
      </c>
      <c r="B13" s="43">
        <v>288541</v>
      </c>
      <c r="C13" s="43">
        <v>0</v>
      </c>
      <c r="D13" s="43">
        <v>40000</v>
      </c>
      <c r="E13" s="43" t="s">
        <v>1185</v>
      </c>
      <c r="F13" s="43">
        <v>198533</v>
      </c>
      <c r="G13" s="43">
        <v>793</v>
      </c>
      <c r="H13">
        <f t="shared" si="0"/>
        <v>527074</v>
      </c>
    </row>
    <row r="14" spans="1:8" ht="15.75" thickBot="1">
      <c r="A14" s="33">
        <v>41426</v>
      </c>
      <c r="B14" s="43">
        <v>350151</v>
      </c>
      <c r="C14" s="43">
        <v>0</v>
      </c>
      <c r="D14" s="43">
        <v>40000</v>
      </c>
      <c r="E14" s="43" t="s">
        <v>1185</v>
      </c>
      <c r="F14" s="43">
        <v>205096</v>
      </c>
      <c r="G14" s="43">
        <v>799</v>
      </c>
      <c r="H14">
        <f t="shared" si="0"/>
        <v>595247</v>
      </c>
    </row>
    <row r="15" spans="1:8" ht="15.75" thickBot="1">
      <c r="A15" s="33">
        <v>41456</v>
      </c>
      <c r="B15" s="43">
        <v>306990</v>
      </c>
      <c r="C15" s="43">
        <v>0</v>
      </c>
      <c r="D15" s="43">
        <v>40000</v>
      </c>
      <c r="E15" s="43" t="s">
        <v>1185</v>
      </c>
      <c r="F15" s="43">
        <v>201945</v>
      </c>
      <c r="G15" s="43" t="s">
        <v>1186</v>
      </c>
      <c r="H15">
        <f t="shared" si="0"/>
        <v>548935</v>
      </c>
    </row>
    <row r="16" spans="1:8" ht="15.75" thickBot="1">
      <c r="A16" s="33">
        <v>41487</v>
      </c>
      <c r="B16" s="43">
        <v>371018</v>
      </c>
      <c r="C16" s="43">
        <v>0</v>
      </c>
      <c r="D16" s="43">
        <v>40000</v>
      </c>
      <c r="E16" s="43" t="s">
        <v>1185</v>
      </c>
      <c r="F16" s="43">
        <v>204960</v>
      </c>
      <c r="G16" s="43">
        <v>976</v>
      </c>
      <c r="H16">
        <f t="shared" si="0"/>
        <v>615978</v>
      </c>
    </row>
    <row r="17" spans="1:8" ht="15.75" thickBot="1">
      <c r="A17" s="33">
        <v>41518</v>
      </c>
      <c r="B17" s="43">
        <v>444935</v>
      </c>
      <c r="C17" s="43">
        <v>0</v>
      </c>
      <c r="D17" s="43">
        <v>40000</v>
      </c>
      <c r="E17" s="43" t="s">
        <v>1185</v>
      </c>
      <c r="F17" s="43">
        <v>210397</v>
      </c>
      <c r="G17" s="43">
        <v>0</v>
      </c>
      <c r="H17">
        <f t="shared" si="0"/>
        <v>695332</v>
      </c>
    </row>
    <row r="18" spans="1:8" ht="15.75" thickBot="1">
      <c r="A18" s="33">
        <v>41548</v>
      </c>
      <c r="B18" s="43">
        <v>429712</v>
      </c>
      <c r="C18" s="43">
        <v>0</v>
      </c>
      <c r="D18" s="43">
        <v>40000</v>
      </c>
      <c r="E18" s="43" t="s">
        <v>1185</v>
      </c>
      <c r="F18" s="43">
        <v>226008</v>
      </c>
      <c r="G18" s="43">
        <v>0</v>
      </c>
      <c r="H18">
        <f t="shared" si="0"/>
        <v>695720</v>
      </c>
    </row>
    <row r="19" spans="1:8" ht="15.75" thickBot="1">
      <c r="A19" s="34">
        <v>41579</v>
      </c>
      <c r="B19" s="35">
        <v>471140</v>
      </c>
      <c r="C19" s="35">
        <v>0</v>
      </c>
      <c r="D19" s="35">
        <v>20000</v>
      </c>
      <c r="E19" s="35" t="s">
        <v>1185</v>
      </c>
      <c r="F19" s="35">
        <v>234678</v>
      </c>
      <c r="G19" s="35">
        <v>0</v>
      </c>
      <c r="H19">
        <f t="shared" si="0"/>
        <v>725818</v>
      </c>
    </row>
    <row r="20" spans="1:8" ht="15.75" thickBot="1">
      <c r="A20" s="33">
        <v>41609</v>
      </c>
      <c r="B20" s="43">
        <v>564227</v>
      </c>
      <c r="C20" s="43">
        <v>0</v>
      </c>
      <c r="D20" s="43">
        <v>20000</v>
      </c>
      <c r="E20" s="43" t="s">
        <v>1185</v>
      </c>
      <c r="F20" s="43">
        <v>182898</v>
      </c>
      <c r="G20" s="43">
        <v>0</v>
      </c>
      <c r="H20">
        <f t="shared" si="0"/>
        <v>767125</v>
      </c>
    </row>
    <row r="21" spans="1:8" ht="15.75" thickBot="1">
      <c r="A21" s="33">
        <v>41640</v>
      </c>
      <c r="B21" s="43">
        <v>299940</v>
      </c>
      <c r="C21" s="43">
        <v>0</v>
      </c>
      <c r="D21" s="43">
        <v>20000</v>
      </c>
      <c r="E21" s="43" t="s">
        <v>1185</v>
      </c>
      <c r="F21" s="43">
        <v>180486</v>
      </c>
      <c r="G21" s="43">
        <v>0</v>
      </c>
      <c r="H21">
        <f t="shared" si="0"/>
        <v>500426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140625" customWidth="1"/>
    <col min="2" max="2" width="13.42578125" style="14" customWidth="1"/>
    <col min="3" max="3" width="13.7109375" customWidth="1"/>
    <col min="4" max="4" width="13.140625" customWidth="1"/>
    <col min="5" max="5" width="13.28515625" customWidth="1"/>
    <col min="6" max="6" width="12.5703125" customWidth="1"/>
    <col min="7" max="7" width="12.140625" customWidth="1"/>
    <col min="8" max="8" width="15.140625" customWidth="1"/>
  </cols>
  <sheetData>
    <row r="1" spans="1:8" ht="127.5">
      <c r="A1" s="29" t="s">
        <v>71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77466</v>
      </c>
      <c r="C9" s="43">
        <v>0</v>
      </c>
      <c r="D9" s="43">
        <v>0</v>
      </c>
      <c r="E9" s="43">
        <v>0</v>
      </c>
      <c r="F9" s="43">
        <v>92591</v>
      </c>
      <c r="G9" s="43" t="s">
        <v>1187</v>
      </c>
      <c r="H9">
        <f>B9+D9+F9</f>
        <v>170057</v>
      </c>
    </row>
    <row r="10" spans="1:8" ht="15.75" thickBot="1">
      <c r="A10" s="33">
        <v>41306</v>
      </c>
      <c r="B10" s="43">
        <v>110711</v>
      </c>
      <c r="C10" s="43">
        <v>0</v>
      </c>
      <c r="D10" s="43">
        <v>0</v>
      </c>
      <c r="E10" s="43">
        <v>0</v>
      </c>
      <c r="F10" s="43">
        <v>97998</v>
      </c>
      <c r="G10" s="43" t="s">
        <v>1188</v>
      </c>
      <c r="H10">
        <f t="shared" ref="H10:H21" si="0">B10+D10+F10</f>
        <v>208709</v>
      </c>
    </row>
    <row r="11" spans="1:8" ht="15.75" thickBot="1">
      <c r="A11" s="33">
        <v>41334</v>
      </c>
      <c r="B11" s="43">
        <v>88761</v>
      </c>
      <c r="C11" s="43">
        <v>0</v>
      </c>
      <c r="D11" s="43">
        <v>0</v>
      </c>
      <c r="E11" s="43">
        <v>0</v>
      </c>
      <c r="F11" s="43">
        <v>87599</v>
      </c>
      <c r="G11" s="43" t="s">
        <v>1189</v>
      </c>
      <c r="H11">
        <f t="shared" si="0"/>
        <v>176360</v>
      </c>
    </row>
    <row r="12" spans="1:8" ht="15.75" thickBot="1">
      <c r="A12" s="33">
        <v>41365</v>
      </c>
      <c r="B12" s="43">
        <v>74363</v>
      </c>
      <c r="C12" s="43">
        <v>0</v>
      </c>
      <c r="D12" s="43">
        <v>0</v>
      </c>
      <c r="E12" s="43">
        <v>0</v>
      </c>
      <c r="F12" s="43">
        <v>92431</v>
      </c>
      <c r="G12" s="43" t="s">
        <v>1190</v>
      </c>
      <c r="H12">
        <f t="shared" si="0"/>
        <v>166794</v>
      </c>
    </row>
    <row r="13" spans="1:8" ht="15.75" thickBot="1">
      <c r="A13" s="33">
        <v>41395</v>
      </c>
      <c r="B13" s="43">
        <v>86827</v>
      </c>
      <c r="C13" s="43">
        <v>0</v>
      </c>
      <c r="D13" s="43">
        <v>0</v>
      </c>
      <c r="E13" s="43">
        <v>0</v>
      </c>
      <c r="F13" s="43">
        <v>101480</v>
      </c>
      <c r="G13" s="43" t="s">
        <v>1191</v>
      </c>
      <c r="H13">
        <f t="shared" si="0"/>
        <v>188307</v>
      </c>
    </row>
    <row r="14" spans="1:8" ht="15.75" thickBot="1">
      <c r="A14" s="33">
        <v>41426</v>
      </c>
      <c r="B14" s="43">
        <v>84078</v>
      </c>
      <c r="C14" s="43">
        <v>0</v>
      </c>
      <c r="D14" s="43">
        <v>0</v>
      </c>
      <c r="E14" s="43">
        <v>0</v>
      </c>
      <c r="F14" s="43">
        <v>104383</v>
      </c>
      <c r="G14" s="43" t="s">
        <v>1192</v>
      </c>
      <c r="H14">
        <f t="shared" si="0"/>
        <v>188461</v>
      </c>
    </row>
    <row r="15" spans="1:8" ht="15.75" thickBot="1">
      <c r="A15" s="33">
        <v>41456</v>
      </c>
      <c r="B15" s="43">
        <v>77802</v>
      </c>
      <c r="C15" s="43">
        <v>0</v>
      </c>
      <c r="D15" s="43">
        <v>0</v>
      </c>
      <c r="E15" s="43">
        <v>0</v>
      </c>
      <c r="F15" s="43">
        <v>111634</v>
      </c>
      <c r="G15" s="43" t="s">
        <v>1193</v>
      </c>
      <c r="H15">
        <f t="shared" si="0"/>
        <v>189436</v>
      </c>
    </row>
    <row r="16" spans="1:8" ht="15.75" thickBot="1">
      <c r="A16" s="33">
        <v>41487</v>
      </c>
      <c r="B16" s="43">
        <v>84808</v>
      </c>
      <c r="C16" s="43">
        <v>0</v>
      </c>
      <c r="D16" s="43">
        <v>0</v>
      </c>
      <c r="E16" s="43">
        <v>0</v>
      </c>
      <c r="F16" s="43">
        <v>113603</v>
      </c>
      <c r="G16" s="43" t="s">
        <v>1194</v>
      </c>
      <c r="H16">
        <f t="shared" si="0"/>
        <v>198411</v>
      </c>
    </row>
    <row r="17" spans="1:8" ht="15.75" thickBot="1">
      <c r="A17" s="33">
        <v>41518</v>
      </c>
      <c r="B17" s="43">
        <v>131699</v>
      </c>
      <c r="C17" s="43">
        <v>0</v>
      </c>
      <c r="D17" s="43">
        <v>0</v>
      </c>
      <c r="E17" s="43">
        <v>0</v>
      </c>
      <c r="F17" s="43">
        <v>126735</v>
      </c>
      <c r="G17" s="43" t="s">
        <v>1195</v>
      </c>
      <c r="H17">
        <f t="shared" si="0"/>
        <v>258434</v>
      </c>
    </row>
    <row r="18" spans="1:8" ht="15.75" thickBot="1">
      <c r="A18" s="33">
        <v>41548</v>
      </c>
      <c r="B18" s="43">
        <v>218795</v>
      </c>
      <c r="C18" s="43">
        <v>0</v>
      </c>
      <c r="D18" s="43">
        <v>0</v>
      </c>
      <c r="E18" s="43">
        <v>0</v>
      </c>
      <c r="F18" s="43">
        <v>83495</v>
      </c>
      <c r="G18" s="43">
        <v>0</v>
      </c>
      <c r="H18">
        <f t="shared" si="0"/>
        <v>302290</v>
      </c>
    </row>
    <row r="19" spans="1:8" ht="15.75" thickBot="1">
      <c r="A19" s="34">
        <v>41579</v>
      </c>
      <c r="B19" s="35">
        <v>146690</v>
      </c>
      <c r="C19" s="35">
        <v>0</v>
      </c>
      <c r="D19" s="35">
        <v>0</v>
      </c>
      <c r="E19" s="35">
        <v>0</v>
      </c>
      <c r="F19" s="35">
        <v>86963</v>
      </c>
      <c r="G19" s="35">
        <v>0</v>
      </c>
      <c r="H19">
        <f t="shared" si="0"/>
        <v>233653</v>
      </c>
    </row>
    <row r="20" spans="1:8" ht="15.75" thickBot="1">
      <c r="A20" s="33">
        <v>41609</v>
      </c>
      <c r="B20" s="43">
        <v>211031</v>
      </c>
      <c r="C20" s="43">
        <v>0</v>
      </c>
      <c r="D20" s="43">
        <v>0</v>
      </c>
      <c r="E20" s="43">
        <v>0</v>
      </c>
      <c r="F20" s="43">
        <v>94454</v>
      </c>
      <c r="G20" s="43">
        <v>0</v>
      </c>
      <c r="H20">
        <f t="shared" si="0"/>
        <v>305485</v>
      </c>
    </row>
    <row r="21" spans="1:8" ht="15.75" thickBot="1">
      <c r="A21" s="33">
        <v>41640</v>
      </c>
      <c r="B21" s="43">
        <v>228891</v>
      </c>
      <c r="C21" s="43">
        <v>0</v>
      </c>
      <c r="D21" s="43">
        <v>0</v>
      </c>
      <c r="E21" s="43">
        <v>0</v>
      </c>
      <c r="F21" s="43">
        <v>106730</v>
      </c>
      <c r="G21" s="43">
        <v>0</v>
      </c>
      <c r="H21">
        <f t="shared" si="0"/>
        <v>335621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5703125" customWidth="1"/>
    <col min="2" max="2" width="14.7109375" style="14" customWidth="1"/>
    <col min="3" max="3" width="12" customWidth="1"/>
    <col min="4" max="4" width="12.85546875" customWidth="1"/>
    <col min="5" max="5" width="15" customWidth="1"/>
    <col min="6" max="6" width="13.85546875" customWidth="1"/>
    <col min="7" max="7" width="14" customWidth="1"/>
    <col min="8" max="8" width="15.7109375" customWidth="1"/>
  </cols>
  <sheetData>
    <row r="1" spans="1:8" ht="76.5">
      <c r="A1" s="29" t="s">
        <v>44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7990802</v>
      </c>
      <c r="C9" s="43" t="s">
        <v>1196</v>
      </c>
      <c r="D9" s="43">
        <v>0</v>
      </c>
      <c r="E9" s="43">
        <v>0</v>
      </c>
      <c r="F9" s="43">
        <v>4323719</v>
      </c>
      <c r="G9" s="43" t="s">
        <v>1197</v>
      </c>
      <c r="H9">
        <f>B9+D9+F9</f>
        <v>12314521</v>
      </c>
    </row>
    <row r="10" spans="1:8" ht="15.75" thickBot="1">
      <c r="A10" s="33">
        <v>41306</v>
      </c>
      <c r="B10" s="43">
        <v>7966102</v>
      </c>
      <c r="C10" s="43" t="s">
        <v>1198</v>
      </c>
      <c r="D10" s="43">
        <v>0</v>
      </c>
      <c r="E10" s="43">
        <v>0</v>
      </c>
      <c r="F10" s="43">
        <v>4642097</v>
      </c>
      <c r="G10" s="43" t="s">
        <v>1199</v>
      </c>
      <c r="H10">
        <f t="shared" ref="H10:H21" si="0">B10+D10+F10</f>
        <v>12608199</v>
      </c>
    </row>
    <row r="11" spans="1:8" ht="15.75" thickBot="1">
      <c r="A11" s="33">
        <v>41334</v>
      </c>
      <c r="B11" s="43">
        <v>8016340</v>
      </c>
      <c r="C11" s="43" t="s">
        <v>1200</v>
      </c>
      <c r="D11" s="43">
        <v>0</v>
      </c>
      <c r="E11" s="43">
        <v>0</v>
      </c>
      <c r="F11" s="43">
        <v>4964101</v>
      </c>
      <c r="G11" s="43" t="s">
        <v>1201</v>
      </c>
      <c r="H11">
        <f t="shared" si="0"/>
        <v>12980441</v>
      </c>
    </row>
    <row r="12" spans="1:8" ht="15.75" thickBot="1">
      <c r="A12" s="33">
        <v>41365</v>
      </c>
      <c r="B12" s="43">
        <v>8108525</v>
      </c>
      <c r="C12" s="43" t="s">
        <v>1202</v>
      </c>
      <c r="D12" s="43">
        <v>0</v>
      </c>
      <c r="E12" s="43">
        <v>0</v>
      </c>
      <c r="F12" s="43">
        <v>5087845</v>
      </c>
      <c r="G12" s="43" t="s">
        <v>1203</v>
      </c>
      <c r="H12">
        <f t="shared" si="0"/>
        <v>13196370</v>
      </c>
    </row>
    <row r="13" spans="1:8" ht="15.75" thickBot="1">
      <c r="A13" s="33">
        <v>41395</v>
      </c>
      <c r="B13" s="43">
        <v>8187663</v>
      </c>
      <c r="C13" s="43" t="s">
        <v>1204</v>
      </c>
      <c r="D13" s="43">
        <v>0</v>
      </c>
      <c r="E13" s="43">
        <v>0</v>
      </c>
      <c r="F13" s="43">
        <v>5234567</v>
      </c>
      <c r="G13" s="43" t="s">
        <v>1205</v>
      </c>
      <c r="H13">
        <f t="shared" si="0"/>
        <v>13422230</v>
      </c>
    </row>
    <row r="14" spans="1:8" ht="15.75" thickBot="1">
      <c r="A14" s="33">
        <v>41426</v>
      </c>
      <c r="B14" s="43">
        <v>8760919</v>
      </c>
      <c r="C14" s="43" t="s">
        <v>1206</v>
      </c>
      <c r="D14" s="43">
        <v>0</v>
      </c>
      <c r="E14" s="43">
        <v>0</v>
      </c>
      <c r="F14" s="43">
        <v>5613994</v>
      </c>
      <c r="G14" s="43" t="s">
        <v>1207</v>
      </c>
      <c r="H14">
        <f t="shared" si="0"/>
        <v>14374913</v>
      </c>
    </row>
    <row r="15" spans="1:8" ht="15.75" thickBot="1">
      <c r="A15" s="33">
        <v>41456</v>
      </c>
      <c r="B15" s="43">
        <v>7678057</v>
      </c>
      <c r="C15" s="43" t="s">
        <v>1208</v>
      </c>
      <c r="D15" s="43">
        <v>0</v>
      </c>
      <c r="E15" s="43">
        <v>0</v>
      </c>
      <c r="F15" s="43">
        <v>5461813</v>
      </c>
      <c r="G15" s="43" t="s">
        <v>1209</v>
      </c>
      <c r="H15">
        <f t="shared" si="0"/>
        <v>13139870</v>
      </c>
    </row>
    <row r="16" spans="1:8" ht="15.75" thickBot="1">
      <c r="A16" s="33">
        <v>41487</v>
      </c>
      <c r="B16" s="43">
        <v>7417478</v>
      </c>
      <c r="C16" s="43" t="s">
        <v>1210</v>
      </c>
      <c r="D16" s="43">
        <v>0</v>
      </c>
      <c r="E16" s="43">
        <v>0</v>
      </c>
      <c r="F16" s="43">
        <v>5782131</v>
      </c>
      <c r="G16" s="43" t="s">
        <v>1211</v>
      </c>
      <c r="H16">
        <f t="shared" si="0"/>
        <v>13199609</v>
      </c>
    </row>
    <row r="17" spans="1:8" ht="15.75" thickBot="1">
      <c r="A17" s="33">
        <v>41518</v>
      </c>
      <c r="B17" s="43">
        <v>7538207</v>
      </c>
      <c r="C17" s="43" t="s">
        <v>1212</v>
      </c>
      <c r="D17" s="43">
        <v>0</v>
      </c>
      <c r="E17" s="43">
        <v>0</v>
      </c>
      <c r="F17" s="43">
        <v>6134253</v>
      </c>
      <c r="G17" s="43" t="s">
        <v>1213</v>
      </c>
      <c r="H17">
        <f t="shared" si="0"/>
        <v>13672460</v>
      </c>
    </row>
    <row r="18" spans="1:8" ht="15.75" thickBot="1">
      <c r="A18" s="34">
        <v>41548</v>
      </c>
      <c r="B18" s="35">
        <v>7885562</v>
      </c>
      <c r="C18" s="35" t="s">
        <v>1214</v>
      </c>
      <c r="D18" s="35">
        <v>0</v>
      </c>
      <c r="E18" s="35">
        <v>0</v>
      </c>
      <c r="F18" s="35">
        <v>6577842</v>
      </c>
      <c r="G18" s="35" t="s">
        <v>1215</v>
      </c>
      <c r="H18">
        <f t="shared" si="0"/>
        <v>14463404</v>
      </c>
    </row>
    <row r="19" spans="1:8" ht="15.75" thickBot="1">
      <c r="A19" s="33">
        <v>41579</v>
      </c>
      <c r="B19" s="43">
        <v>8574628</v>
      </c>
      <c r="C19" s="43" t="s">
        <v>1216</v>
      </c>
      <c r="D19" s="43">
        <v>0</v>
      </c>
      <c r="E19" s="43">
        <v>0</v>
      </c>
      <c r="F19" s="43">
        <v>6867897</v>
      </c>
      <c r="G19" s="43" t="s">
        <v>1217</v>
      </c>
      <c r="H19">
        <f t="shared" si="0"/>
        <v>15442525</v>
      </c>
    </row>
    <row r="20" spans="1:8" ht="15.75" thickBot="1">
      <c r="A20" s="33">
        <v>41609</v>
      </c>
      <c r="B20" s="43">
        <v>10367823</v>
      </c>
      <c r="C20" s="43" t="s">
        <v>1218</v>
      </c>
      <c r="D20" s="43">
        <v>0</v>
      </c>
      <c r="E20" s="43">
        <v>0</v>
      </c>
      <c r="F20" s="43">
        <v>7170476</v>
      </c>
      <c r="G20" s="43" t="s">
        <v>1219</v>
      </c>
      <c r="H20">
        <f t="shared" si="0"/>
        <v>17538299</v>
      </c>
    </row>
    <row r="21" spans="1:8" ht="15.75" thickBot="1">
      <c r="A21" s="33">
        <v>41640</v>
      </c>
      <c r="B21" s="43">
        <v>8714285</v>
      </c>
      <c r="C21" s="43" t="s">
        <v>1220</v>
      </c>
      <c r="D21" s="43">
        <v>0</v>
      </c>
      <c r="E21" s="43">
        <v>0</v>
      </c>
      <c r="F21" s="43">
        <v>7204906</v>
      </c>
      <c r="G21" s="43" t="s">
        <v>1221</v>
      </c>
      <c r="H21">
        <f t="shared" si="0"/>
        <v>15919191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9" sqref="H9:H21"/>
    </sheetView>
  </sheetViews>
  <sheetFormatPr defaultRowHeight="15"/>
  <cols>
    <col min="1" max="1" width="14.85546875" customWidth="1"/>
    <col min="2" max="2" width="14" style="14" customWidth="1"/>
    <col min="3" max="3" width="13.28515625" customWidth="1"/>
    <col min="4" max="4" width="14" customWidth="1"/>
    <col min="5" max="5" width="14.7109375" customWidth="1"/>
    <col min="6" max="6" width="11.7109375" customWidth="1"/>
    <col min="7" max="7" width="13.7109375" customWidth="1"/>
    <col min="8" max="8" width="14.42578125" customWidth="1"/>
  </cols>
  <sheetData>
    <row r="1" spans="1:8" ht="127.5">
      <c r="A1" s="29" t="s">
        <v>87</v>
      </c>
      <c r="B1"/>
    </row>
    <row r="2" spans="1:8">
      <c r="B2"/>
    </row>
    <row r="3" spans="1:8">
      <c r="B3"/>
    </row>
    <row r="4" spans="1:8">
      <c r="A4" s="30" t="s">
        <v>89</v>
      </c>
      <c r="B4"/>
    </row>
    <row r="5" spans="1:8" ht="15" customHeight="1">
      <c r="B5"/>
    </row>
    <row r="6" spans="1:8" ht="48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43" t="s">
        <v>180</v>
      </c>
      <c r="D8" s="81"/>
      <c r="E8" s="43" t="s">
        <v>180</v>
      </c>
      <c r="F8" s="81"/>
      <c r="G8" s="43" t="s">
        <v>180</v>
      </c>
    </row>
    <row r="9" spans="1:8" ht="15.75" thickBot="1">
      <c r="A9" s="33">
        <v>41275</v>
      </c>
      <c r="B9" s="43">
        <v>0</v>
      </c>
      <c r="C9" s="43">
        <v>0</v>
      </c>
      <c r="D9" s="43">
        <v>0</v>
      </c>
      <c r="E9" s="43">
        <v>0</v>
      </c>
      <c r="F9" s="43">
        <v>636</v>
      </c>
      <c r="G9" s="43">
        <v>16</v>
      </c>
      <c r="H9">
        <f>B9+D9+F9</f>
        <v>636</v>
      </c>
    </row>
    <row r="10" spans="1:8" ht="15.75" thickBot="1">
      <c r="A10" s="33">
        <v>41306</v>
      </c>
      <c r="B10" s="43">
        <v>0</v>
      </c>
      <c r="C10" s="43">
        <v>0</v>
      </c>
      <c r="D10" s="43">
        <v>0</v>
      </c>
      <c r="E10" s="43">
        <v>0</v>
      </c>
      <c r="F10" s="43">
        <v>675</v>
      </c>
      <c r="G10" s="43">
        <v>17</v>
      </c>
      <c r="H10">
        <f t="shared" ref="H10:H21" si="0">B10+D10+F10</f>
        <v>675</v>
      </c>
    </row>
    <row r="11" spans="1:8" ht="15.75" thickBot="1">
      <c r="A11" s="33">
        <v>41334</v>
      </c>
      <c r="B11" s="43">
        <v>0</v>
      </c>
      <c r="C11" s="43">
        <v>0</v>
      </c>
      <c r="D11" s="43">
        <v>0</v>
      </c>
      <c r="E11" s="43">
        <v>0</v>
      </c>
      <c r="F11" s="43">
        <v>456</v>
      </c>
      <c r="G11" s="43">
        <v>16</v>
      </c>
      <c r="H11">
        <f t="shared" si="0"/>
        <v>456</v>
      </c>
    </row>
    <row r="12" spans="1:8" ht="15.75" thickBot="1">
      <c r="A12" s="33">
        <v>41365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>
        <f t="shared" si="0"/>
        <v>0</v>
      </c>
    </row>
    <row r="13" spans="1:8" ht="15.75" thickBot="1">
      <c r="A13" s="33">
        <v>41395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>
        <f t="shared" si="0"/>
        <v>0</v>
      </c>
    </row>
    <row r="14" spans="1:8" ht="15.75" thickBot="1">
      <c r="A14" s="33">
        <v>41426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>
        <f t="shared" si="0"/>
        <v>0</v>
      </c>
    </row>
    <row r="15" spans="1:8" ht="15.75" thickBot="1">
      <c r="A15" s="33">
        <v>41456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>
        <f t="shared" si="0"/>
        <v>0</v>
      </c>
    </row>
    <row r="16" spans="1:8" ht="15.75" thickBot="1">
      <c r="A16" s="33">
        <v>41487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>
        <f t="shared" si="0"/>
        <v>0</v>
      </c>
    </row>
    <row r="17" spans="1:8" ht="15.75" thickBot="1">
      <c r="A17" s="33">
        <v>41518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>
        <f t="shared" si="0"/>
        <v>0</v>
      </c>
    </row>
    <row r="18" spans="1:8" ht="15.75" thickBot="1">
      <c r="A18" s="33">
        <v>41548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>
        <f t="shared" si="0"/>
        <v>0</v>
      </c>
    </row>
    <row r="19" spans="1:8" ht="15.75" thickBot="1">
      <c r="A19" s="34">
        <v>41579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>
        <f t="shared" si="0"/>
        <v>0</v>
      </c>
    </row>
    <row r="20" spans="1:8" ht="15.75" thickBot="1">
      <c r="A20" s="33">
        <v>41609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>
        <f t="shared" si="0"/>
        <v>0</v>
      </c>
    </row>
    <row r="21" spans="1:8" ht="15.75" thickBot="1">
      <c r="A21" s="33">
        <v>41640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>
        <f t="shared" si="0"/>
        <v>0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"/>
  <sheetViews>
    <sheetView zoomScale="120" zoomScaleNormal="120" workbookViewId="0">
      <selection activeCell="H9" sqref="H9:H21"/>
    </sheetView>
  </sheetViews>
  <sheetFormatPr defaultRowHeight="15"/>
  <cols>
    <col min="1" max="1" width="12.7109375" customWidth="1"/>
    <col min="2" max="2" width="12.85546875" style="15" customWidth="1"/>
    <col min="3" max="3" width="12.7109375" style="2" customWidth="1"/>
    <col min="4" max="4" width="12.7109375" customWidth="1"/>
    <col min="5" max="5" width="12.7109375" style="2" customWidth="1"/>
    <col min="6" max="9" width="12.7109375" customWidth="1"/>
    <col min="10" max="10" width="14.140625" style="2" customWidth="1"/>
  </cols>
  <sheetData>
    <row r="1" spans="1:8" ht="43.5">
      <c r="A1" s="30" t="s">
        <v>3</v>
      </c>
      <c r="B1"/>
      <c r="C1"/>
      <c r="E1"/>
    </row>
    <row r="2" spans="1:8" ht="15" customHeight="1">
      <c r="B2"/>
      <c r="C2"/>
      <c r="E2"/>
    </row>
    <row r="3" spans="1:8" ht="15" customHeight="1">
      <c r="B3"/>
      <c r="C3"/>
      <c r="E3"/>
    </row>
    <row r="4" spans="1:8">
      <c r="A4" s="30" t="s">
        <v>89</v>
      </c>
      <c r="B4"/>
      <c r="C4"/>
      <c r="E4"/>
    </row>
    <row r="5" spans="1:8">
      <c r="B5"/>
      <c r="C5"/>
      <c r="E5"/>
    </row>
    <row r="6" spans="1:8" ht="60" customHeight="1" thickBot="1">
      <c r="A6" s="77" t="s">
        <v>1</v>
      </c>
      <c r="B6" s="79" t="s">
        <v>175</v>
      </c>
      <c r="C6" s="79"/>
      <c r="D6" s="79" t="s">
        <v>176</v>
      </c>
      <c r="E6" s="79"/>
      <c r="F6" s="79" t="s">
        <v>177</v>
      </c>
      <c r="G6" s="79"/>
      <c r="H6" t="s">
        <v>201</v>
      </c>
    </row>
    <row r="7" spans="1:8" ht="25.5">
      <c r="A7" s="77"/>
      <c r="B7" s="80" t="s">
        <v>178</v>
      </c>
      <c r="C7" s="31" t="s">
        <v>179</v>
      </c>
      <c r="D7" s="80" t="s">
        <v>178</v>
      </c>
      <c r="E7" s="31" t="s">
        <v>179</v>
      </c>
      <c r="F7" s="80" t="s">
        <v>178</v>
      </c>
      <c r="G7" s="31" t="s">
        <v>179</v>
      </c>
    </row>
    <row r="8" spans="1:8" ht="15.75" thickBot="1">
      <c r="A8" s="78"/>
      <c r="B8" s="81"/>
      <c r="C8" s="32" t="s">
        <v>180</v>
      </c>
      <c r="D8" s="81"/>
      <c r="E8" s="32" t="s">
        <v>180</v>
      </c>
      <c r="F8" s="81"/>
      <c r="G8" s="32" t="s">
        <v>180</v>
      </c>
    </row>
    <row r="9" spans="1:8" ht="15.75" thickBot="1">
      <c r="A9" s="33">
        <v>41275</v>
      </c>
      <c r="B9" s="32">
        <v>1906471</v>
      </c>
      <c r="C9" s="32">
        <v>0</v>
      </c>
      <c r="D9" s="32">
        <v>0</v>
      </c>
      <c r="E9" s="32">
        <v>0</v>
      </c>
      <c r="F9" s="32">
        <v>459724</v>
      </c>
      <c r="G9" s="32" t="s">
        <v>183</v>
      </c>
      <c r="H9">
        <f>B9+D9+F9</f>
        <v>2366195</v>
      </c>
    </row>
    <row r="10" spans="1:8" ht="15.75" thickBot="1">
      <c r="A10" s="33">
        <v>41306</v>
      </c>
      <c r="B10" s="32">
        <v>1861469</v>
      </c>
      <c r="C10" s="32">
        <v>0</v>
      </c>
      <c r="D10" s="32">
        <v>0</v>
      </c>
      <c r="E10" s="32">
        <v>0</v>
      </c>
      <c r="F10" s="32">
        <v>477943</v>
      </c>
      <c r="G10" s="32" t="s">
        <v>183</v>
      </c>
      <c r="H10">
        <f t="shared" ref="H10:H21" si="0">B10+D10+F10</f>
        <v>2339412</v>
      </c>
    </row>
    <row r="11" spans="1:8" ht="15.75" thickBot="1">
      <c r="A11" s="33">
        <v>41334</v>
      </c>
      <c r="B11" s="32">
        <v>1866662</v>
      </c>
      <c r="C11" s="32">
        <v>0</v>
      </c>
      <c r="D11" s="32">
        <v>0</v>
      </c>
      <c r="E11" s="32">
        <v>0</v>
      </c>
      <c r="F11" s="32">
        <v>493753</v>
      </c>
      <c r="G11" s="32" t="s">
        <v>184</v>
      </c>
      <c r="H11">
        <f t="shared" si="0"/>
        <v>2360415</v>
      </c>
    </row>
    <row r="12" spans="1:8" ht="15.75" thickBot="1">
      <c r="A12" s="33">
        <v>41365</v>
      </c>
      <c r="B12" s="32">
        <v>1458038</v>
      </c>
      <c r="C12" s="32">
        <v>0</v>
      </c>
      <c r="D12" s="32">
        <v>0</v>
      </c>
      <c r="E12" s="32">
        <v>0</v>
      </c>
      <c r="F12" s="32">
        <v>507250</v>
      </c>
      <c r="G12" s="32" t="s">
        <v>185</v>
      </c>
      <c r="H12">
        <f t="shared" si="0"/>
        <v>1965288</v>
      </c>
    </row>
    <row r="13" spans="1:8" ht="15.75" thickBot="1">
      <c r="A13" s="33">
        <v>41395</v>
      </c>
      <c r="B13" s="32">
        <v>1498935</v>
      </c>
      <c r="C13" s="32">
        <v>0</v>
      </c>
      <c r="D13" s="32">
        <v>0</v>
      </c>
      <c r="E13" s="32">
        <v>0</v>
      </c>
      <c r="F13" s="32">
        <v>365097</v>
      </c>
      <c r="G13" s="32" t="s">
        <v>186</v>
      </c>
      <c r="H13">
        <f t="shared" si="0"/>
        <v>1864032</v>
      </c>
    </row>
    <row r="14" spans="1:8" ht="15.75" thickBot="1">
      <c r="A14" s="33">
        <v>41426</v>
      </c>
      <c r="B14" s="32">
        <v>1465084</v>
      </c>
      <c r="C14" s="32">
        <v>0</v>
      </c>
      <c r="D14" s="32">
        <v>0</v>
      </c>
      <c r="E14" s="32">
        <v>0</v>
      </c>
      <c r="F14" s="32">
        <v>367269</v>
      </c>
      <c r="G14" s="32" t="s">
        <v>187</v>
      </c>
      <c r="H14">
        <f t="shared" si="0"/>
        <v>1832353</v>
      </c>
    </row>
    <row r="15" spans="1:8" ht="15.75" thickBot="1">
      <c r="A15" s="33">
        <v>41456</v>
      </c>
      <c r="B15" s="32">
        <v>1380671</v>
      </c>
      <c r="C15" s="32">
        <v>0</v>
      </c>
      <c r="D15" s="32">
        <v>0</v>
      </c>
      <c r="E15" s="32">
        <v>0</v>
      </c>
      <c r="F15" s="32">
        <v>347743</v>
      </c>
      <c r="G15" s="32" t="s">
        <v>188</v>
      </c>
      <c r="H15">
        <f t="shared" si="0"/>
        <v>1728414</v>
      </c>
    </row>
    <row r="16" spans="1:8" ht="15.75" thickBot="1">
      <c r="A16" s="33">
        <v>41487</v>
      </c>
      <c r="B16" s="32">
        <v>1457073</v>
      </c>
      <c r="C16" s="32" t="s">
        <v>189</v>
      </c>
      <c r="D16" s="32">
        <v>0</v>
      </c>
      <c r="E16" s="32">
        <v>0</v>
      </c>
      <c r="F16" s="32">
        <v>262415</v>
      </c>
      <c r="G16" s="32" t="s">
        <v>190</v>
      </c>
      <c r="H16">
        <f t="shared" si="0"/>
        <v>1719488</v>
      </c>
    </row>
    <row r="17" spans="1:8" ht="15.75" thickBot="1">
      <c r="A17" s="34">
        <v>41518</v>
      </c>
      <c r="B17" s="35">
        <v>1437555</v>
      </c>
      <c r="C17" s="35" t="s">
        <v>191</v>
      </c>
      <c r="D17" s="35">
        <v>0</v>
      </c>
      <c r="E17" s="35">
        <v>0</v>
      </c>
      <c r="F17" s="35">
        <v>263718</v>
      </c>
      <c r="G17" s="35" t="s">
        <v>192</v>
      </c>
      <c r="H17">
        <f t="shared" si="0"/>
        <v>1701273</v>
      </c>
    </row>
    <row r="18" spans="1:8" ht="15.75" thickBot="1">
      <c r="A18" s="33">
        <v>41548</v>
      </c>
      <c r="B18" s="32">
        <v>1443445</v>
      </c>
      <c r="C18" s="32" t="s">
        <v>193</v>
      </c>
      <c r="D18" s="32">
        <v>0</v>
      </c>
      <c r="E18" s="32">
        <v>0</v>
      </c>
      <c r="F18" s="32">
        <v>272008</v>
      </c>
      <c r="G18" s="32" t="s">
        <v>194</v>
      </c>
      <c r="H18">
        <f t="shared" si="0"/>
        <v>1715453</v>
      </c>
    </row>
    <row r="19" spans="1:8" ht="15.75" thickBot="1">
      <c r="A19" s="33">
        <v>41579</v>
      </c>
      <c r="B19" s="32">
        <v>1497961</v>
      </c>
      <c r="C19" s="32" t="s">
        <v>195</v>
      </c>
      <c r="D19" s="32">
        <v>0</v>
      </c>
      <c r="E19" s="32">
        <v>0</v>
      </c>
      <c r="F19" s="32">
        <v>301576</v>
      </c>
      <c r="G19" s="32" t="s">
        <v>196</v>
      </c>
      <c r="H19">
        <f t="shared" si="0"/>
        <v>1799537</v>
      </c>
    </row>
    <row r="20" spans="1:8" ht="15.75" thickBot="1">
      <c r="A20" s="33">
        <v>41609</v>
      </c>
      <c r="B20" s="32">
        <v>1548715</v>
      </c>
      <c r="C20" s="32" t="s">
        <v>197</v>
      </c>
      <c r="D20" s="32">
        <v>0</v>
      </c>
      <c r="E20" s="32">
        <v>0</v>
      </c>
      <c r="F20" s="32">
        <v>313639</v>
      </c>
      <c r="G20" s="32" t="s">
        <v>198</v>
      </c>
      <c r="H20">
        <f t="shared" si="0"/>
        <v>1862354</v>
      </c>
    </row>
    <row r="21" spans="1:8" ht="15.75" thickBot="1">
      <c r="A21" s="33">
        <v>41640</v>
      </c>
      <c r="B21" s="32">
        <v>1216170</v>
      </c>
      <c r="C21" s="32" t="s">
        <v>199</v>
      </c>
      <c r="D21" s="32">
        <v>0</v>
      </c>
      <c r="E21" s="32">
        <v>0</v>
      </c>
      <c r="F21" s="32">
        <v>265995</v>
      </c>
      <c r="G21" s="32" t="s">
        <v>200</v>
      </c>
      <c r="H21">
        <f t="shared" si="0"/>
        <v>1482165</v>
      </c>
    </row>
  </sheetData>
  <mergeCells count="7">
    <mergeCell ref="A6:A8"/>
    <mergeCell ref="B6:C6"/>
    <mergeCell ref="D6:E6"/>
    <mergeCell ref="F6:G6"/>
    <mergeCell ref="B7:B8"/>
    <mergeCell ref="D7:D8"/>
    <mergeCell ref="F7:F8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91</vt:i4>
      </vt:variant>
    </vt:vector>
  </HeadingPairs>
  <TitlesOfParts>
    <vt:vector size="91" baseType="lpstr">
      <vt:lpstr>результаты кредитов</vt:lpstr>
      <vt:lpstr>результаты просрочек</vt:lpstr>
      <vt:lpstr>доля</vt:lpstr>
      <vt:lpstr>просрочки</vt:lpstr>
      <vt:lpstr>кредиты</vt:lpstr>
      <vt:lpstr>Субъекты</vt:lpstr>
      <vt:lpstr>Белгородская</vt:lpstr>
      <vt:lpstr>Брянская</vt:lpstr>
      <vt:lpstr>Владимирская</vt:lpstr>
      <vt:lpstr>Воронежская</vt:lpstr>
      <vt:lpstr>Ивановская</vt:lpstr>
      <vt:lpstr>Калужская</vt:lpstr>
      <vt:lpstr>Костромская</vt:lpstr>
      <vt:lpstr>Курская</vt:lpstr>
      <vt:lpstr>Липецкая</vt:lpstr>
      <vt:lpstr>г.Москва</vt:lpstr>
      <vt:lpstr>МО</vt:lpstr>
      <vt:lpstr>Орловская</vt:lpstr>
      <vt:lpstr>Рязанская</vt:lpstr>
      <vt:lpstr>Смоленская</vt:lpstr>
      <vt:lpstr>Тамбовская</vt:lpstr>
      <vt:lpstr>Тверская</vt:lpstr>
      <vt:lpstr>Тульская</vt:lpstr>
      <vt:lpstr>Ярославская</vt:lpstr>
      <vt:lpstr>Архангельская</vt:lpstr>
      <vt:lpstr>Ненецкий АО</vt:lpstr>
      <vt:lpstr>Вологодская</vt:lpstr>
      <vt:lpstr>СПб</vt:lpstr>
      <vt:lpstr>Калининградская</vt:lpstr>
      <vt:lpstr>Ленинградская</vt:lpstr>
      <vt:lpstr>Мурманская</vt:lpstr>
      <vt:lpstr>Новгородская</vt:lpstr>
      <vt:lpstr>Псковская</vt:lpstr>
      <vt:lpstr>Карелия</vt:lpstr>
      <vt:lpstr>Коми</vt:lpstr>
      <vt:lpstr>Астраханская</vt:lpstr>
      <vt:lpstr>Волгоградская</vt:lpstr>
      <vt:lpstr>Краснодарский край</vt:lpstr>
      <vt:lpstr>Адыгея</vt:lpstr>
      <vt:lpstr>Калмыкия</vt:lpstr>
      <vt:lpstr>Ростовская</vt:lpstr>
      <vt:lpstr>Кабардино-Балкарская</vt:lpstr>
      <vt:lpstr>Карачаево-Черкесская</vt:lpstr>
      <vt:lpstr>Дагестан</vt:lpstr>
      <vt:lpstr>Ингушетия</vt:lpstr>
      <vt:lpstr>Осетия</vt:lpstr>
      <vt:lpstr>Ставрополье</vt:lpstr>
      <vt:lpstr>Чечня</vt:lpstr>
      <vt:lpstr>Кировская</vt:lpstr>
      <vt:lpstr>Нижегородская</vt:lpstr>
      <vt:lpstr>Оренбургская</vt:lpstr>
      <vt:lpstr>Пензенская</vt:lpstr>
      <vt:lpstr>Пермский край</vt:lpstr>
      <vt:lpstr>Башкортостан</vt:lpstr>
      <vt:lpstr>Марий Эл</vt:lpstr>
      <vt:lpstr>Мордовия</vt:lpstr>
      <vt:lpstr>Татарстан</vt:lpstr>
      <vt:lpstr>Самарская</vt:lpstr>
      <vt:lpstr>Саратовская</vt:lpstr>
      <vt:lpstr>Удмуртия</vt:lpstr>
      <vt:lpstr>Ульяновская</vt:lpstr>
      <vt:lpstr>Чувашия</vt:lpstr>
      <vt:lpstr>Курганская</vt:lpstr>
      <vt:lpstr>Свердловская</vt:lpstr>
      <vt:lpstr>Тюменская</vt:lpstr>
      <vt:lpstr>Ханты-Мансийский АО</vt:lpstr>
      <vt:lpstr>Ямало-Ненеский АО</vt:lpstr>
      <vt:lpstr>Челябинская</vt:lpstr>
      <vt:lpstr>Алтайский край</vt:lpstr>
      <vt:lpstr>Забайкальский край</vt:lpstr>
      <vt:lpstr>Иркутская</vt:lpstr>
      <vt:lpstr>Кемеровская</vt:lpstr>
      <vt:lpstr>Красноярский край</vt:lpstr>
      <vt:lpstr>Новосибирская</vt:lpstr>
      <vt:lpstr>Омская</vt:lpstr>
      <vt:lpstr>Алтай</vt:lpstr>
      <vt:lpstr>Бурятия</vt:lpstr>
      <vt:lpstr>Тыва</vt:lpstr>
      <vt:lpstr>Хакасия</vt:lpstr>
      <vt:lpstr>Томская</vt:lpstr>
      <vt:lpstr>Амурская</vt:lpstr>
      <vt:lpstr>Еврейская АО</vt:lpstr>
      <vt:lpstr>Камчатский край</vt:lpstr>
      <vt:lpstr>Магаданская</vt:lpstr>
      <vt:lpstr>Приморский край</vt:lpstr>
      <vt:lpstr>Саха-Якутия</vt:lpstr>
      <vt:lpstr>Сахалинская </vt:lpstr>
      <vt:lpstr>Хабаровский край</vt:lpstr>
      <vt:lpstr>Чукотский АО</vt:lpstr>
      <vt:lpstr>Крым</vt:lpstr>
      <vt:lpstr>Севастополь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Lukos</dc:creator>
  <cp:lastModifiedBy>Пользователь</cp:lastModifiedBy>
  <dcterms:created xsi:type="dcterms:W3CDTF">2015-01-18T18:09:29Z</dcterms:created>
  <dcterms:modified xsi:type="dcterms:W3CDTF">2016-11-22T09:03:21Z</dcterms:modified>
</cp:coreProperties>
</file>